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7 JULY\"/>
    </mc:Choice>
  </mc:AlternateContent>
  <xr:revisionPtr revIDLastSave="0" documentId="13_ncr:1_{78849E2B-3C8F-4792-812C-ED85BD469DC4}" xr6:coauthVersionLast="47" xr6:coauthVersionMax="47" xr10:uidLastSave="{00000000-0000-0000-0000-000000000000}"/>
  <bookViews>
    <workbookView xWindow="840" yWindow="0" windowWidth="20460" windowHeight="15225" activeTab="1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  <sheet name="Sheet1" sheetId="12" r:id="rId7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4" i="12" l="1"/>
  <c r="I34" i="12"/>
  <c r="J33" i="12"/>
  <c r="I33" i="12"/>
  <c r="J32" i="12"/>
  <c r="I32" i="12"/>
  <c r="J31" i="12"/>
  <c r="I31" i="12"/>
  <c r="J30" i="12"/>
  <c r="I30" i="12"/>
  <c r="J29" i="12"/>
  <c r="I29" i="12"/>
  <c r="J28" i="12"/>
  <c r="I28" i="12"/>
  <c r="J27" i="12"/>
  <c r="I27" i="12"/>
  <c r="J26" i="12"/>
  <c r="I26" i="12"/>
  <c r="J25" i="12"/>
  <c r="I25" i="12"/>
  <c r="J24" i="12"/>
  <c r="I24" i="12"/>
  <c r="J23" i="12"/>
  <c r="I23" i="12"/>
  <c r="J22" i="12"/>
  <c r="I22" i="12"/>
  <c r="J21" i="12"/>
  <c r="I21" i="12"/>
  <c r="J20" i="12"/>
  <c r="I20" i="12"/>
  <c r="J19" i="12"/>
  <c r="I19" i="12"/>
  <c r="J18" i="12"/>
  <c r="I18" i="12"/>
  <c r="J17" i="12"/>
  <c r="I17" i="12"/>
  <c r="J16" i="12"/>
  <c r="I16" i="12"/>
  <c r="J15" i="12"/>
  <c r="I15" i="12"/>
  <c r="J14" i="12"/>
  <c r="I14" i="12"/>
  <c r="J13" i="12"/>
  <c r="I13" i="12"/>
  <c r="J12" i="12"/>
  <c r="I12" i="12"/>
  <c r="J11" i="12"/>
  <c r="I11" i="12"/>
  <c r="J10" i="12"/>
  <c r="I10" i="12"/>
  <c r="J9" i="12"/>
  <c r="I9" i="12"/>
  <c r="J8" i="12"/>
  <c r="I8" i="12"/>
  <c r="J7" i="12"/>
  <c r="I7" i="12"/>
  <c r="J6" i="12"/>
  <c r="I6" i="12"/>
  <c r="J5" i="12"/>
  <c r="I5" i="12"/>
  <c r="J4" i="12"/>
  <c r="I4" i="12"/>
  <c r="J3" i="12"/>
  <c r="I3" i="12"/>
  <c r="AB803" i="1" l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<sst xmlns="http://schemas.openxmlformats.org/spreadsheetml/2006/main" count="7921" uniqueCount="125">
  <si>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</si>
  <si>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</si>
  <si>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</si>
  <si>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</si>
  <si>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</si>
  <si>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</si>
  <si>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</si>
  <si>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</si>
  <si>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</si>
  <si>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</si>
  <si>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</si>
  <si>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</si>
  <si>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</si>
  <si>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</si>
  <si>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</si>
  <si>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</si>
  <si>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</si>
  <si>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</si>
  <si>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</si>
  <si>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</si>
  <si>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</si>
  <si>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</si>
  <si>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</si>
  <si>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</si>
  <si>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</si>
  <si>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</si>
  <si>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</si>
  <si>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</si>
  <si>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</si>
  <si>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</si>
  <si>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</si>
  <si>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</si>
  <si>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</si>
  <si>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</si>
  <si>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</si>
  <si>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</si>
  <si>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</si>
  <si>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</si>
  <si>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</si>
  <si>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</si>
  <si>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</si>
  <si>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</si>
  <si>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</si>
  <si>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</si>
  <si>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</si>
  <si>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</si>
  <si>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</si>
  <si>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</si>
  <si>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</si>
  <si>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</si>
  <si>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</si>
  <si>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</si>
  <si>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</si>
  <si>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</si>
  <si>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</si>
  <si>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</si>
  <si>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</si>
  <si>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</si>
  <si>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</si>
  <si>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</si>
  <si>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</si>
  <si>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</si>
  <si>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</si>
  <si>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</si>
  <si>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</si>
  <si>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</si>
  <si>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</si>
  <si>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</si>
  <si>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</si>
  <si>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</si>
  <si>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</si>
  <si>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</si>
  <si>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</si>
  <si>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</si>
  <si>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</si>
  <si>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</si>
  <si>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</si>
  <si>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</si>
  <si>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</si>
  <si>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</si>
  <si>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</si>
  <si>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</si>
  <si>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</si>
  <si>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</si>
  <si>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</si>
  <si>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</si>
  <si>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</si>
  <si>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</si>
  <si>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Daily Ridership</t>
  </si>
  <si>
    <t>Jul 01, 2022 Fri</t>
  </si>
  <si>
    <t>Base</t>
  </si>
  <si>
    <t>Jul 02, 2022 Sat</t>
  </si>
  <si>
    <t>Jul 03, 2022 Sun</t>
  </si>
  <si>
    <t>Jul 04, 2022 Mon</t>
  </si>
  <si>
    <t>Jul 05, 2022 Tue</t>
  </si>
  <si>
    <t>Jul 06, 2022 Wed</t>
  </si>
  <si>
    <t>Jul 07, 2022 Thu</t>
  </si>
  <si>
    <t>Jul 08, 2022 Fri</t>
  </si>
  <si>
    <t>Jul 09, 2022 Sat</t>
  </si>
  <si>
    <t>Jul 11, 2022 Mon</t>
  </si>
  <si>
    <t>Jul 12, 2022 Tue</t>
  </si>
  <si>
    <t>Jul 13, 2022 Wed</t>
  </si>
  <si>
    <t>Jul 14, 2022 Thu</t>
  </si>
  <si>
    <t>Jul 15, 2022 Fri</t>
  </si>
  <si>
    <t>Jul 16, 2022 Sat</t>
  </si>
  <si>
    <t>Jul 17, 2022 Sun</t>
  </si>
  <si>
    <t>Jul 18, 2022 Mon</t>
  </si>
  <si>
    <t>Jul 19, 2022 Tue</t>
  </si>
  <si>
    <t>Jul 20, 2022 Wed</t>
  </si>
  <si>
    <t>Jul 21, 2022 Thu</t>
  </si>
  <si>
    <t>Jul 22, 2022 Fri</t>
  </si>
  <si>
    <t>Jul 23, 2022 Sat</t>
  </si>
  <si>
    <t>Jul 24, 2022 Sun</t>
  </si>
  <si>
    <t>Jul 25, 2022 Mon</t>
  </si>
  <si>
    <t>Jul 26, 2022 Tue</t>
  </si>
  <si>
    <t>Jul 28, 2022 Thu</t>
  </si>
  <si>
    <t>Jul 29, 2022 Fri</t>
  </si>
  <si>
    <t>Jul 30, 2022 Sat</t>
  </si>
  <si>
    <t>Jul 10, 2022 Sun</t>
  </si>
  <si>
    <t>Jul 27, 2022 Wed</t>
  </si>
  <si>
    <t>Jul 31, 2022 Sun</t>
  </si>
  <si>
    <t>System</t>
  </si>
  <si>
    <t>VS</t>
  </si>
  <si>
    <t>CCS-RO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</si>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</sst>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10" fontId="0" fillId="0" borderId="0" xfId="0" applyNumberFormat="1"/>
    <xf numFmtId="0" fontId="3" fillId="0" borderId="0" xfId="0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4" zoomScale="80" zoomScaleNormal="80" zoomScalePageLayoutView="50" workbookViewId="0">
      <selection activeCell="Y33" sqref="Y33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11" t="s">
        <v>56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BI2" s="311" t="s">
        <v>56</v>
      </c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</row>
    <row r="5" spans="1:93" x14ac:dyDescent="0.2">
      <c r="A5" s="305">
        <v>44743</v>
      </c>
      <c r="B5" s="305"/>
      <c r="C5" s="305"/>
      <c r="D5" s="305"/>
      <c r="BI5" s="310">
        <f>A5</f>
        <v>44743</v>
      </c>
      <c r="BJ5" s="310"/>
      <c r="BK5" s="310"/>
      <c r="BL5" s="310"/>
    </row>
    <row r="6" spans="1:93" ht="13.5" thickBot="1" x14ac:dyDescent="0.25">
      <c r="AE6" s="232" t="s">
        <v>84</v>
      </c>
    </row>
    <row r="7" spans="1:93" ht="14.25" thickTop="1" thickBot="1" x14ac:dyDescent="0.25">
      <c r="A7" s="301" t="s">
        <v>0</v>
      </c>
      <c r="B7" s="303" t="s">
        <v>1</v>
      </c>
      <c r="C7" s="304"/>
      <c r="D7" s="303" t="s">
        <v>2</v>
      </c>
      <c r="E7" s="304"/>
      <c r="F7" s="303" t="s">
        <v>3</v>
      </c>
      <c r="G7" s="304"/>
      <c r="H7" s="303" t="s">
        <v>4</v>
      </c>
      <c r="I7" s="304"/>
      <c r="J7" s="303" t="s">
        <v>5</v>
      </c>
      <c r="K7" s="304"/>
      <c r="L7" s="303" t="s">
        <v>6</v>
      </c>
      <c r="M7" s="304"/>
      <c r="N7" s="303" t="s">
        <v>7</v>
      </c>
      <c r="O7" s="304"/>
      <c r="P7" s="303" t="s">
        <v>8</v>
      </c>
      <c r="Q7" s="304"/>
      <c r="R7" s="303" t="s">
        <v>9</v>
      </c>
      <c r="S7" s="304"/>
      <c r="T7" s="303" t="s">
        <v>10</v>
      </c>
      <c r="U7" s="304"/>
      <c r="V7" s="303" t="s">
        <v>11</v>
      </c>
      <c r="W7" s="304"/>
      <c r="X7" s="303" t="s">
        <v>12</v>
      </c>
      <c r="Y7" s="304"/>
      <c r="Z7" s="306" t="s">
        <v>40</v>
      </c>
      <c r="AA7" s="307"/>
      <c r="AB7" s="308" t="s">
        <v>41</v>
      </c>
      <c r="AC7" s="309"/>
      <c r="AE7" s="301" t="s">
        <v>0</v>
      </c>
      <c r="AF7" s="303" t="s">
        <v>1</v>
      </c>
      <c r="AG7" s="304"/>
      <c r="AH7" s="303" t="s">
        <v>2</v>
      </c>
      <c r="AI7" s="304"/>
      <c r="AJ7" s="303" t="s">
        <v>3</v>
      </c>
      <c r="AK7" s="304"/>
      <c r="AL7" s="303" t="s">
        <v>4</v>
      </c>
      <c r="AM7" s="304"/>
      <c r="AN7" s="303" t="s">
        <v>5</v>
      </c>
      <c r="AO7" s="304"/>
      <c r="AP7" s="303" t="s">
        <v>6</v>
      </c>
      <c r="AQ7" s="304"/>
      <c r="AR7" s="303" t="s">
        <v>7</v>
      </c>
      <c r="AS7" s="304"/>
      <c r="AT7" s="303" t="s">
        <v>8</v>
      </c>
      <c r="AU7" s="304"/>
      <c r="AV7" s="303" t="s">
        <v>9</v>
      </c>
      <c r="AW7" s="304"/>
      <c r="AX7" s="303" t="s">
        <v>10</v>
      </c>
      <c r="AY7" s="304"/>
      <c r="AZ7" s="303" t="s">
        <v>11</v>
      </c>
      <c r="BA7" s="304"/>
      <c r="BB7" s="303" t="s">
        <v>12</v>
      </c>
      <c r="BC7" s="304"/>
      <c r="BD7" s="306" t="s">
        <v>40</v>
      </c>
      <c r="BE7" s="307"/>
      <c r="BF7" s="308" t="s">
        <v>41</v>
      </c>
      <c r="BG7" s="309"/>
      <c r="BH7" s="233"/>
      <c r="BI7" s="301" t="s">
        <v>0</v>
      </c>
      <c r="BJ7" s="303" t="s">
        <v>1</v>
      </c>
      <c r="BK7" s="304"/>
      <c r="BL7" s="303" t="s">
        <v>2</v>
      </c>
      <c r="BM7" s="304"/>
      <c r="BN7" s="303" t="s">
        <v>3</v>
      </c>
      <c r="BO7" s="304"/>
      <c r="BP7" s="303" t="s">
        <v>4</v>
      </c>
      <c r="BQ7" s="304"/>
      <c r="BR7" s="303" t="s">
        <v>5</v>
      </c>
      <c r="BS7" s="304"/>
      <c r="BT7" s="303" t="s">
        <v>6</v>
      </c>
      <c r="BU7" s="304"/>
      <c r="BV7" s="303" t="s">
        <v>7</v>
      </c>
      <c r="BW7" s="304"/>
      <c r="BX7" s="303" t="s">
        <v>8</v>
      </c>
      <c r="BY7" s="304"/>
      <c r="BZ7" s="303" t="s">
        <v>9</v>
      </c>
      <c r="CA7" s="304"/>
      <c r="CB7" s="303" t="s">
        <v>10</v>
      </c>
      <c r="CC7" s="304"/>
      <c r="CD7" s="303" t="s">
        <v>11</v>
      </c>
      <c r="CE7" s="304"/>
      <c r="CF7" s="303" t="s">
        <v>12</v>
      </c>
      <c r="CG7" s="304"/>
      <c r="CH7" s="306" t="s">
        <v>40</v>
      </c>
      <c r="CI7" s="307"/>
      <c r="CJ7" s="303" t="s">
        <v>41</v>
      </c>
      <c r="CK7" s="304"/>
    </row>
    <row r="8" spans="1:93" ht="15" thickTop="1" thickBot="1" x14ac:dyDescent="0.3">
      <c r="A8" s="302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2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2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3097</v>
      </c>
      <c r="AG9" s="172">
        <f t="shared" ref="AG9:AV10" si="0">SUMIF($A$9:$A$32,$AE9,C$9:C$32)</f>
        <v>1420</v>
      </c>
      <c r="AH9" s="126">
        <f t="shared" si="0"/>
        <v>1273</v>
      </c>
      <c r="AI9" s="166">
        <f t="shared" si="0"/>
        <v>1144</v>
      </c>
      <c r="AJ9" s="125">
        <f t="shared" si="0"/>
        <v>3255</v>
      </c>
      <c r="AK9" s="127">
        <f t="shared" si="0"/>
        <v>1539</v>
      </c>
      <c r="AL9" s="126">
        <f t="shared" si="0"/>
        <v>3600</v>
      </c>
      <c r="AM9" s="166">
        <f t="shared" si="0"/>
        <v>2287</v>
      </c>
      <c r="AN9" s="125">
        <f t="shared" si="0"/>
        <v>266</v>
      </c>
      <c r="AO9" s="127">
        <f t="shared" si="0"/>
        <v>1034</v>
      </c>
      <c r="AP9" s="126">
        <f t="shared" si="0"/>
        <v>1176</v>
      </c>
      <c r="AQ9" s="125">
        <f t="shared" si="0"/>
        <v>3054</v>
      </c>
      <c r="AR9" s="165">
        <f t="shared" si="0"/>
        <v>2840</v>
      </c>
      <c r="AS9" s="167">
        <f t="shared" si="0"/>
        <v>3975</v>
      </c>
      <c r="AT9" s="125">
        <f t="shared" si="0"/>
        <v>2033</v>
      </c>
      <c r="AU9" s="127">
        <f t="shared" si="0"/>
        <v>1863</v>
      </c>
      <c r="AV9" s="126">
        <f t="shared" si="0"/>
        <v>2576</v>
      </c>
      <c r="AW9" s="166">
        <f t="shared" ref="AW9:BE10" si="1">SUMIF($A$9:$A$32,$AE9,S$9:S$32)</f>
        <v>1919</v>
      </c>
      <c r="AX9" s="125">
        <f t="shared" si="1"/>
        <v>415</v>
      </c>
      <c r="AY9" s="127">
        <f t="shared" si="1"/>
        <v>1419</v>
      </c>
      <c r="AZ9" s="126">
        <f t="shared" si="1"/>
        <v>1261</v>
      </c>
      <c r="BA9" s="166">
        <f t="shared" si="1"/>
        <v>2940</v>
      </c>
      <c r="BB9" s="125">
        <f t="shared" si="1"/>
        <v>1733</v>
      </c>
      <c r="BC9" s="127">
        <f t="shared" si="1"/>
        <v>1702</v>
      </c>
      <c r="BD9" s="170">
        <f t="shared" si="1"/>
        <v>3423</v>
      </c>
      <c r="BE9" s="171">
        <f t="shared" si="1"/>
        <v>2800</v>
      </c>
      <c r="BF9" s="156">
        <f>AF9+AH9+AJ9+AL9+AN9+AP9+AR9+AT9+AV9+AX9+AZ9+BB9+BD9</f>
        <v>26948</v>
      </c>
      <c r="BG9" s="157">
        <f>AG9+AI9+AK9+AM9+AO9+AQ9+AS9+AU9+AW9+AY9+BA9+BC9+BE9</f>
        <v>27096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354</v>
      </c>
      <c r="C10" s="176">
        <v>0</v>
      </c>
      <c r="D10" s="177">
        <v>261</v>
      </c>
      <c r="E10" s="178">
        <v>2</v>
      </c>
      <c r="F10" s="175">
        <v>615</v>
      </c>
      <c r="G10" s="179">
        <v>8</v>
      </c>
      <c r="H10" s="177">
        <v>440</v>
      </c>
      <c r="I10" s="178">
        <v>51</v>
      </c>
      <c r="J10" s="175">
        <v>15</v>
      </c>
      <c r="K10" s="179">
        <v>26</v>
      </c>
      <c r="L10" s="177">
        <v>68</v>
      </c>
      <c r="M10" s="175">
        <v>91</v>
      </c>
      <c r="N10" s="180">
        <v>185</v>
      </c>
      <c r="O10" s="181">
        <v>142</v>
      </c>
      <c r="P10" s="175">
        <v>56</v>
      </c>
      <c r="Q10" s="179">
        <v>64</v>
      </c>
      <c r="R10" s="177">
        <v>37</v>
      </c>
      <c r="S10" s="178">
        <v>58</v>
      </c>
      <c r="T10" s="175">
        <v>1</v>
      </c>
      <c r="U10" s="179">
        <v>0</v>
      </c>
      <c r="V10" s="177">
        <v>7</v>
      </c>
      <c r="W10" s="178">
        <v>0</v>
      </c>
      <c r="X10" s="175">
        <v>5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2044</v>
      </c>
      <c r="AC10" s="159">
        <f t="shared" ref="AC10:AC32" si="4">SUM(C10,E10,G10,I10,K10,M10,O10,Q10,S10,U10,W10,Y10,AA10)</f>
        <v>442</v>
      </c>
      <c r="AE10" s="237" t="s">
        <v>21</v>
      </c>
      <c r="AF10" s="125">
        <f>SUMIF($A$9:$A$32,$AE10,B$9:B$32)</f>
        <v>2447</v>
      </c>
      <c r="AG10" s="176">
        <f t="shared" si="0"/>
        <v>1258</v>
      </c>
      <c r="AH10" s="177">
        <f t="shared" si="0"/>
        <v>892</v>
      </c>
      <c r="AI10" s="178">
        <f t="shared" si="0"/>
        <v>928</v>
      </c>
      <c r="AJ10" s="238">
        <f t="shared" si="0"/>
        <v>2389</v>
      </c>
      <c r="AK10" s="179">
        <f t="shared" si="0"/>
        <v>1290</v>
      </c>
      <c r="AL10" s="177">
        <f t="shared" si="0"/>
        <v>2845</v>
      </c>
      <c r="AM10" s="178">
        <f t="shared" si="0"/>
        <v>2111</v>
      </c>
      <c r="AN10" s="238">
        <f t="shared" si="0"/>
        <v>272</v>
      </c>
      <c r="AO10" s="179">
        <f t="shared" si="0"/>
        <v>797</v>
      </c>
      <c r="AP10" s="177">
        <f t="shared" si="0"/>
        <v>962</v>
      </c>
      <c r="AQ10" s="238">
        <f t="shared" si="0"/>
        <v>2894</v>
      </c>
      <c r="AR10" s="180">
        <f t="shared" si="0"/>
        <v>2467</v>
      </c>
      <c r="AS10" s="181">
        <f t="shared" si="0"/>
        <v>3747</v>
      </c>
      <c r="AT10" s="238">
        <f t="shared" si="0"/>
        <v>1544</v>
      </c>
      <c r="AU10" s="179">
        <f t="shared" si="0"/>
        <v>1643</v>
      </c>
      <c r="AV10" s="177">
        <f t="shared" si="0"/>
        <v>2251</v>
      </c>
      <c r="AW10" s="178">
        <f t="shared" si="1"/>
        <v>1376</v>
      </c>
      <c r="AX10" s="238">
        <f t="shared" si="1"/>
        <v>260</v>
      </c>
      <c r="AY10" s="179">
        <f t="shared" si="1"/>
        <v>991</v>
      </c>
      <c r="AZ10" s="177">
        <f t="shared" si="1"/>
        <v>955</v>
      </c>
      <c r="BA10" s="178">
        <f t="shared" si="1"/>
        <v>2135</v>
      </c>
      <c r="BB10" s="238">
        <f t="shared" si="1"/>
        <v>1489</v>
      </c>
      <c r="BC10" s="179">
        <f t="shared" si="1"/>
        <v>1277</v>
      </c>
      <c r="BD10" s="177">
        <f t="shared" si="1"/>
        <v>3203</v>
      </c>
      <c r="BE10" s="238">
        <f t="shared" si="1"/>
        <v>2289</v>
      </c>
      <c r="BF10" s="158">
        <f>SUM(AF10,AH10,AJ10,AL10,AN10,AP10,AR10,AT10,AV10,AX10,AZ10,BB10,BD10)</f>
        <v>21976</v>
      </c>
      <c r="BG10" s="159">
        <f>SUM(AG10,AI10,AK10,AM10,AO10,AQ10,AS10,AU10,AW10,AY10,BA10,BC10,BE10)</f>
        <v>22736</v>
      </c>
      <c r="BH10" s="236"/>
      <c r="BI10" s="136" t="s">
        <v>17</v>
      </c>
      <c r="BJ10" s="128">
        <f t="shared" ref="BJ10:CK10" si="5">B10/B33</f>
        <v>1.18031475060016E-2</v>
      </c>
      <c r="BK10" s="129">
        <f t="shared" si="5"/>
        <v>0</v>
      </c>
      <c r="BL10" s="130">
        <f t="shared" si="5"/>
        <v>1.8754041819357619E-2</v>
      </c>
      <c r="BM10" s="131">
        <f t="shared" si="5"/>
        <v>1.5069318866787221E-4</v>
      </c>
      <c r="BN10" s="128">
        <f t="shared" si="5"/>
        <v>2.1226659303489454E-2</v>
      </c>
      <c r="BO10" s="129">
        <f t="shared" si="5"/>
        <v>3.029614481557222E-4</v>
      </c>
      <c r="BP10" s="130">
        <f t="shared" si="5"/>
        <v>1.1152510582211745E-2</v>
      </c>
      <c r="BQ10" s="131">
        <f t="shared" si="5"/>
        <v>1.097600344345206E-3</v>
      </c>
      <c r="BR10" s="128">
        <f t="shared" si="5"/>
        <v>2.3339038431616616E-3</v>
      </c>
      <c r="BS10" s="129">
        <f t="shared" si="5"/>
        <v>3.9622066443157572E-3</v>
      </c>
      <c r="BT10" s="130">
        <f t="shared" si="5"/>
        <v>2.8828217737832795E-3</v>
      </c>
      <c r="BU10" s="128">
        <f t="shared" si="5"/>
        <v>3.8148738157122494E-3</v>
      </c>
      <c r="BV10" s="132">
        <f t="shared" si="5"/>
        <v>4.3687715486704767E-3</v>
      </c>
      <c r="BW10" s="133">
        <f t="shared" si="5"/>
        <v>3.394287080196008E-3</v>
      </c>
      <c r="BX10" s="128">
        <f t="shared" si="5"/>
        <v>2.4995536511337262E-3</v>
      </c>
      <c r="BY10" s="129">
        <f t="shared" si="5"/>
        <v>3.0983733539891559E-3</v>
      </c>
      <c r="BZ10" s="130">
        <f t="shared" si="5"/>
        <v>1.3083451202263083E-3</v>
      </c>
      <c r="CA10" s="131">
        <f t="shared" si="5"/>
        <v>2.121433796634967E-3</v>
      </c>
      <c r="CB10" s="128">
        <f t="shared" si="5"/>
        <v>1.2581781580271766E-4</v>
      </c>
      <c r="CC10" s="129">
        <f t="shared" si="5"/>
        <v>0</v>
      </c>
      <c r="CD10" s="130">
        <f t="shared" si="5"/>
        <v>2.6972872996300861E-4</v>
      </c>
      <c r="CE10" s="131">
        <f t="shared" si="5"/>
        <v>0</v>
      </c>
      <c r="CF10" s="128">
        <f t="shared" si="5"/>
        <v>2.3767647478252602E-4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6.124142724883974E-3</v>
      </c>
      <c r="CK10" s="135">
        <f t="shared" si="5"/>
        <v>1.3300673459438965E-3</v>
      </c>
      <c r="CN10" s="199"/>
      <c r="CO10" s="199"/>
    </row>
    <row r="11" spans="1:93" ht="13.5" thickBot="1" x14ac:dyDescent="0.25">
      <c r="A11" s="145" t="s">
        <v>18</v>
      </c>
      <c r="B11" s="182">
        <v>1832</v>
      </c>
      <c r="C11" s="183">
        <v>0</v>
      </c>
      <c r="D11" s="184">
        <v>1043</v>
      </c>
      <c r="E11" s="185">
        <v>129</v>
      </c>
      <c r="F11" s="182">
        <v>2032</v>
      </c>
      <c r="G11" s="186">
        <v>418</v>
      </c>
      <c r="H11" s="184">
        <v>2089</v>
      </c>
      <c r="I11" s="185">
        <v>773</v>
      </c>
      <c r="J11" s="182">
        <v>82</v>
      </c>
      <c r="K11" s="186">
        <v>302</v>
      </c>
      <c r="L11" s="184">
        <v>576</v>
      </c>
      <c r="M11" s="182">
        <v>992</v>
      </c>
      <c r="N11" s="187">
        <v>1521</v>
      </c>
      <c r="O11" s="188">
        <v>1853</v>
      </c>
      <c r="P11" s="182">
        <v>854</v>
      </c>
      <c r="Q11" s="186">
        <v>813</v>
      </c>
      <c r="R11" s="184">
        <v>991</v>
      </c>
      <c r="S11" s="185">
        <v>998</v>
      </c>
      <c r="T11" s="182">
        <v>146</v>
      </c>
      <c r="U11" s="186">
        <v>585</v>
      </c>
      <c r="V11" s="184">
        <v>773</v>
      </c>
      <c r="W11" s="185">
        <v>1280</v>
      </c>
      <c r="X11" s="182">
        <v>738</v>
      </c>
      <c r="Y11" s="186">
        <v>558</v>
      </c>
      <c r="Z11" s="184">
        <v>1785</v>
      </c>
      <c r="AA11" s="182">
        <v>1201</v>
      </c>
      <c r="AB11" s="158">
        <f t="shared" si="3"/>
        <v>14462</v>
      </c>
      <c r="AC11" s="159">
        <f t="shared" si="4"/>
        <v>9902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6.1082955454787945E-2</v>
      </c>
      <c r="BK11" s="129">
        <f t="shared" si="6"/>
        <v>0</v>
      </c>
      <c r="BL11" s="130">
        <f t="shared" si="6"/>
        <v>7.4944312711072783E-2</v>
      </c>
      <c r="BM11" s="131">
        <f t="shared" si="6"/>
        <v>9.7197106690777579E-3</v>
      </c>
      <c r="BN11" s="128">
        <f t="shared" si="6"/>
        <v>7.0134262934456224E-2</v>
      </c>
      <c r="BO11" s="129">
        <f t="shared" si="6"/>
        <v>1.5829735666136484E-2</v>
      </c>
      <c r="BP11" s="130">
        <f t="shared" si="6"/>
        <v>5.2949078650546218E-2</v>
      </c>
      <c r="BQ11" s="131">
        <f t="shared" si="6"/>
        <v>1.6636177768212634E-2</v>
      </c>
      <c r="BR11" s="128">
        <f t="shared" si="6"/>
        <v>1.2758674342617083E-2</v>
      </c>
      <c r="BS11" s="129">
        <f t="shared" si="6"/>
        <v>4.6022554099359951E-2</v>
      </c>
      <c r="BT11" s="130">
        <f t="shared" si="6"/>
        <v>2.4419196201458368E-2</v>
      </c>
      <c r="BU11" s="128">
        <f t="shared" si="6"/>
        <v>4.1586316760291772E-2</v>
      </c>
      <c r="BV11" s="132">
        <f t="shared" si="6"/>
        <v>3.5918386624474566E-2</v>
      </c>
      <c r="BW11" s="133">
        <f t="shared" si="6"/>
        <v>4.4293056053543681E-2</v>
      </c>
      <c r="BX11" s="128">
        <f t="shared" si="6"/>
        <v>3.8118193179789324E-2</v>
      </c>
      <c r="BY11" s="129">
        <f t="shared" si="6"/>
        <v>3.9359024012393495E-2</v>
      </c>
      <c r="BZ11" s="130">
        <f t="shared" si="6"/>
        <v>3.5042432814710041E-2</v>
      </c>
      <c r="CA11" s="131">
        <f t="shared" si="6"/>
        <v>3.6503291880029258E-2</v>
      </c>
      <c r="CB11" s="128">
        <f t="shared" si="6"/>
        <v>1.836940110719678E-2</v>
      </c>
      <c r="CC11" s="129">
        <f t="shared" si="6"/>
        <v>7.1133268482490269E-2</v>
      </c>
      <c r="CD11" s="130">
        <f t="shared" si="6"/>
        <v>2.9785758323057954E-2</v>
      </c>
      <c r="CE11" s="131">
        <f t="shared" si="6"/>
        <v>4.3416321823485517E-2</v>
      </c>
      <c r="CF11" s="128">
        <f t="shared" si="6"/>
        <v>3.5081047677900844E-2</v>
      </c>
      <c r="CG11" s="129">
        <f t="shared" si="6"/>
        <v>4.4729458917835668E-2</v>
      </c>
      <c r="CH11" s="130">
        <f t="shared" si="6"/>
        <v>4.1087376852960135E-2</v>
      </c>
      <c r="CI11" s="128">
        <f t="shared" si="6"/>
        <v>2.601312569039832E-2</v>
      </c>
      <c r="CJ11" s="134">
        <f t="shared" si="6"/>
        <v>4.3330407087706475E-2</v>
      </c>
      <c r="CK11" s="135">
        <f t="shared" si="6"/>
        <v>2.9797119591711455E-2</v>
      </c>
      <c r="CN11" s="199"/>
      <c r="CO11" s="199"/>
    </row>
    <row r="12" spans="1:93" ht="14.25" thickTop="1" thickBot="1" x14ac:dyDescent="0.25">
      <c r="A12" s="136" t="s">
        <v>19</v>
      </c>
      <c r="B12" s="175">
        <v>2846</v>
      </c>
      <c r="C12" s="176">
        <v>1332</v>
      </c>
      <c r="D12" s="177">
        <v>1157</v>
      </c>
      <c r="E12" s="178">
        <v>866</v>
      </c>
      <c r="F12" s="175">
        <v>2240</v>
      </c>
      <c r="G12" s="179">
        <v>1354</v>
      </c>
      <c r="H12" s="177">
        <v>3106</v>
      </c>
      <c r="I12" s="178">
        <v>1943</v>
      </c>
      <c r="J12" s="175">
        <v>175</v>
      </c>
      <c r="K12" s="179">
        <v>600</v>
      </c>
      <c r="L12" s="177">
        <v>1041</v>
      </c>
      <c r="M12" s="175">
        <v>1879</v>
      </c>
      <c r="N12" s="180">
        <v>2693</v>
      </c>
      <c r="O12" s="181">
        <v>3169</v>
      </c>
      <c r="P12" s="175">
        <v>1613</v>
      </c>
      <c r="Q12" s="179">
        <v>1620</v>
      </c>
      <c r="R12" s="177">
        <v>2208</v>
      </c>
      <c r="S12" s="178">
        <v>1767</v>
      </c>
      <c r="T12" s="175">
        <v>350</v>
      </c>
      <c r="U12" s="179">
        <v>1154</v>
      </c>
      <c r="V12" s="177">
        <v>1212</v>
      </c>
      <c r="W12" s="178">
        <v>2421</v>
      </c>
      <c r="X12" s="175">
        <v>1571</v>
      </c>
      <c r="Y12" s="179">
        <v>1132</v>
      </c>
      <c r="Z12" s="177">
        <v>2954</v>
      </c>
      <c r="AA12" s="175">
        <v>2224</v>
      </c>
      <c r="AB12" s="158">
        <f t="shared" si="3"/>
        <v>23166</v>
      </c>
      <c r="AC12" s="159">
        <f t="shared" si="4"/>
        <v>21461</v>
      </c>
      <c r="AE12" s="229" t="s">
        <v>13</v>
      </c>
      <c r="AF12" s="20">
        <f t="shared" ref="AF12:BG12" si="7">SUM(AF9:AF11)</f>
        <v>5544</v>
      </c>
      <c r="AG12" s="21">
        <f t="shared" si="7"/>
        <v>2678</v>
      </c>
      <c r="AH12" s="20">
        <f t="shared" si="7"/>
        <v>2165</v>
      </c>
      <c r="AI12" s="21">
        <f t="shared" si="7"/>
        <v>2072</v>
      </c>
      <c r="AJ12" s="20">
        <f t="shared" si="7"/>
        <v>5644</v>
      </c>
      <c r="AK12" s="21">
        <f t="shared" si="7"/>
        <v>2829</v>
      </c>
      <c r="AL12" s="20">
        <f t="shared" si="7"/>
        <v>6445</v>
      </c>
      <c r="AM12" s="21">
        <f t="shared" si="7"/>
        <v>4398</v>
      </c>
      <c r="AN12" s="20">
        <f t="shared" si="7"/>
        <v>538</v>
      </c>
      <c r="AO12" s="21">
        <f t="shared" si="7"/>
        <v>1831</v>
      </c>
      <c r="AP12" s="20">
        <f t="shared" si="7"/>
        <v>2138</v>
      </c>
      <c r="AQ12" s="21">
        <f t="shared" si="7"/>
        <v>5948</v>
      </c>
      <c r="AR12" s="20">
        <f t="shared" si="7"/>
        <v>5307</v>
      </c>
      <c r="AS12" s="21">
        <f t="shared" si="7"/>
        <v>7722</v>
      </c>
      <c r="AT12" s="20">
        <f t="shared" si="7"/>
        <v>3577</v>
      </c>
      <c r="AU12" s="21">
        <f t="shared" si="7"/>
        <v>3506</v>
      </c>
      <c r="AV12" s="20">
        <f t="shared" si="7"/>
        <v>4827</v>
      </c>
      <c r="AW12" s="21">
        <f t="shared" si="7"/>
        <v>3295</v>
      </c>
      <c r="AX12" s="20">
        <f t="shared" si="7"/>
        <v>675</v>
      </c>
      <c r="AY12" s="21">
        <f t="shared" si="7"/>
        <v>2410</v>
      </c>
      <c r="AZ12" s="20">
        <f t="shared" si="7"/>
        <v>2216</v>
      </c>
      <c r="BA12" s="21">
        <f t="shared" si="7"/>
        <v>5075</v>
      </c>
      <c r="BB12" s="20">
        <f t="shared" si="7"/>
        <v>3222</v>
      </c>
      <c r="BC12" s="21">
        <f t="shared" si="7"/>
        <v>2979</v>
      </c>
      <c r="BD12" s="20">
        <f t="shared" si="7"/>
        <v>6626</v>
      </c>
      <c r="BE12" s="21">
        <f t="shared" si="7"/>
        <v>5089</v>
      </c>
      <c r="BF12" s="160">
        <f t="shared" si="7"/>
        <v>48924</v>
      </c>
      <c r="BG12" s="161">
        <f t="shared" si="7"/>
        <v>49832</v>
      </c>
      <c r="BH12" s="239"/>
      <c r="BI12" s="136" t="s">
        <v>19</v>
      </c>
      <c r="BJ12" s="128">
        <f t="shared" ref="BJ12:CK12" si="8">B12/B33</f>
        <v>9.4891971192317945E-2</v>
      </c>
      <c r="BK12" s="129">
        <f t="shared" si="8"/>
        <v>4.503956177723676E-2</v>
      </c>
      <c r="BL12" s="130">
        <f t="shared" si="8"/>
        <v>8.313573327584968E-2</v>
      </c>
      <c r="BM12" s="131">
        <f t="shared" si="8"/>
        <v>6.5250150693188666E-2</v>
      </c>
      <c r="BN12" s="128">
        <f t="shared" si="8"/>
        <v>7.7313360715148591E-2</v>
      </c>
      <c r="BO12" s="129">
        <f t="shared" si="8"/>
        <v>5.1276225100355982E-2</v>
      </c>
      <c r="BP12" s="130">
        <f t="shared" si="8"/>
        <v>7.8726586064431101E-2</v>
      </c>
      <c r="BQ12" s="131">
        <f t="shared" si="8"/>
        <v>4.1816420962014419E-2</v>
      </c>
      <c r="BR12" s="128">
        <f t="shared" si="8"/>
        <v>2.7228878170219389E-2</v>
      </c>
      <c r="BS12" s="129">
        <f t="shared" si="8"/>
        <v>9.1435537945748241E-2</v>
      </c>
      <c r="BT12" s="130">
        <f t="shared" si="8"/>
        <v>4.413260980159403E-2</v>
      </c>
      <c r="BU12" s="128">
        <f t="shared" si="8"/>
        <v>7.8770856040915563E-2</v>
      </c>
      <c r="BV12" s="132">
        <f t="shared" si="8"/>
        <v>6.3595144759835645E-2</v>
      </c>
      <c r="BW12" s="133">
        <f t="shared" si="8"/>
        <v>7.5749970120712329E-2</v>
      </c>
      <c r="BX12" s="128">
        <f t="shared" si="8"/>
        <v>7.1996072129976788E-2</v>
      </c>
      <c r="BY12" s="129">
        <f t="shared" si="8"/>
        <v>7.8427575522850498E-2</v>
      </c>
      <c r="BZ12" s="130">
        <f t="shared" si="8"/>
        <v>7.8076379066478074E-2</v>
      </c>
      <c r="CA12" s="131">
        <f t="shared" si="8"/>
        <v>6.4630577907827363E-2</v>
      </c>
      <c r="CB12" s="128">
        <f t="shared" si="8"/>
        <v>4.4036235530951186E-2</v>
      </c>
      <c r="CC12" s="129">
        <f t="shared" si="8"/>
        <v>0.14032101167315175</v>
      </c>
      <c r="CD12" s="130">
        <f t="shared" si="8"/>
        <v>4.6701602959309495E-2</v>
      </c>
      <c r="CE12" s="131">
        <f t="shared" si="8"/>
        <v>8.2117902448951896E-2</v>
      </c>
      <c r="CF12" s="128">
        <f t="shared" si="8"/>
        <v>7.4677948376669676E-2</v>
      </c>
      <c r="CG12" s="129">
        <f t="shared" si="8"/>
        <v>9.0741482965931861E-2</v>
      </c>
      <c r="CH12" s="130">
        <f t="shared" si="8"/>
        <v>6.7995580517447751E-2</v>
      </c>
      <c r="CI12" s="128">
        <f t="shared" si="8"/>
        <v>4.8170850570729278E-2</v>
      </c>
      <c r="CJ12" s="134">
        <f t="shared" si="8"/>
        <v>6.9408948319306329E-2</v>
      </c>
      <c r="CK12" s="135">
        <f t="shared" si="8"/>
        <v>6.4580487129642442E-2</v>
      </c>
      <c r="CN12" s="199"/>
      <c r="CO12" s="199"/>
    </row>
    <row r="13" spans="1:93" ht="13.5" thickTop="1" x14ac:dyDescent="0.2">
      <c r="A13" s="145" t="s">
        <v>20</v>
      </c>
      <c r="B13" s="182">
        <v>3097</v>
      </c>
      <c r="C13" s="183">
        <v>1420</v>
      </c>
      <c r="D13" s="184">
        <v>1273</v>
      </c>
      <c r="E13" s="185">
        <v>1144</v>
      </c>
      <c r="F13" s="182">
        <v>3255</v>
      </c>
      <c r="G13" s="186">
        <v>1539</v>
      </c>
      <c r="H13" s="184">
        <v>3600</v>
      </c>
      <c r="I13" s="185">
        <v>2287</v>
      </c>
      <c r="J13" s="182">
        <v>266</v>
      </c>
      <c r="K13" s="186">
        <v>1034</v>
      </c>
      <c r="L13" s="184">
        <v>1176</v>
      </c>
      <c r="M13" s="182">
        <v>3054</v>
      </c>
      <c r="N13" s="187">
        <v>2840</v>
      </c>
      <c r="O13" s="188">
        <v>3975</v>
      </c>
      <c r="P13" s="182">
        <v>2033</v>
      </c>
      <c r="Q13" s="186">
        <v>1863</v>
      </c>
      <c r="R13" s="184">
        <v>2576</v>
      </c>
      <c r="S13" s="185">
        <v>1919</v>
      </c>
      <c r="T13" s="182">
        <v>415</v>
      </c>
      <c r="U13" s="186">
        <v>1419</v>
      </c>
      <c r="V13" s="184">
        <v>1261</v>
      </c>
      <c r="W13" s="185">
        <v>2940</v>
      </c>
      <c r="X13" s="182">
        <v>1733</v>
      </c>
      <c r="Y13" s="186">
        <v>1702</v>
      </c>
      <c r="Z13" s="184">
        <v>3423</v>
      </c>
      <c r="AA13" s="182">
        <v>2800</v>
      </c>
      <c r="AB13" s="158">
        <f t="shared" si="3"/>
        <v>26948</v>
      </c>
      <c r="AC13" s="159">
        <f t="shared" si="4"/>
        <v>27096</v>
      </c>
      <c r="BF13" s="200">
        <f>BF12/2</f>
        <v>24462</v>
      </c>
      <c r="BI13" s="145" t="s">
        <v>20</v>
      </c>
      <c r="BJ13" s="128">
        <f t="shared" ref="BJ13:CK13" si="9">B13/B33</f>
        <v>0.10326086956521739</v>
      </c>
      <c r="BK13" s="129">
        <f t="shared" si="9"/>
        <v>4.8015148441198349E-2</v>
      </c>
      <c r="BL13" s="130">
        <f t="shared" si="9"/>
        <v>9.1470862973341963E-2</v>
      </c>
      <c r="BM13" s="131">
        <f t="shared" si="9"/>
        <v>8.6196503918022901E-2</v>
      </c>
      <c r="BN13" s="128">
        <f t="shared" si="9"/>
        <v>0.11234597728920029</v>
      </c>
      <c r="BO13" s="129">
        <f t="shared" si="9"/>
        <v>5.8282208588957052E-2</v>
      </c>
      <c r="BP13" s="130">
        <f t="shared" si="9"/>
        <v>9.1247813854459736E-2</v>
      </c>
      <c r="BQ13" s="131">
        <f t="shared" si="9"/>
        <v>4.9219842892499734E-2</v>
      </c>
      <c r="BR13" s="128">
        <f t="shared" si="9"/>
        <v>4.1387894818733471E-2</v>
      </c>
      <c r="BS13" s="129">
        <f t="shared" si="9"/>
        <v>0.15757391039317281</v>
      </c>
      <c r="BT13" s="130">
        <f t="shared" si="9"/>
        <v>4.9855858911310835E-2</v>
      </c>
      <c r="BU13" s="128">
        <f t="shared" si="9"/>
        <v>0.1280288421229144</v>
      </c>
      <c r="BV13" s="132">
        <f t="shared" si="9"/>
        <v>6.7066547017427855E-2</v>
      </c>
      <c r="BW13" s="133">
        <f t="shared" si="9"/>
        <v>9.5016134815346001E-2</v>
      </c>
      <c r="BX13" s="128">
        <f t="shared" si="9"/>
        <v>9.0742724513479742E-2</v>
      </c>
      <c r="BY13" s="129">
        <f t="shared" si="9"/>
        <v>9.0191711851278084E-2</v>
      </c>
      <c r="BZ13" s="130">
        <f t="shared" si="9"/>
        <v>9.1089108910891087E-2</v>
      </c>
      <c r="CA13" s="131">
        <f t="shared" si="9"/>
        <v>7.0190197512801755E-2</v>
      </c>
      <c r="CB13" s="128">
        <f t="shared" si="9"/>
        <v>5.2214393558127833E-2</v>
      </c>
      <c r="CC13" s="129">
        <f t="shared" si="9"/>
        <v>0.17254377431906615</v>
      </c>
      <c r="CD13" s="130">
        <f t="shared" si="9"/>
        <v>4.8589704069050554E-2</v>
      </c>
      <c r="CE13" s="131">
        <f t="shared" si="9"/>
        <v>9.9721864188318299E-2</v>
      </c>
      <c r="CF13" s="128">
        <f t="shared" si="9"/>
        <v>8.2378666159623526E-2</v>
      </c>
      <c r="CG13" s="129">
        <f t="shared" si="9"/>
        <v>0.13643286573146293</v>
      </c>
      <c r="CH13" s="130">
        <f t="shared" si="9"/>
        <v>7.8791087376852961E-2</v>
      </c>
      <c r="CI13" s="128">
        <f t="shared" si="9"/>
        <v>6.0646754315666358E-2</v>
      </c>
      <c r="CJ13" s="134">
        <f t="shared" si="9"/>
        <v>8.0740410053900841E-2</v>
      </c>
      <c r="CK13" s="135">
        <f t="shared" si="9"/>
        <v>8.1537341189357057E-2</v>
      </c>
      <c r="CN13" s="199"/>
      <c r="CO13" s="199"/>
    </row>
    <row r="14" spans="1:93" ht="13.5" thickBot="1" x14ac:dyDescent="0.25">
      <c r="A14" s="136" t="s">
        <v>21</v>
      </c>
      <c r="B14" s="175">
        <v>2447</v>
      </c>
      <c r="C14" s="176">
        <v>1258</v>
      </c>
      <c r="D14" s="177">
        <v>892</v>
      </c>
      <c r="E14" s="178">
        <v>928</v>
      </c>
      <c r="F14" s="175">
        <v>2389</v>
      </c>
      <c r="G14" s="179">
        <v>1290</v>
      </c>
      <c r="H14" s="177">
        <v>2845</v>
      </c>
      <c r="I14" s="178">
        <v>2111</v>
      </c>
      <c r="J14" s="175">
        <v>272</v>
      </c>
      <c r="K14" s="179">
        <v>797</v>
      </c>
      <c r="L14" s="177">
        <v>962</v>
      </c>
      <c r="M14" s="175">
        <v>2894</v>
      </c>
      <c r="N14" s="180">
        <v>2467</v>
      </c>
      <c r="O14" s="181">
        <v>3747</v>
      </c>
      <c r="P14" s="175">
        <v>1544</v>
      </c>
      <c r="Q14" s="179">
        <v>1643</v>
      </c>
      <c r="R14" s="177">
        <v>2251</v>
      </c>
      <c r="S14" s="178">
        <v>1376</v>
      </c>
      <c r="T14" s="175">
        <v>260</v>
      </c>
      <c r="U14" s="179">
        <v>991</v>
      </c>
      <c r="V14" s="177">
        <v>955</v>
      </c>
      <c r="W14" s="178">
        <v>2135</v>
      </c>
      <c r="X14" s="175">
        <v>1489</v>
      </c>
      <c r="Y14" s="179">
        <v>1277</v>
      </c>
      <c r="Z14" s="177">
        <v>3203</v>
      </c>
      <c r="AA14" s="175">
        <v>2289</v>
      </c>
      <c r="AB14" s="158">
        <f t="shared" si="3"/>
        <v>21976</v>
      </c>
      <c r="AC14" s="159">
        <f t="shared" si="4"/>
        <v>22736</v>
      </c>
      <c r="AE14" s="232" t="s">
        <v>85</v>
      </c>
      <c r="BI14" s="136" t="s">
        <v>21</v>
      </c>
      <c r="BJ14" s="128">
        <f t="shared" ref="BJ14:CK14" si="10">B14/B33</f>
        <v>8.1588423579621233E-2</v>
      </c>
      <c r="BK14" s="129">
        <f t="shared" si="10"/>
        <v>4.2537363900723608E-2</v>
      </c>
      <c r="BL14" s="130">
        <f t="shared" si="10"/>
        <v>6.4094273191061285E-2</v>
      </c>
      <c r="BM14" s="131">
        <f t="shared" si="10"/>
        <v>6.9921639541892705E-2</v>
      </c>
      <c r="BN14" s="128">
        <f t="shared" si="10"/>
        <v>8.245607979843303E-2</v>
      </c>
      <c r="BO14" s="129">
        <f t="shared" si="10"/>
        <v>4.8852533515110201E-2</v>
      </c>
      <c r="BP14" s="130">
        <f t="shared" si="10"/>
        <v>7.211111955998277E-2</v>
      </c>
      <c r="BQ14" s="131">
        <f t="shared" si="10"/>
        <v>4.5432045625739804E-2</v>
      </c>
      <c r="BR14" s="128">
        <f t="shared" si="10"/>
        <v>4.2321456355998134E-2</v>
      </c>
      <c r="BS14" s="129">
        <f t="shared" si="10"/>
        <v>0.12145687290460226</v>
      </c>
      <c r="BT14" s="130">
        <f t="shared" si="10"/>
        <v>4.0783449211463457E-2</v>
      </c>
      <c r="BU14" s="128">
        <f t="shared" si="10"/>
        <v>0.12132137167770604</v>
      </c>
      <c r="BV14" s="132">
        <f t="shared" si="10"/>
        <v>5.8258158976054408E-2</v>
      </c>
      <c r="BW14" s="133">
        <f t="shared" si="10"/>
        <v>8.9566152742918612E-2</v>
      </c>
      <c r="BX14" s="128">
        <f t="shared" si="10"/>
        <v>6.8916264952687017E-2</v>
      </c>
      <c r="BY14" s="129">
        <f t="shared" si="10"/>
        <v>7.954105344694036E-2</v>
      </c>
      <c r="BZ14" s="130">
        <f t="shared" si="10"/>
        <v>7.95968882602546E-2</v>
      </c>
      <c r="CA14" s="131">
        <f t="shared" si="10"/>
        <v>5.0329188002926115E-2</v>
      </c>
      <c r="CB14" s="128">
        <f t="shared" si="10"/>
        <v>3.2712632108706591E-2</v>
      </c>
      <c r="CC14" s="129">
        <f t="shared" si="10"/>
        <v>0.12050097276264592</v>
      </c>
      <c r="CD14" s="130">
        <f t="shared" si="10"/>
        <v>3.6798705302096175E-2</v>
      </c>
      <c r="CE14" s="131">
        <f t="shared" si="10"/>
        <v>7.241706804151686E-2</v>
      </c>
      <c r="CF14" s="128">
        <f t="shared" si="10"/>
        <v>7.0780054190236252E-2</v>
      </c>
      <c r="CG14" s="129">
        <f t="shared" si="10"/>
        <v>0.10236472945891784</v>
      </c>
      <c r="CH14" s="130">
        <f t="shared" si="10"/>
        <v>7.3727096952398485E-2</v>
      </c>
      <c r="CI14" s="128">
        <f t="shared" si="10"/>
        <v>4.9578721653057246E-2</v>
      </c>
      <c r="CJ14" s="134">
        <f t="shared" si="10"/>
        <v>6.5843522760298534E-2</v>
      </c>
      <c r="CK14" s="135">
        <f t="shared" si="10"/>
        <v>6.8417219858326758E-2</v>
      </c>
      <c r="CN14" s="199"/>
      <c r="CO14" s="199"/>
    </row>
    <row r="15" spans="1:93" ht="14.25" thickTop="1" thickBot="1" x14ac:dyDescent="0.25">
      <c r="A15" s="145" t="s">
        <v>22</v>
      </c>
      <c r="B15" s="182">
        <v>1894</v>
      </c>
      <c r="C15" s="183">
        <v>1220</v>
      </c>
      <c r="D15" s="184">
        <v>789</v>
      </c>
      <c r="E15" s="185">
        <v>585</v>
      </c>
      <c r="F15" s="182">
        <v>2173</v>
      </c>
      <c r="G15" s="186">
        <v>964</v>
      </c>
      <c r="H15" s="184">
        <v>2460</v>
      </c>
      <c r="I15" s="185">
        <v>1907</v>
      </c>
      <c r="J15" s="182">
        <v>255</v>
      </c>
      <c r="K15" s="186">
        <v>696</v>
      </c>
      <c r="L15" s="184">
        <v>847</v>
      </c>
      <c r="M15" s="182">
        <v>2062</v>
      </c>
      <c r="N15" s="187">
        <v>2011</v>
      </c>
      <c r="O15" s="188">
        <v>3160</v>
      </c>
      <c r="P15" s="182">
        <v>1145</v>
      </c>
      <c r="Q15" s="186">
        <v>1095</v>
      </c>
      <c r="R15" s="184">
        <v>1936</v>
      </c>
      <c r="S15" s="185">
        <v>1482</v>
      </c>
      <c r="T15" s="182">
        <v>244</v>
      </c>
      <c r="U15" s="186">
        <v>603</v>
      </c>
      <c r="V15" s="184">
        <v>814</v>
      </c>
      <c r="W15" s="185">
        <v>2121</v>
      </c>
      <c r="X15" s="182">
        <v>1154</v>
      </c>
      <c r="Y15" s="186">
        <v>845</v>
      </c>
      <c r="Z15" s="184">
        <v>2580</v>
      </c>
      <c r="AA15" s="182">
        <v>2395</v>
      </c>
      <c r="AB15" s="158">
        <f t="shared" si="3"/>
        <v>18302</v>
      </c>
      <c r="AC15" s="159">
        <f t="shared" si="4"/>
        <v>19135</v>
      </c>
      <c r="AE15" s="301" t="s">
        <v>0</v>
      </c>
      <c r="AF15" s="303" t="s">
        <v>1</v>
      </c>
      <c r="AG15" s="304"/>
      <c r="AH15" s="303" t="s">
        <v>2</v>
      </c>
      <c r="AI15" s="304"/>
      <c r="AJ15" s="303" t="s">
        <v>3</v>
      </c>
      <c r="AK15" s="304"/>
      <c r="AL15" s="303" t="s">
        <v>4</v>
      </c>
      <c r="AM15" s="304"/>
      <c r="AN15" s="303" t="s">
        <v>5</v>
      </c>
      <c r="AO15" s="304"/>
      <c r="AP15" s="303" t="s">
        <v>6</v>
      </c>
      <c r="AQ15" s="304"/>
      <c r="AR15" s="303" t="s">
        <v>7</v>
      </c>
      <c r="AS15" s="304"/>
      <c r="AT15" s="303" t="s">
        <v>8</v>
      </c>
      <c r="AU15" s="304"/>
      <c r="AV15" s="303" t="s">
        <v>9</v>
      </c>
      <c r="AW15" s="304"/>
      <c r="AX15" s="303" t="s">
        <v>10</v>
      </c>
      <c r="AY15" s="304"/>
      <c r="AZ15" s="303" t="s">
        <v>11</v>
      </c>
      <c r="BA15" s="304"/>
      <c r="BB15" s="303" t="s">
        <v>12</v>
      </c>
      <c r="BC15" s="304"/>
      <c r="BD15" s="306" t="s">
        <v>40</v>
      </c>
      <c r="BE15" s="307"/>
      <c r="BF15" s="308" t="s">
        <v>41</v>
      </c>
      <c r="BG15" s="309"/>
      <c r="BI15" s="145" t="s">
        <v>22</v>
      </c>
      <c r="BJ15" s="128">
        <f t="shared" ref="BJ15:CK15" si="11">B15/B33</f>
        <v>6.3150173379567881E-2</v>
      </c>
      <c r="BK15" s="129">
        <f t="shared" si="11"/>
        <v>4.1252451477649284E-2</v>
      </c>
      <c r="BL15" s="130">
        <f t="shared" si="11"/>
        <v>5.6693252856219012E-2</v>
      </c>
      <c r="BM15" s="131">
        <f t="shared" si="11"/>
        <v>4.4077757685352624E-2</v>
      </c>
      <c r="BN15" s="128">
        <f t="shared" si="11"/>
        <v>7.5000862872329405E-2</v>
      </c>
      <c r="BO15" s="129">
        <f t="shared" si="11"/>
        <v>3.6506854502764523E-2</v>
      </c>
      <c r="BP15" s="130">
        <f t="shared" si="11"/>
        <v>6.2352672800547487E-2</v>
      </c>
      <c r="BQ15" s="131">
        <f t="shared" si="11"/>
        <v>4.1041644248358981E-2</v>
      </c>
      <c r="BR15" s="128">
        <f t="shared" si="11"/>
        <v>3.9676365333748249E-2</v>
      </c>
      <c r="BS15" s="129">
        <f t="shared" si="11"/>
        <v>0.10606522401706797</v>
      </c>
      <c r="BT15" s="130">
        <f t="shared" si="11"/>
        <v>3.5908088858741735E-2</v>
      </c>
      <c r="BU15" s="128">
        <f t="shared" si="11"/>
        <v>8.6442525362622619E-2</v>
      </c>
      <c r="BV15" s="132">
        <f t="shared" si="11"/>
        <v>4.7489727483115286E-2</v>
      </c>
      <c r="BW15" s="133">
        <f t="shared" si="11"/>
        <v>7.5534839249432287E-2</v>
      </c>
      <c r="BX15" s="128">
        <f t="shared" si="11"/>
        <v>5.1106945188359225E-2</v>
      </c>
      <c r="BY15" s="129">
        <f t="shared" si="11"/>
        <v>5.3011231603408211E-2</v>
      </c>
      <c r="BZ15" s="130">
        <f t="shared" si="11"/>
        <v>6.8458274398868452E-2</v>
      </c>
      <c r="CA15" s="131">
        <f t="shared" si="11"/>
        <v>5.4206291148500368E-2</v>
      </c>
      <c r="CB15" s="128">
        <f t="shared" si="11"/>
        <v>3.069954705586311E-2</v>
      </c>
      <c r="CC15" s="129">
        <f t="shared" si="11"/>
        <v>7.3321984435797669E-2</v>
      </c>
      <c r="CD15" s="130">
        <f t="shared" si="11"/>
        <v>3.1365598027127004E-2</v>
      </c>
      <c r="CE15" s="131">
        <f t="shared" si="11"/>
        <v>7.1942202021572491E-2</v>
      </c>
      <c r="CF15" s="128">
        <f t="shared" si="11"/>
        <v>5.4855730379807004E-2</v>
      </c>
      <c r="CG15" s="129">
        <f t="shared" si="11"/>
        <v>6.7735470941883771E-2</v>
      </c>
      <c r="CH15" s="130">
        <f t="shared" si="11"/>
        <v>5.9386796795875149E-2</v>
      </c>
      <c r="CI15" s="128">
        <f t="shared" si="11"/>
        <v>5.1874634495007475E-2</v>
      </c>
      <c r="CJ15" s="134">
        <f t="shared" si="11"/>
        <v>5.483564586635347E-2</v>
      </c>
      <c r="CK15" s="135">
        <f t="shared" si="11"/>
        <v>5.7581082951666196E-2</v>
      </c>
      <c r="CN15" s="199"/>
      <c r="CO15" s="199"/>
    </row>
    <row r="16" spans="1:93" ht="15" thickTop="1" thickBot="1" x14ac:dyDescent="0.3">
      <c r="A16" s="136" t="s">
        <v>23</v>
      </c>
      <c r="B16" s="175">
        <v>1653</v>
      </c>
      <c r="C16" s="176">
        <v>1096</v>
      </c>
      <c r="D16" s="177">
        <v>676</v>
      </c>
      <c r="E16" s="178">
        <v>526</v>
      </c>
      <c r="F16" s="175">
        <v>1796</v>
      </c>
      <c r="G16" s="179">
        <v>752</v>
      </c>
      <c r="H16" s="177">
        <v>2087</v>
      </c>
      <c r="I16" s="178">
        <v>1876</v>
      </c>
      <c r="J16" s="175">
        <v>272</v>
      </c>
      <c r="K16" s="179">
        <v>540</v>
      </c>
      <c r="L16" s="177">
        <v>745</v>
      </c>
      <c r="M16" s="175">
        <v>1519</v>
      </c>
      <c r="N16" s="180">
        <v>1686</v>
      </c>
      <c r="O16" s="181">
        <v>2316</v>
      </c>
      <c r="P16" s="175">
        <v>925</v>
      </c>
      <c r="Q16" s="179">
        <v>910</v>
      </c>
      <c r="R16" s="177">
        <v>1556</v>
      </c>
      <c r="S16" s="178">
        <v>1313</v>
      </c>
      <c r="T16" s="175">
        <v>329</v>
      </c>
      <c r="U16" s="179">
        <v>396</v>
      </c>
      <c r="V16" s="177">
        <v>767</v>
      </c>
      <c r="W16" s="178">
        <v>1984</v>
      </c>
      <c r="X16" s="175">
        <v>842</v>
      </c>
      <c r="Y16" s="179">
        <v>753</v>
      </c>
      <c r="Z16" s="177">
        <v>2525</v>
      </c>
      <c r="AA16" s="175">
        <v>2785</v>
      </c>
      <c r="AB16" s="158">
        <f t="shared" si="3"/>
        <v>15859</v>
      </c>
      <c r="AC16" s="159">
        <f t="shared" si="4"/>
        <v>16766</v>
      </c>
      <c r="AE16" s="302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5.5114697252600695E-2</v>
      </c>
      <c r="BK16" s="129">
        <f t="shared" si="12"/>
        <v>3.7059579360248868E-2</v>
      </c>
      <c r="BL16" s="130">
        <f t="shared" si="12"/>
        <v>4.8573686857799815E-2</v>
      </c>
      <c r="BM16" s="131">
        <f t="shared" si="12"/>
        <v>3.9632308619650392E-2</v>
      </c>
      <c r="BN16" s="128">
        <f t="shared" si="12"/>
        <v>6.1988748144824489E-2</v>
      </c>
      <c r="BO16" s="129">
        <f t="shared" si="12"/>
        <v>2.8478376126637884E-2</v>
      </c>
      <c r="BP16" s="130">
        <f t="shared" si="12"/>
        <v>5.2898385420627074E-2</v>
      </c>
      <c r="BQ16" s="131">
        <f t="shared" si="12"/>
        <v>4.0374475411600129E-2</v>
      </c>
      <c r="BR16" s="128">
        <f t="shared" si="12"/>
        <v>4.2321456355998134E-2</v>
      </c>
      <c r="BS16" s="129">
        <f t="shared" si="12"/>
        <v>8.229198415117342E-2</v>
      </c>
      <c r="BT16" s="130">
        <f t="shared" si="12"/>
        <v>3.1583856198066813E-2</v>
      </c>
      <c r="BU16" s="128">
        <f t="shared" si="12"/>
        <v>6.3679047539196787E-2</v>
      </c>
      <c r="BV16" s="132">
        <f t="shared" si="12"/>
        <v>3.9814858546261746E-2</v>
      </c>
      <c r="BW16" s="133">
        <f t="shared" si="12"/>
        <v>5.536034420939405E-2</v>
      </c>
      <c r="BX16" s="128">
        <f t="shared" si="12"/>
        <v>4.128727013033387E-2</v>
      </c>
      <c r="BY16" s="129">
        <f t="shared" si="12"/>
        <v>4.4054996127033307E-2</v>
      </c>
      <c r="BZ16" s="130">
        <f t="shared" si="12"/>
        <v>5.5021216407355023E-2</v>
      </c>
      <c r="CA16" s="131">
        <f t="shared" si="12"/>
        <v>4.8024871982443304E-2</v>
      </c>
      <c r="CB16" s="128">
        <f t="shared" si="12"/>
        <v>4.1394061399094115E-2</v>
      </c>
      <c r="CC16" s="129">
        <f t="shared" si="12"/>
        <v>4.8151750972762648E-2</v>
      </c>
      <c r="CD16" s="130">
        <f t="shared" si="12"/>
        <v>2.9554562268803947E-2</v>
      </c>
      <c r="CE16" s="131">
        <f t="shared" si="12"/>
        <v>6.7295298826402547E-2</v>
      </c>
      <c r="CF16" s="128">
        <f t="shared" si="12"/>
        <v>4.0024718353377384E-2</v>
      </c>
      <c r="CG16" s="129">
        <f t="shared" si="12"/>
        <v>6.0360721442885769E-2</v>
      </c>
      <c r="CH16" s="130">
        <f t="shared" si="12"/>
        <v>5.8120799189761534E-2</v>
      </c>
      <c r="CI16" s="128">
        <f t="shared" si="12"/>
        <v>6.0321860988975289E-2</v>
      </c>
      <c r="CJ16" s="134">
        <f t="shared" si="12"/>
        <v>4.7516036924625707E-2</v>
      </c>
      <c r="CK16" s="135">
        <f t="shared" si="12"/>
        <v>5.0452283081663725E-2</v>
      </c>
      <c r="CN16" s="199"/>
      <c r="CO16" s="199"/>
    </row>
    <row r="17" spans="1:93" ht="13.5" thickTop="1" x14ac:dyDescent="0.2">
      <c r="A17" s="145" t="s">
        <v>24</v>
      </c>
      <c r="B17" s="189">
        <v>1593</v>
      </c>
      <c r="C17" s="183">
        <v>1122</v>
      </c>
      <c r="D17" s="184">
        <v>632</v>
      </c>
      <c r="E17" s="185">
        <v>500</v>
      </c>
      <c r="F17" s="182">
        <v>1673</v>
      </c>
      <c r="G17" s="186">
        <v>797</v>
      </c>
      <c r="H17" s="184">
        <v>2178</v>
      </c>
      <c r="I17" s="185">
        <v>1884</v>
      </c>
      <c r="J17" s="182">
        <v>267</v>
      </c>
      <c r="K17" s="186">
        <v>384</v>
      </c>
      <c r="L17" s="184">
        <v>837</v>
      </c>
      <c r="M17" s="182">
        <v>1396</v>
      </c>
      <c r="N17" s="187">
        <v>1626</v>
      </c>
      <c r="O17" s="190">
        <v>2319</v>
      </c>
      <c r="P17" s="182">
        <v>978</v>
      </c>
      <c r="Q17" s="186">
        <v>745</v>
      </c>
      <c r="R17" s="184">
        <v>1436</v>
      </c>
      <c r="S17" s="185">
        <v>1217</v>
      </c>
      <c r="T17" s="182">
        <v>318</v>
      </c>
      <c r="U17" s="186">
        <v>322</v>
      </c>
      <c r="V17" s="184">
        <v>857</v>
      </c>
      <c r="W17" s="191">
        <v>1538</v>
      </c>
      <c r="X17" s="182">
        <v>823</v>
      </c>
      <c r="Y17" s="186">
        <v>481</v>
      </c>
      <c r="Z17" s="184">
        <v>2319</v>
      </c>
      <c r="AA17" s="182">
        <v>2254</v>
      </c>
      <c r="AB17" s="158">
        <f t="shared" si="3"/>
        <v>15537</v>
      </c>
      <c r="AC17" s="159">
        <f t="shared" si="4"/>
        <v>14959</v>
      </c>
      <c r="AE17" s="235" t="s">
        <v>30</v>
      </c>
      <c r="AF17" s="125">
        <f t="shared" ref="AF17:AU18" si="13">SUMIF($A$9:$A$32,$AE17,B$9:B$32)</f>
        <v>1681</v>
      </c>
      <c r="AG17" s="172">
        <f t="shared" si="13"/>
        <v>2923</v>
      </c>
      <c r="AH17" s="126">
        <f t="shared" si="13"/>
        <v>1285</v>
      </c>
      <c r="AI17" s="166">
        <f t="shared" si="13"/>
        <v>1014</v>
      </c>
      <c r="AJ17" s="125">
        <f t="shared" si="13"/>
        <v>1519</v>
      </c>
      <c r="AK17" s="127">
        <f t="shared" si="13"/>
        <v>2399</v>
      </c>
      <c r="AL17" s="126">
        <f t="shared" si="13"/>
        <v>2367</v>
      </c>
      <c r="AM17" s="166">
        <f t="shared" si="13"/>
        <v>4591</v>
      </c>
      <c r="AN17" s="125">
        <f t="shared" si="13"/>
        <v>998</v>
      </c>
      <c r="AO17" s="127">
        <f t="shared" si="13"/>
        <v>201</v>
      </c>
      <c r="AP17" s="126">
        <f t="shared" si="13"/>
        <v>2922</v>
      </c>
      <c r="AQ17" s="125">
        <f t="shared" si="13"/>
        <v>906</v>
      </c>
      <c r="AR17" s="165">
        <f t="shared" si="13"/>
        <v>4092</v>
      </c>
      <c r="AS17" s="167">
        <f t="shared" si="13"/>
        <v>2206</v>
      </c>
      <c r="AT17" s="125">
        <f t="shared" si="13"/>
        <v>2001</v>
      </c>
      <c r="AU17" s="127">
        <f t="shared" si="13"/>
        <v>1465</v>
      </c>
      <c r="AV17" s="126">
        <f t="shared" ref="AP17:BE18" si="14">SUMIF($A$9:$A$32,$AE17,R$9:R$32)</f>
        <v>1999</v>
      </c>
      <c r="AW17" s="166">
        <f t="shared" si="14"/>
        <v>2397</v>
      </c>
      <c r="AX17" s="125">
        <f t="shared" si="14"/>
        <v>1174</v>
      </c>
      <c r="AY17" s="127">
        <f t="shared" si="14"/>
        <v>226</v>
      </c>
      <c r="AZ17" s="126">
        <f t="shared" si="14"/>
        <v>2961</v>
      </c>
      <c r="BA17" s="166">
        <f t="shared" si="14"/>
        <v>1647</v>
      </c>
      <c r="BB17" s="125">
        <f t="shared" si="14"/>
        <v>2212</v>
      </c>
      <c r="BC17" s="127">
        <f t="shared" si="14"/>
        <v>695</v>
      </c>
      <c r="BD17" s="170">
        <f t="shared" si="14"/>
        <v>2405</v>
      </c>
      <c r="BE17" s="171">
        <f t="shared" si="14"/>
        <v>4325</v>
      </c>
      <c r="BF17" s="156">
        <f>AF17+AH17+AJ17+AL17+AN17+AP17+AR17+AT17+AV17+AX17+AZ17+BB17+BD17</f>
        <v>27616</v>
      </c>
      <c r="BG17" s="157">
        <f>AG17+AI17+AK17+AM17+AO17+AQ17+AS17+AU17+AW17+AY17+BA17+BC17+BE17</f>
        <v>24995</v>
      </c>
      <c r="BI17" s="145" t="s">
        <v>24</v>
      </c>
      <c r="BJ17" s="128">
        <f t="shared" ref="BJ17:CK17" si="15">B17/B33</f>
        <v>5.3114163777007201E-2</v>
      </c>
      <c r="BK17" s="129">
        <f t="shared" si="15"/>
        <v>3.7938729965510246E-2</v>
      </c>
      <c r="BL17" s="130">
        <f t="shared" si="15"/>
        <v>4.5412085938061363E-2</v>
      </c>
      <c r="BM17" s="131">
        <f t="shared" si="15"/>
        <v>3.7673297166968052E-2</v>
      </c>
      <c r="BN17" s="128">
        <f t="shared" si="15"/>
        <v>5.7743416284126603E-2</v>
      </c>
      <c r="BO17" s="129">
        <f t="shared" si="15"/>
        <v>3.0182534272513821E-2</v>
      </c>
      <c r="BP17" s="130">
        <f t="shared" si="15"/>
        <v>5.5204927381948141E-2</v>
      </c>
      <c r="BQ17" s="131">
        <f t="shared" si="15"/>
        <v>4.0546648014634673E-2</v>
      </c>
      <c r="BR17" s="128">
        <f t="shared" si="15"/>
        <v>4.1543488408277582E-2</v>
      </c>
      <c r="BS17" s="129">
        <f t="shared" si="15"/>
        <v>5.8518744285278881E-2</v>
      </c>
      <c r="BT17" s="130">
        <f t="shared" si="15"/>
        <v>3.5484144480244194E-2</v>
      </c>
      <c r="BU17" s="128">
        <f t="shared" si="15"/>
        <v>5.852267963444286E-2</v>
      </c>
      <c r="BV17" s="132">
        <f t="shared" si="15"/>
        <v>3.8397959665611867E-2</v>
      </c>
      <c r="BW17" s="133">
        <f t="shared" si="15"/>
        <v>5.5432054499820721E-2</v>
      </c>
      <c r="BX17" s="128">
        <f t="shared" si="15"/>
        <v>4.3652919121585435E-2</v>
      </c>
      <c r="BY17" s="129">
        <f t="shared" si="15"/>
        <v>3.6067002323780017E-2</v>
      </c>
      <c r="BZ17" s="130">
        <f t="shared" si="15"/>
        <v>5.0777934936350778E-2</v>
      </c>
      <c r="CA17" s="131">
        <f t="shared" si="15"/>
        <v>4.4513533284564741E-2</v>
      </c>
      <c r="CB17" s="128">
        <f t="shared" si="15"/>
        <v>4.0010065425264217E-2</v>
      </c>
      <c r="CC17" s="129">
        <f t="shared" si="15"/>
        <v>3.9153696498054474E-2</v>
      </c>
      <c r="CD17" s="130">
        <f t="shared" si="15"/>
        <v>3.3022503082614056E-2</v>
      </c>
      <c r="CE17" s="131">
        <f t="shared" si="15"/>
        <v>5.2167424191031819E-2</v>
      </c>
      <c r="CF17" s="128">
        <f t="shared" si="15"/>
        <v>3.9121547749203782E-2</v>
      </c>
      <c r="CG17" s="129">
        <f t="shared" si="15"/>
        <v>3.8557114228456917E-2</v>
      </c>
      <c r="CH17" s="130">
        <f t="shared" si="15"/>
        <v>5.3379062701408707E-2</v>
      </c>
      <c r="CI17" s="128">
        <f t="shared" si="15"/>
        <v>4.8820637224111417E-2</v>
      </c>
      <c r="CJ17" s="134">
        <f t="shared" si="15"/>
        <v>4.6551274714541242E-2</v>
      </c>
      <c r="CK17" s="135">
        <f t="shared" si="15"/>
        <v>4.5014654814422503E-2</v>
      </c>
      <c r="CN17" s="199"/>
      <c r="CO17" s="199"/>
    </row>
    <row r="18" spans="1:93" x14ac:dyDescent="0.2">
      <c r="A18" s="136" t="s">
        <v>25</v>
      </c>
      <c r="B18" s="192">
        <v>1497</v>
      </c>
      <c r="C18" s="176">
        <v>1566</v>
      </c>
      <c r="D18" s="177">
        <v>677</v>
      </c>
      <c r="E18" s="178">
        <v>634</v>
      </c>
      <c r="F18" s="175">
        <v>1659</v>
      </c>
      <c r="G18" s="179">
        <v>993</v>
      </c>
      <c r="H18" s="177">
        <v>2026</v>
      </c>
      <c r="I18" s="178">
        <v>2217</v>
      </c>
      <c r="J18" s="175">
        <v>281</v>
      </c>
      <c r="K18" s="176">
        <v>349</v>
      </c>
      <c r="L18" s="177">
        <v>838</v>
      </c>
      <c r="M18" s="175">
        <v>1439</v>
      </c>
      <c r="N18" s="180">
        <v>1737</v>
      </c>
      <c r="O18" s="193">
        <v>2104</v>
      </c>
      <c r="P18" s="175">
        <v>1013</v>
      </c>
      <c r="Q18" s="176">
        <v>763</v>
      </c>
      <c r="R18" s="177">
        <v>1423</v>
      </c>
      <c r="S18" s="178">
        <v>1300</v>
      </c>
      <c r="T18" s="184">
        <v>243</v>
      </c>
      <c r="U18" s="175">
        <v>337</v>
      </c>
      <c r="V18" s="177">
        <v>871</v>
      </c>
      <c r="W18" s="194">
        <v>1869</v>
      </c>
      <c r="X18" s="175">
        <v>860</v>
      </c>
      <c r="Y18" s="179">
        <v>462</v>
      </c>
      <c r="Z18" s="177">
        <v>2689</v>
      </c>
      <c r="AA18" s="175">
        <v>2267</v>
      </c>
      <c r="AB18" s="158">
        <f t="shared" si="3"/>
        <v>15814</v>
      </c>
      <c r="AC18" s="159">
        <f t="shared" si="4"/>
        <v>16300</v>
      </c>
      <c r="AE18" s="237" t="s">
        <v>31</v>
      </c>
      <c r="AF18" s="125">
        <f t="shared" si="13"/>
        <v>1835</v>
      </c>
      <c r="AG18" s="176">
        <f t="shared" si="13"/>
        <v>3667</v>
      </c>
      <c r="AH18" s="177">
        <f t="shared" si="13"/>
        <v>932</v>
      </c>
      <c r="AI18" s="178">
        <f t="shared" si="13"/>
        <v>1228</v>
      </c>
      <c r="AJ18" s="238">
        <f t="shared" si="13"/>
        <v>1394</v>
      </c>
      <c r="AK18" s="179">
        <f t="shared" si="13"/>
        <v>2565</v>
      </c>
      <c r="AL18" s="177">
        <f t="shared" si="13"/>
        <v>2469</v>
      </c>
      <c r="AM18" s="178">
        <f t="shared" si="13"/>
        <v>4923</v>
      </c>
      <c r="AN18" s="238">
        <f t="shared" si="13"/>
        <v>636</v>
      </c>
      <c r="AO18" s="179">
        <f t="shared" si="13"/>
        <v>234</v>
      </c>
      <c r="AP18" s="177">
        <f t="shared" si="14"/>
        <v>2579</v>
      </c>
      <c r="AQ18" s="238">
        <f t="shared" si="14"/>
        <v>936</v>
      </c>
      <c r="AR18" s="180">
        <f t="shared" si="14"/>
        <v>3660</v>
      </c>
      <c r="AS18" s="181">
        <f t="shared" si="14"/>
        <v>2568</v>
      </c>
      <c r="AT18" s="238">
        <f t="shared" si="14"/>
        <v>1991</v>
      </c>
      <c r="AU18" s="179">
        <f t="shared" si="14"/>
        <v>1752</v>
      </c>
      <c r="AV18" s="177">
        <f t="shared" si="14"/>
        <v>1803</v>
      </c>
      <c r="AW18" s="178">
        <f t="shared" si="14"/>
        <v>2415</v>
      </c>
      <c r="AX18" s="238">
        <f t="shared" si="14"/>
        <v>1064</v>
      </c>
      <c r="AY18" s="179">
        <f t="shared" si="14"/>
        <v>237</v>
      </c>
      <c r="AZ18" s="177">
        <f t="shared" si="14"/>
        <v>2754</v>
      </c>
      <c r="BA18" s="178">
        <f t="shared" si="14"/>
        <v>1742</v>
      </c>
      <c r="BB18" s="238">
        <f t="shared" si="14"/>
        <v>2122</v>
      </c>
      <c r="BC18" s="179">
        <f t="shared" si="14"/>
        <v>841</v>
      </c>
      <c r="BD18" s="177">
        <f t="shared" si="14"/>
        <v>2774</v>
      </c>
      <c r="BE18" s="238">
        <f t="shared" si="14"/>
        <v>4588</v>
      </c>
      <c r="BF18" s="158">
        <f>SUM(AF18,AH18,AJ18,AL18,AN18,AP18,AR18,AT18,AV18,AX18,AZ18,BB18,BD18)</f>
        <v>26013</v>
      </c>
      <c r="BG18" s="159">
        <f>SUM(AG18,AI18,AK18,AM18,AO18,AQ18,AS18,AU18,AW18,AY18,BA18,BC18,BE18)</f>
        <v>27696</v>
      </c>
      <c r="BI18" s="136" t="s">
        <v>25</v>
      </c>
      <c r="BJ18" s="128">
        <f t="shared" ref="BJ18:CK18" si="16">B18/B33</f>
        <v>4.9913310216057619E-2</v>
      </c>
      <c r="BK18" s="129">
        <f t="shared" si="16"/>
        <v>5.2951917224589168E-2</v>
      </c>
      <c r="BL18" s="130">
        <f t="shared" si="16"/>
        <v>4.8645541424157508E-2</v>
      </c>
      <c r="BM18" s="131">
        <f t="shared" si="16"/>
        <v>4.776974080771549E-2</v>
      </c>
      <c r="BN18" s="128">
        <f t="shared" si="16"/>
        <v>5.7260207779656923E-2</v>
      </c>
      <c r="BO18" s="129">
        <f t="shared" si="16"/>
        <v>3.7605089752329013E-2</v>
      </c>
      <c r="BP18" s="130">
        <f t="shared" si="16"/>
        <v>5.1352241908093177E-2</v>
      </c>
      <c r="BQ18" s="131">
        <f t="shared" si="16"/>
        <v>4.7713332615947485E-2</v>
      </c>
      <c r="BR18" s="128">
        <f t="shared" si="16"/>
        <v>4.3721798661895128E-2</v>
      </c>
      <c r="BS18" s="129">
        <f t="shared" si="16"/>
        <v>5.3185004571776898E-2</v>
      </c>
      <c r="BT18" s="130">
        <f t="shared" si="16"/>
        <v>3.5526538918093944E-2</v>
      </c>
      <c r="BU18" s="128">
        <f t="shared" si="16"/>
        <v>6.0325312316592605E-2</v>
      </c>
      <c r="BV18" s="132">
        <f t="shared" si="16"/>
        <v>4.101922259481415E-2</v>
      </c>
      <c r="BW18" s="133">
        <f t="shared" si="16"/>
        <v>5.0292817019242264E-2</v>
      </c>
      <c r="BX18" s="128">
        <f t="shared" si="16"/>
        <v>4.5215140153544012E-2</v>
      </c>
      <c r="BY18" s="129">
        <f t="shared" si="16"/>
        <v>3.6938419829589467E-2</v>
      </c>
      <c r="BZ18" s="130">
        <f t="shared" si="16"/>
        <v>5.0318246110325315E-2</v>
      </c>
      <c r="CA18" s="131">
        <f t="shared" si="16"/>
        <v>4.7549378200438919E-2</v>
      </c>
      <c r="CB18" s="128">
        <f t="shared" si="16"/>
        <v>3.0573729240060393E-2</v>
      </c>
      <c r="CC18" s="129">
        <f t="shared" si="16"/>
        <v>4.0977626459143969E-2</v>
      </c>
      <c r="CD18" s="130">
        <f t="shared" si="16"/>
        <v>3.3561960542540077E-2</v>
      </c>
      <c r="CE18" s="131">
        <f t="shared" si="16"/>
        <v>6.3394613662573776E-2</v>
      </c>
      <c r="CF18" s="128">
        <f t="shared" si="16"/>
        <v>4.0880353662594474E-2</v>
      </c>
      <c r="CG18" s="129">
        <f t="shared" si="16"/>
        <v>3.7034068136272545E-2</v>
      </c>
      <c r="CH18" s="130">
        <f t="shared" si="16"/>
        <v>6.1895773869809413E-2</v>
      </c>
      <c r="CI18" s="128">
        <f t="shared" si="16"/>
        <v>4.9102211440577012E-2</v>
      </c>
      <c r="CJ18" s="134">
        <f t="shared" si="16"/>
        <v>4.7381209907688439E-2</v>
      </c>
      <c r="CK18" s="135">
        <f t="shared" si="16"/>
        <v>4.9049994884356359E-2</v>
      </c>
      <c r="CN18" s="199"/>
      <c r="CO18" s="199"/>
    </row>
    <row r="19" spans="1:93" ht="13.5" thickBot="1" x14ac:dyDescent="0.25">
      <c r="A19" s="145" t="s">
        <v>26</v>
      </c>
      <c r="B19" s="189">
        <v>1383</v>
      </c>
      <c r="C19" s="183">
        <v>1296</v>
      </c>
      <c r="D19" s="184">
        <v>614</v>
      </c>
      <c r="E19" s="185">
        <v>603</v>
      </c>
      <c r="F19" s="182">
        <v>1282</v>
      </c>
      <c r="G19" s="186">
        <v>902</v>
      </c>
      <c r="H19" s="184">
        <v>1762</v>
      </c>
      <c r="I19" s="185">
        <v>2073</v>
      </c>
      <c r="J19" s="182">
        <v>289</v>
      </c>
      <c r="K19" s="183">
        <v>243</v>
      </c>
      <c r="L19" s="184">
        <v>811</v>
      </c>
      <c r="M19" s="182">
        <v>1060</v>
      </c>
      <c r="N19" s="187">
        <v>1696</v>
      </c>
      <c r="O19" s="190">
        <v>1746</v>
      </c>
      <c r="P19" s="182">
        <v>1030</v>
      </c>
      <c r="Q19" s="183">
        <v>724</v>
      </c>
      <c r="R19" s="184">
        <v>1331</v>
      </c>
      <c r="S19" s="185">
        <v>1058</v>
      </c>
      <c r="T19" s="182">
        <v>221</v>
      </c>
      <c r="U19" s="186">
        <v>273</v>
      </c>
      <c r="V19" s="184">
        <v>869</v>
      </c>
      <c r="W19" s="191">
        <v>1289</v>
      </c>
      <c r="X19" s="182">
        <v>810</v>
      </c>
      <c r="Y19" s="186">
        <v>390</v>
      </c>
      <c r="Z19" s="184">
        <v>2269</v>
      </c>
      <c r="AA19" s="182">
        <v>2142</v>
      </c>
      <c r="AB19" s="158">
        <f t="shared" si="3"/>
        <v>14367</v>
      </c>
      <c r="AC19" s="159">
        <f t="shared" si="4"/>
        <v>13799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4.6112296612429979E-2</v>
      </c>
      <c r="BK19" s="129">
        <f t="shared" si="17"/>
        <v>4.3822276323797933E-2</v>
      </c>
      <c r="BL19" s="130">
        <f t="shared" si="17"/>
        <v>4.4118703743622908E-2</v>
      </c>
      <c r="BM19" s="131">
        <f t="shared" si="17"/>
        <v>4.543399638336347E-2</v>
      </c>
      <c r="BN19" s="128">
        <f t="shared" si="17"/>
        <v>4.4248093052152E-2</v>
      </c>
      <c r="BO19" s="129">
        <f t="shared" si="17"/>
        <v>3.4158903279557673E-2</v>
      </c>
      <c r="BP19" s="130">
        <f t="shared" si="17"/>
        <v>4.4660735558766124E-2</v>
      </c>
      <c r="BQ19" s="131">
        <f t="shared" si="17"/>
        <v>4.4614225761325732E-2</v>
      </c>
      <c r="BR19" s="128">
        <f t="shared" si="17"/>
        <v>4.4966547378248019E-2</v>
      </c>
      <c r="BS19" s="129">
        <f t="shared" si="17"/>
        <v>3.7031392868028042E-2</v>
      </c>
      <c r="BT19" s="130">
        <f t="shared" si="17"/>
        <v>3.4381889096150586E-2</v>
      </c>
      <c r="BU19" s="128">
        <f t="shared" si="17"/>
        <v>4.4436991699505324E-2</v>
      </c>
      <c r="BV19" s="132">
        <f t="shared" si="17"/>
        <v>4.0051008359703398E-2</v>
      </c>
      <c r="BW19" s="133">
        <f t="shared" si="17"/>
        <v>4.1735389028325562E-2</v>
      </c>
      <c r="BX19" s="128">
        <f t="shared" si="17"/>
        <v>4.5973933226209608E-2</v>
      </c>
      <c r="BY19" s="129">
        <f t="shared" si="17"/>
        <v>3.5050348567002322E-2</v>
      </c>
      <c r="BZ19" s="130">
        <f t="shared" si="17"/>
        <v>4.7065063649222062E-2</v>
      </c>
      <c r="CA19" s="131">
        <f t="shared" si="17"/>
        <v>3.8697878566203367E-2</v>
      </c>
      <c r="CB19" s="128">
        <f t="shared" si="17"/>
        <v>2.7805737292400604E-2</v>
      </c>
      <c r="CC19" s="129">
        <f t="shared" si="17"/>
        <v>3.3195525291828794E-2</v>
      </c>
      <c r="CD19" s="130">
        <f t="shared" si="17"/>
        <v>3.348489519112207E-2</v>
      </c>
      <c r="CE19" s="131">
        <f t="shared" si="17"/>
        <v>4.3721592836306902E-2</v>
      </c>
      <c r="CF19" s="128">
        <f t="shared" si="17"/>
        <v>3.8503588914769217E-2</v>
      </c>
      <c r="CG19" s="129">
        <f t="shared" si="17"/>
        <v>3.1262525050100201E-2</v>
      </c>
      <c r="CH19" s="130">
        <f t="shared" si="17"/>
        <v>5.2228155786759968E-2</v>
      </c>
      <c r="CI19" s="128">
        <f t="shared" si="17"/>
        <v>4.6394767051484764E-2</v>
      </c>
      <c r="CJ19" s="134">
        <f t="shared" si="17"/>
        <v>4.3045772274172237E-2</v>
      </c>
      <c r="CK19" s="135">
        <f t="shared" si="17"/>
        <v>4.152398033185481E-2</v>
      </c>
      <c r="CN19" s="199"/>
      <c r="CO19" s="199"/>
    </row>
    <row r="20" spans="1:93" ht="14.25" thickTop="1" thickBot="1" x14ac:dyDescent="0.25">
      <c r="A20" s="136" t="s">
        <v>27</v>
      </c>
      <c r="B20" s="192">
        <v>1149</v>
      </c>
      <c r="C20" s="176">
        <v>1601</v>
      </c>
      <c r="D20" s="177">
        <v>607</v>
      </c>
      <c r="E20" s="178">
        <v>599</v>
      </c>
      <c r="F20" s="175">
        <v>1133</v>
      </c>
      <c r="G20" s="179">
        <v>1066</v>
      </c>
      <c r="H20" s="177">
        <v>1847</v>
      </c>
      <c r="I20" s="178">
        <v>2111</v>
      </c>
      <c r="J20" s="175">
        <v>398</v>
      </c>
      <c r="K20" s="176">
        <v>263</v>
      </c>
      <c r="L20" s="177">
        <v>945</v>
      </c>
      <c r="M20" s="175">
        <v>1005</v>
      </c>
      <c r="N20" s="180">
        <v>1984</v>
      </c>
      <c r="O20" s="193">
        <v>1763</v>
      </c>
      <c r="P20" s="175">
        <v>1069</v>
      </c>
      <c r="Q20" s="176">
        <v>838</v>
      </c>
      <c r="R20" s="177">
        <v>1333</v>
      </c>
      <c r="S20" s="178">
        <v>1340</v>
      </c>
      <c r="T20" s="175">
        <v>356</v>
      </c>
      <c r="U20" s="179">
        <v>324</v>
      </c>
      <c r="V20" s="177">
        <v>1205</v>
      </c>
      <c r="W20" s="194">
        <v>1370</v>
      </c>
      <c r="X20" s="175">
        <v>772</v>
      </c>
      <c r="Y20" s="179">
        <v>460</v>
      </c>
      <c r="Z20" s="177">
        <v>2442</v>
      </c>
      <c r="AA20" s="175">
        <v>2617</v>
      </c>
      <c r="AB20" s="158">
        <f t="shared" si="3"/>
        <v>15240</v>
      </c>
      <c r="AC20" s="159">
        <f t="shared" si="4"/>
        <v>15357</v>
      </c>
      <c r="AE20" s="229" t="s">
        <v>13</v>
      </c>
      <c r="AF20" s="20">
        <f t="shared" ref="AF20:BG20" si="18">SUM(AF17:AF19)</f>
        <v>3516</v>
      </c>
      <c r="AG20" s="21">
        <f t="shared" si="18"/>
        <v>6590</v>
      </c>
      <c r="AH20" s="20">
        <f t="shared" si="18"/>
        <v>2217</v>
      </c>
      <c r="AI20" s="21">
        <f t="shared" si="18"/>
        <v>2242</v>
      </c>
      <c r="AJ20" s="20">
        <f t="shared" si="18"/>
        <v>2913</v>
      </c>
      <c r="AK20" s="21">
        <f t="shared" si="18"/>
        <v>4964</v>
      </c>
      <c r="AL20" s="20">
        <f t="shared" si="18"/>
        <v>4836</v>
      </c>
      <c r="AM20" s="21">
        <f t="shared" si="18"/>
        <v>9514</v>
      </c>
      <c r="AN20" s="20">
        <f t="shared" si="18"/>
        <v>1634</v>
      </c>
      <c r="AO20" s="21">
        <f t="shared" si="18"/>
        <v>435</v>
      </c>
      <c r="AP20" s="20">
        <f t="shared" si="18"/>
        <v>5501</v>
      </c>
      <c r="AQ20" s="21">
        <f t="shared" si="18"/>
        <v>1842</v>
      </c>
      <c r="AR20" s="20">
        <f t="shared" si="18"/>
        <v>7752</v>
      </c>
      <c r="AS20" s="21">
        <f t="shared" si="18"/>
        <v>4774</v>
      </c>
      <c r="AT20" s="20">
        <f t="shared" si="18"/>
        <v>3992</v>
      </c>
      <c r="AU20" s="21">
        <f t="shared" si="18"/>
        <v>3217</v>
      </c>
      <c r="AV20" s="20">
        <f t="shared" si="18"/>
        <v>3802</v>
      </c>
      <c r="AW20" s="21">
        <f t="shared" si="18"/>
        <v>4812</v>
      </c>
      <c r="AX20" s="20">
        <f t="shared" si="18"/>
        <v>2238</v>
      </c>
      <c r="AY20" s="21">
        <f t="shared" si="18"/>
        <v>463</v>
      </c>
      <c r="AZ20" s="20">
        <f t="shared" si="18"/>
        <v>5715</v>
      </c>
      <c r="BA20" s="21">
        <f t="shared" si="18"/>
        <v>3389</v>
      </c>
      <c r="BB20" s="20">
        <f t="shared" si="18"/>
        <v>4334</v>
      </c>
      <c r="BC20" s="21">
        <f t="shared" si="18"/>
        <v>1536</v>
      </c>
      <c r="BD20" s="20">
        <f t="shared" si="18"/>
        <v>5179</v>
      </c>
      <c r="BE20" s="21">
        <f t="shared" si="18"/>
        <v>8913</v>
      </c>
      <c r="BF20" s="160">
        <f t="shared" si="18"/>
        <v>53629</v>
      </c>
      <c r="BG20" s="161">
        <f t="shared" si="18"/>
        <v>52691</v>
      </c>
      <c r="BI20" s="136" t="s">
        <v>27</v>
      </c>
      <c r="BJ20" s="128">
        <f t="shared" ref="BJ20:CK20" si="19">B20/B33</f>
        <v>3.8310216057615365E-2</v>
      </c>
      <c r="BK20" s="129">
        <f t="shared" si="19"/>
        <v>5.4135389193210252E-2</v>
      </c>
      <c r="BL20" s="130">
        <f t="shared" si="19"/>
        <v>4.3615721779119064E-2</v>
      </c>
      <c r="BM20" s="131">
        <f t="shared" si="19"/>
        <v>4.513261000602773E-2</v>
      </c>
      <c r="BN20" s="128">
        <f t="shared" si="19"/>
        <v>3.9105373968867568E-2</v>
      </c>
      <c r="BO20" s="129">
        <f t="shared" si="19"/>
        <v>4.0369612966749978E-2</v>
      </c>
      <c r="BP20" s="130">
        <f t="shared" si="19"/>
        <v>4.6815197830329759E-2</v>
      </c>
      <c r="BQ20" s="131">
        <f t="shared" si="19"/>
        <v>4.5432045625739804E-2</v>
      </c>
      <c r="BR20" s="128">
        <f t="shared" si="19"/>
        <v>6.1926248638556093E-2</v>
      </c>
      <c r="BS20" s="129">
        <f t="shared" si="19"/>
        <v>4.0079244132886313E-2</v>
      </c>
      <c r="BT20" s="130">
        <f t="shared" si="19"/>
        <v>4.0062743768017633E-2</v>
      </c>
      <c r="BU20" s="128">
        <f t="shared" si="19"/>
        <v>4.2131298733964956E-2</v>
      </c>
      <c r="BV20" s="132">
        <f t="shared" si="19"/>
        <v>4.6852122986822842E-2</v>
      </c>
      <c r="BW20" s="133">
        <f t="shared" si="19"/>
        <v>4.2141747340743399E-2</v>
      </c>
      <c r="BX20" s="128">
        <f t="shared" si="19"/>
        <v>4.7714693804677737E-2</v>
      </c>
      <c r="BY20" s="129">
        <f t="shared" si="19"/>
        <v>4.056932610379551E-2</v>
      </c>
      <c r="BZ20" s="130">
        <f t="shared" si="19"/>
        <v>4.7135785007072134E-2</v>
      </c>
      <c r="CA20" s="131">
        <f t="shared" si="19"/>
        <v>4.9012435991221653E-2</v>
      </c>
      <c r="CB20" s="128">
        <f t="shared" si="19"/>
        <v>4.479114242576749E-2</v>
      </c>
      <c r="CC20" s="129">
        <f t="shared" si="19"/>
        <v>3.9396887159533073E-2</v>
      </c>
      <c r="CD20" s="130">
        <f t="shared" si="19"/>
        <v>4.6431874229346484E-2</v>
      </c>
      <c r="CE20" s="131">
        <f t="shared" si="19"/>
        <v>4.6469031951699345E-2</v>
      </c>
      <c r="CF20" s="128">
        <f t="shared" si="19"/>
        <v>3.669724770642202E-2</v>
      </c>
      <c r="CG20" s="129">
        <f t="shared" si="19"/>
        <v>3.6873747494989978E-2</v>
      </c>
      <c r="CH20" s="130">
        <f t="shared" si="19"/>
        <v>5.621029371144462E-2</v>
      </c>
      <c r="CI20" s="128">
        <f t="shared" si="19"/>
        <v>5.6683055730035306E-2</v>
      </c>
      <c r="CJ20" s="134">
        <f t="shared" si="19"/>
        <v>4.5661416402755263E-2</v>
      </c>
      <c r="CK20" s="135">
        <f t="shared" si="19"/>
        <v>4.6212317266200037E-2</v>
      </c>
      <c r="CN20" s="199"/>
      <c r="CO20" s="199"/>
    </row>
    <row r="21" spans="1:93" ht="13.5" thickTop="1" x14ac:dyDescent="0.2">
      <c r="A21" s="145" t="s">
        <v>28</v>
      </c>
      <c r="B21" s="189">
        <v>1272</v>
      </c>
      <c r="C21" s="183">
        <v>1910</v>
      </c>
      <c r="D21" s="184">
        <v>697</v>
      </c>
      <c r="E21" s="185">
        <v>660</v>
      </c>
      <c r="F21" s="182">
        <v>1311</v>
      </c>
      <c r="G21" s="186">
        <v>1664</v>
      </c>
      <c r="H21" s="184">
        <v>1909</v>
      </c>
      <c r="I21" s="185">
        <v>2700</v>
      </c>
      <c r="J21" s="182">
        <v>413</v>
      </c>
      <c r="K21" s="183">
        <v>207</v>
      </c>
      <c r="L21" s="184">
        <v>1665</v>
      </c>
      <c r="M21" s="182">
        <v>930</v>
      </c>
      <c r="N21" s="187">
        <v>2386</v>
      </c>
      <c r="O21" s="190">
        <v>1681</v>
      </c>
      <c r="P21" s="182">
        <v>1217</v>
      </c>
      <c r="Q21" s="183">
        <v>907</v>
      </c>
      <c r="R21" s="184">
        <v>1503</v>
      </c>
      <c r="S21" s="185">
        <v>1424</v>
      </c>
      <c r="T21" s="182">
        <v>450</v>
      </c>
      <c r="U21" s="186">
        <v>235</v>
      </c>
      <c r="V21" s="184">
        <v>1634</v>
      </c>
      <c r="W21" s="191">
        <v>1332</v>
      </c>
      <c r="X21" s="182">
        <v>1118</v>
      </c>
      <c r="Y21" s="186">
        <v>424</v>
      </c>
      <c r="Z21" s="184">
        <v>2371</v>
      </c>
      <c r="AA21" s="182">
        <v>2684</v>
      </c>
      <c r="AB21" s="158">
        <f t="shared" si="3"/>
        <v>17946</v>
      </c>
      <c r="AC21" s="159">
        <f t="shared" si="4"/>
        <v>16758</v>
      </c>
      <c r="BF21" s="200">
        <f>BF20/2</f>
        <v>26814.5</v>
      </c>
      <c r="BI21" s="145" t="s">
        <v>28</v>
      </c>
      <c r="BJ21" s="128">
        <f t="shared" ref="BJ21:CK21" si="20">B21/B33</f>
        <v>4.241130968258202E-2</v>
      </c>
      <c r="BK21" s="129">
        <f t="shared" si="20"/>
        <v>6.4583756001893561E-2</v>
      </c>
      <c r="BL21" s="130">
        <f t="shared" si="20"/>
        <v>5.0082632751311348E-2</v>
      </c>
      <c r="BM21" s="131">
        <f t="shared" si="20"/>
        <v>4.9728752260397829E-2</v>
      </c>
      <c r="BN21" s="128">
        <f t="shared" si="20"/>
        <v>4.5249024954267768E-2</v>
      </c>
      <c r="BO21" s="129">
        <f t="shared" si="20"/>
        <v>6.301598121639021E-2</v>
      </c>
      <c r="BP21" s="130">
        <f t="shared" si="20"/>
        <v>4.8386687957823235E-2</v>
      </c>
      <c r="BQ21" s="131">
        <f t="shared" si="20"/>
        <v>5.8108253524157966E-2</v>
      </c>
      <c r="BR21" s="128">
        <f t="shared" si="20"/>
        <v>6.426015248171775E-2</v>
      </c>
      <c r="BS21" s="129">
        <f t="shared" si="20"/>
        <v>3.1545260591283146E-2</v>
      </c>
      <c r="BT21" s="130">
        <f t="shared" si="20"/>
        <v>7.0586739019840597E-2</v>
      </c>
      <c r="BU21" s="128">
        <f t="shared" si="20"/>
        <v>3.8987171962773542E-2</v>
      </c>
      <c r="BV21" s="132">
        <f t="shared" si="20"/>
        <v>5.6345345487177068E-2</v>
      </c>
      <c r="BW21" s="133">
        <f t="shared" si="20"/>
        <v>4.0181666069080912E-2</v>
      </c>
      <c r="BX21" s="128">
        <f t="shared" si="20"/>
        <v>5.4320657025531155E-2</v>
      </c>
      <c r="BY21" s="129">
        <f t="shared" si="20"/>
        <v>4.3909759876065067E-2</v>
      </c>
      <c r="BZ21" s="130">
        <f t="shared" si="20"/>
        <v>5.3147100424328145E-2</v>
      </c>
      <c r="CA21" s="131">
        <f t="shared" si="20"/>
        <v>5.2084857351865396E-2</v>
      </c>
      <c r="CB21" s="128">
        <f t="shared" si="20"/>
        <v>5.6618017111222947E-2</v>
      </c>
      <c r="CC21" s="129">
        <f t="shared" si="20"/>
        <v>2.8574902723735408E-2</v>
      </c>
      <c r="CD21" s="130">
        <f t="shared" si="20"/>
        <v>6.2962392108508014E-2</v>
      </c>
      <c r="CE21" s="131">
        <f t="shared" si="20"/>
        <v>4.5180109897564616E-2</v>
      </c>
      <c r="CF21" s="128">
        <f t="shared" si="20"/>
        <v>5.3144459761372817E-2</v>
      </c>
      <c r="CG21" s="129">
        <f t="shared" si="20"/>
        <v>3.3987975951903809E-2</v>
      </c>
      <c r="CH21" s="130">
        <f t="shared" si="20"/>
        <v>5.4576005892643401E-2</v>
      </c>
      <c r="CI21" s="128">
        <f t="shared" si="20"/>
        <v>5.813424592258875E-2</v>
      </c>
      <c r="CJ21" s="134">
        <f t="shared" si="20"/>
        <v>5.3769014354583068E-2</v>
      </c>
      <c r="CK21" s="135">
        <f t="shared" si="20"/>
        <v>5.0428209464542573E-2</v>
      </c>
      <c r="CN21" s="199"/>
      <c r="CO21" s="199"/>
    </row>
    <row r="22" spans="1:93" x14ac:dyDescent="0.2">
      <c r="A22" s="136" t="s">
        <v>29</v>
      </c>
      <c r="B22" s="192">
        <v>1429</v>
      </c>
      <c r="C22" s="176">
        <v>2413</v>
      </c>
      <c r="D22" s="177">
        <v>1136</v>
      </c>
      <c r="E22" s="178">
        <v>788</v>
      </c>
      <c r="F22" s="175">
        <v>1515</v>
      </c>
      <c r="G22" s="179">
        <v>2235</v>
      </c>
      <c r="H22" s="177">
        <v>2123</v>
      </c>
      <c r="I22" s="178">
        <v>3878</v>
      </c>
      <c r="J22" s="175">
        <v>642</v>
      </c>
      <c r="K22" s="176">
        <v>226</v>
      </c>
      <c r="L22" s="177">
        <v>2169</v>
      </c>
      <c r="M22" s="175">
        <v>921</v>
      </c>
      <c r="N22" s="180">
        <v>3124</v>
      </c>
      <c r="O22" s="193">
        <v>2097</v>
      </c>
      <c r="P22" s="175">
        <v>1731</v>
      </c>
      <c r="Q22" s="176">
        <v>1076</v>
      </c>
      <c r="R22" s="177">
        <v>1844</v>
      </c>
      <c r="S22" s="178">
        <v>1824</v>
      </c>
      <c r="T22" s="175">
        <v>1082</v>
      </c>
      <c r="U22" s="179">
        <v>220</v>
      </c>
      <c r="V22" s="177">
        <v>2156</v>
      </c>
      <c r="W22" s="194">
        <v>1446</v>
      </c>
      <c r="X22" s="175">
        <v>1675</v>
      </c>
      <c r="Y22" s="179">
        <v>547</v>
      </c>
      <c r="Z22" s="177">
        <v>2472</v>
      </c>
      <c r="AA22" s="175">
        <v>3272</v>
      </c>
      <c r="AB22" s="158">
        <f t="shared" si="3"/>
        <v>23098</v>
      </c>
      <c r="AC22" s="159">
        <f t="shared" si="4"/>
        <v>20943</v>
      </c>
      <c r="BI22" s="136" t="s">
        <v>29</v>
      </c>
      <c r="BJ22" s="128">
        <f t="shared" ref="BJ22:CK22" si="21">B22/B33</f>
        <v>4.7646038943718327E-2</v>
      </c>
      <c r="BK22" s="129">
        <f t="shared" si="21"/>
        <v>8.1591938865219454E-2</v>
      </c>
      <c r="BL22" s="130">
        <f t="shared" si="21"/>
        <v>8.1626787382338153E-2</v>
      </c>
      <c r="BM22" s="131">
        <f t="shared" si="21"/>
        <v>5.9373116335141654E-2</v>
      </c>
      <c r="BN22" s="128">
        <f t="shared" si="21"/>
        <v>5.2290063162254513E-2</v>
      </c>
      <c r="BO22" s="129">
        <f t="shared" si="21"/>
        <v>8.4639854578504883E-2</v>
      </c>
      <c r="BP22" s="130">
        <f t="shared" si="21"/>
        <v>5.3810863559171675E-2</v>
      </c>
      <c r="BQ22" s="131">
        <f t="shared" si="21"/>
        <v>8.3460669320994302E-2</v>
      </c>
      <c r="BR22" s="128">
        <f t="shared" si="21"/>
        <v>9.9891084487319121E-2</v>
      </c>
      <c r="BS22" s="129">
        <f t="shared" si="21"/>
        <v>3.4440719292898506E-2</v>
      </c>
      <c r="BT22" s="130">
        <f t="shared" si="21"/>
        <v>9.1953535696116667E-2</v>
      </c>
      <c r="BU22" s="128">
        <f t="shared" si="21"/>
        <v>3.8609876750230566E-2</v>
      </c>
      <c r="BV22" s="132">
        <f t="shared" si="21"/>
        <v>7.3773201719170636E-2</v>
      </c>
      <c r="BW22" s="133">
        <f t="shared" si="21"/>
        <v>5.0125493008246681E-2</v>
      </c>
      <c r="BX22" s="128">
        <f t="shared" si="21"/>
        <v>7.7262988752008571E-2</v>
      </c>
      <c r="BY22" s="129">
        <f t="shared" si="21"/>
        <v>5.2091402013942682E-2</v>
      </c>
      <c r="BZ22" s="130">
        <f t="shared" si="21"/>
        <v>6.5205091937765206E-2</v>
      </c>
      <c r="CA22" s="131">
        <f t="shared" si="21"/>
        <v>6.6715435259692757E-2</v>
      </c>
      <c r="CB22" s="128">
        <f t="shared" si="21"/>
        <v>0.13613487669854052</v>
      </c>
      <c r="CC22" s="129">
        <f t="shared" si="21"/>
        <v>2.6750972762645913E-2</v>
      </c>
      <c r="CD22" s="130">
        <f t="shared" si="21"/>
        <v>8.3076448828606653E-2</v>
      </c>
      <c r="CE22" s="131">
        <f t="shared" si="21"/>
        <v>4.9046876059968797E-2</v>
      </c>
      <c r="CF22" s="128">
        <f t="shared" si="21"/>
        <v>7.9621619052146222E-2</v>
      </c>
      <c r="CG22" s="129">
        <f t="shared" si="21"/>
        <v>4.3847695390781566E-2</v>
      </c>
      <c r="CH22" s="130">
        <f t="shared" si="21"/>
        <v>5.6900837860233866E-2</v>
      </c>
      <c r="CI22" s="128">
        <f t="shared" si="21"/>
        <v>7.0870064328878685E-2</v>
      </c>
      <c r="CJ22" s="134">
        <f t="shared" si="21"/>
        <v>6.9205209715934454E-2</v>
      </c>
      <c r="CK22" s="135">
        <f t="shared" si="21"/>
        <v>6.3021720421047561E-2</v>
      </c>
      <c r="CN22" s="199"/>
      <c r="CO22" s="199"/>
    </row>
    <row r="23" spans="1:93" x14ac:dyDescent="0.2">
      <c r="A23" s="145" t="s">
        <v>30</v>
      </c>
      <c r="B23" s="189">
        <v>1681</v>
      </c>
      <c r="C23" s="183">
        <v>2923</v>
      </c>
      <c r="D23" s="184">
        <v>1285</v>
      </c>
      <c r="E23" s="185">
        <v>1014</v>
      </c>
      <c r="F23" s="182">
        <v>1519</v>
      </c>
      <c r="G23" s="186">
        <v>2399</v>
      </c>
      <c r="H23" s="184">
        <v>2367</v>
      </c>
      <c r="I23" s="185">
        <v>4591</v>
      </c>
      <c r="J23" s="182">
        <v>998</v>
      </c>
      <c r="K23" s="183">
        <v>201</v>
      </c>
      <c r="L23" s="184">
        <v>2922</v>
      </c>
      <c r="M23" s="182">
        <v>906</v>
      </c>
      <c r="N23" s="187">
        <v>4092</v>
      </c>
      <c r="O23" s="190">
        <v>2206</v>
      </c>
      <c r="P23" s="182">
        <v>2001</v>
      </c>
      <c r="Q23" s="183">
        <v>1465</v>
      </c>
      <c r="R23" s="184">
        <v>1999</v>
      </c>
      <c r="S23" s="185">
        <v>2397</v>
      </c>
      <c r="T23" s="182">
        <v>1174</v>
      </c>
      <c r="U23" s="186">
        <v>226</v>
      </c>
      <c r="V23" s="184">
        <v>2961</v>
      </c>
      <c r="W23" s="191">
        <v>1647</v>
      </c>
      <c r="X23" s="182">
        <v>2212</v>
      </c>
      <c r="Y23" s="186">
        <v>695</v>
      </c>
      <c r="Z23" s="184">
        <v>2405</v>
      </c>
      <c r="AA23" s="182">
        <v>4325</v>
      </c>
      <c r="AB23" s="158">
        <f t="shared" si="3"/>
        <v>27616</v>
      </c>
      <c r="AC23" s="159">
        <f t="shared" si="4"/>
        <v>24995</v>
      </c>
      <c r="BI23" s="145" t="s">
        <v>30</v>
      </c>
      <c r="BJ23" s="128">
        <f t="shared" ref="BJ23:CK23" si="22">B23/B33</f>
        <v>5.6048279541210992E-2</v>
      </c>
      <c r="BK23" s="129">
        <f t="shared" si="22"/>
        <v>9.8836816122269563E-2</v>
      </c>
      <c r="BL23" s="130">
        <f t="shared" si="22"/>
        <v>9.2333117769634265E-2</v>
      </c>
      <c r="BM23" s="131">
        <f t="shared" si="22"/>
        <v>7.640144665461121E-2</v>
      </c>
      <c r="BN23" s="128">
        <f t="shared" si="22"/>
        <v>5.2428122734960135E-2</v>
      </c>
      <c r="BO23" s="129">
        <f t="shared" si="22"/>
        <v>9.0850564265697195E-2</v>
      </c>
      <c r="BP23" s="130">
        <f t="shared" si="22"/>
        <v>5.9995437609307277E-2</v>
      </c>
      <c r="BQ23" s="131">
        <f t="shared" si="22"/>
        <v>9.8805552566447866E-2</v>
      </c>
      <c r="BR23" s="128">
        <f t="shared" si="22"/>
        <v>0.15528240236502255</v>
      </c>
      <c r="BS23" s="129">
        <f t="shared" si="22"/>
        <v>3.0630905211825665E-2</v>
      </c>
      <c r="BT23" s="130">
        <f t="shared" si="22"/>
        <v>0.12387654739698152</v>
      </c>
      <c r="BU23" s="128">
        <f t="shared" si="22"/>
        <v>3.7981051395992289E-2</v>
      </c>
      <c r="BV23" s="132">
        <f t="shared" si="22"/>
        <v>9.6632503660322111E-2</v>
      </c>
      <c r="BW23" s="133">
        <f t="shared" si="22"/>
        <v>5.2730966893749252E-2</v>
      </c>
      <c r="BX23" s="128">
        <f t="shared" si="22"/>
        <v>8.9314408141403318E-2</v>
      </c>
      <c r="BY23" s="129">
        <f t="shared" si="22"/>
        <v>7.0923702556158014E-2</v>
      </c>
      <c r="BZ23" s="130">
        <f t="shared" si="22"/>
        <v>7.0685997171145681E-2</v>
      </c>
      <c r="CA23" s="131">
        <f t="shared" si="22"/>
        <v>8.7673738112655455E-2</v>
      </c>
      <c r="CB23" s="128">
        <f t="shared" si="22"/>
        <v>0.14771011575239054</v>
      </c>
      <c r="CC23" s="129">
        <f t="shared" si="22"/>
        <v>2.7480544747081712E-2</v>
      </c>
      <c r="CD23" s="130">
        <f t="shared" si="22"/>
        <v>0.11409525277435265</v>
      </c>
      <c r="CE23" s="131">
        <f t="shared" si="22"/>
        <v>5.5864595346313002E-2</v>
      </c>
      <c r="CF23" s="128">
        <f t="shared" si="22"/>
        <v>0.10514807244378951</v>
      </c>
      <c r="CG23" s="129">
        <f t="shared" si="22"/>
        <v>5.5711422845691382E-2</v>
      </c>
      <c r="CH23" s="130">
        <f t="shared" si="22"/>
        <v>5.5358622594604549E-2</v>
      </c>
      <c r="CI23" s="128">
        <f t="shared" si="22"/>
        <v>9.3677575862591789E-2</v>
      </c>
      <c r="CJ23" s="134">
        <f t="shared" si="22"/>
        <v>8.2741842216436309E-2</v>
      </c>
      <c r="CK23" s="135">
        <f t="shared" si="22"/>
        <v>7.5215007492913336E-2</v>
      </c>
      <c r="CN23" s="199"/>
      <c r="CO23" s="199"/>
    </row>
    <row r="24" spans="1:93" x14ac:dyDescent="0.2">
      <c r="A24" s="136" t="s">
        <v>31</v>
      </c>
      <c r="B24" s="192">
        <v>1835</v>
      </c>
      <c r="C24" s="176">
        <v>3667</v>
      </c>
      <c r="D24" s="177">
        <v>932</v>
      </c>
      <c r="E24" s="178">
        <v>1228</v>
      </c>
      <c r="F24" s="175">
        <v>1394</v>
      </c>
      <c r="G24" s="179">
        <v>2565</v>
      </c>
      <c r="H24" s="177">
        <v>2469</v>
      </c>
      <c r="I24" s="178">
        <v>4923</v>
      </c>
      <c r="J24" s="175">
        <v>636</v>
      </c>
      <c r="K24" s="176">
        <v>234</v>
      </c>
      <c r="L24" s="177">
        <v>2579</v>
      </c>
      <c r="M24" s="175">
        <v>936</v>
      </c>
      <c r="N24" s="180">
        <v>3660</v>
      </c>
      <c r="O24" s="193">
        <v>2568</v>
      </c>
      <c r="P24" s="175">
        <v>1991</v>
      </c>
      <c r="Q24" s="176">
        <v>1752</v>
      </c>
      <c r="R24" s="177">
        <v>1803</v>
      </c>
      <c r="S24" s="178">
        <v>2415</v>
      </c>
      <c r="T24" s="175">
        <v>1064</v>
      </c>
      <c r="U24" s="179">
        <v>237</v>
      </c>
      <c r="V24" s="177">
        <v>2754</v>
      </c>
      <c r="W24" s="194">
        <v>1742</v>
      </c>
      <c r="X24" s="175">
        <v>2122</v>
      </c>
      <c r="Y24" s="179">
        <v>841</v>
      </c>
      <c r="Z24" s="177">
        <v>2774</v>
      </c>
      <c r="AA24" s="175">
        <v>4588</v>
      </c>
      <c r="AB24" s="158">
        <f t="shared" si="3"/>
        <v>26013</v>
      </c>
      <c r="AC24" s="159">
        <f t="shared" si="4"/>
        <v>27696</v>
      </c>
      <c r="BI24" s="136" t="s">
        <v>31</v>
      </c>
      <c r="BJ24" s="128">
        <f t="shared" ref="BJ24:CK24" si="23">B24/B33</f>
        <v>6.1182982128567619E-2</v>
      </c>
      <c r="BK24" s="129">
        <f t="shared" si="23"/>
        <v>0.12399404882667207</v>
      </c>
      <c r="BL24" s="130">
        <f t="shared" si="23"/>
        <v>6.6968455845368979E-2</v>
      </c>
      <c r="BM24" s="131">
        <f t="shared" si="23"/>
        <v>9.252561784207354E-2</v>
      </c>
      <c r="BN24" s="128">
        <f t="shared" si="23"/>
        <v>4.8113761087909435E-2</v>
      </c>
      <c r="BO24" s="129">
        <f t="shared" si="23"/>
        <v>9.7137014314928424E-2</v>
      </c>
      <c r="BP24" s="130">
        <f t="shared" si="23"/>
        <v>6.2580792335183641E-2</v>
      </c>
      <c r="BQ24" s="131">
        <f t="shared" si="23"/>
        <v>0.10595071559238137</v>
      </c>
      <c r="BR24" s="128">
        <f t="shared" si="23"/>
        <v>9.8957522950054458E-2</v>
      </c>
      <c r="BS24" s="129">
        <f t="shared" si="23"/>
        <v>3.5659859798841814E-2</v>
      </c>
      <c r="BT24" s="130">
        <f t="shared" si="23"/>
        <v>0.10933525521451586</v>
      </c>
      <c r="BU24" s="128">
        <f t="shared" si="23"/>
        <v>3.9238702104468851E-2</v>
      </c>
      <c r="BV24" s="132">
        <f t="shared" si="23"/>
        <v>8.6430831719642942E-2</v>
      </c>
      <c r="BW24" s="133">
        <f t="shared" si="23"/>
        <v>6.1384008605234852E-2</v>
      </c>
      <c r="BX24" s="128">
        <f t="shared" si="23"/>
        <v>8.8868059275129446E-2</v>
      </c>
      <c r="BY24" s="129">
        <f t="shared" si="23"/>
        <v>8.4817970565453135E-2</v>
      </c>
      <c r="BZ24" s="130">
        <f t="shared" si="23"/>
        <v>6.3755304101838758E-2</v>
      </c>
      <c r="CA24" s="131">
        <f t="shared" si="23"/>
        <v>8.8332114118507679E-2</v>
      </c>
      <c r="CB24" s="128">
        <f t="shared" si="23"/>
        <v>0.13387015601409161</v>
      </c>
      <c r="CC24" s="129">
        <f t="shared" si="23"/>
        <v>2.8818093385214009E-2</v>
      </c>
      <c r="CD24" s="130">
        <f t="shared" si="23"/>
        <v>0.10611898890258939</v>
      </c>
      <c r="CE24" s="131">
        <f t="shared" si="23"/>
        <v>5.9086900481649822E-2</v>
      </c>
      <c r="CF24" s="128">
        <f t="shared" si="23"/>
        <v>0.10086989589770405</v>
      </c>
      <c r="CG24" s="129">
        <f t="shared" si="23"/>
        <v>6.7414829659318637E-2</v>
      </c>
      <c r="CH24" s="130">
        <f t="shared" si="23"/>
        <v>6.3852315624712275E-2</v>
      </c>
      <c r="CI24" s="128">
        <f t="shared" si="23"/>
        <v>9.9374038857241873E-2</v>
      </c>
      <c r="CJ24" s="134">
        <f t="shared" si="23"/>
        <v>7.7939004257537581E-2</v>
      </c>
      <c r="CK24" s="135">
        <f t="shared" si="23"/>
        <v>8.3342862473443788E-2</v>
      </c>
      <c r="CN24" s="199"/>
      <c r="CO24" s="199"/>
    </row>
    <row r="25" spans="1:93" x14ac:dyDescent="0.2">
      <c r="A25" s="145" t="s">
        <v>32</v>
      </c>
      <c r="B25" s="189">
        <v>1750</v>
      </c>
      <c r="C25" s="183">
        <v>2674</v>
      </c>
      <c r="D25" s="184">
        <v>530</v>
      </c>
      <c r="E25" s="185">
        <v>1067</v>
      </c>
      <c r="F25" s="182">
        <v>1280</v>
      </c>
      <c r="G25" s="186">
        <v>2737</v>
      </c>
      <c r="H25" s="184">
        <v>2416</v>
      </c>
      <c r="I25" s="185">
        <v>4526</v>
      </c>
      <c r="J25" s="182">
        <v>466</v>
      </c>
      <c r="K25" s="183">
        <v>166</v>
      </c>
      <c r="L25" s="184">
        <v>2174</v>
      </c>
      <c r="M25" s="182">
        <v>932</v>
      </c>
      <c r="N25" s="187">
        <v>3427</v>
      </c>
      <c r="O25" s="190">
        <v>2562</v>
      </c>
      <c r="P25" s="182">
        <v>1452</v>
      </c>
      <c r="Q25" s="183">
        <v>1644</v>
      </c>
      <c r="R25" s="184">
        <v>1661</v>
      </c>
      <c r="S25" s="185">
        <v>2088</v>
      </c>
      <c r="T25" s="182">
        <v>643</v>
      </c>
      <c r="U25" s="186">
        <v>343</v>
      </c>
      <c r="V25" s="184">
        <v>2853</v>
      </c>
      <c r="W25" s="191">
        <v>1647</v>
      </c>
      <c r="X25" s="182">
        <v>1462</v>
      </c>
      <c r="Y25" s="186">
        <v>708</v>
      </c>
      <c r="Z25" s="184">
        <v>3033</v>
      </c>
      <c r="AA25" s="182">
        <v>3623</v>
      </c>
      <c r="AB25" s="158">
        <f t="shared" si="3"/>
        <v>23147</v>
      </c>
      <c r="AC25" s="159">
        <f t="shared" si="4"/>
        <v>24717</v>
      </c>
      <c r="BI25" s="145" t="s">
        <v>32</v>
      </c>
      <c r="BJ25" s="128">
        <f t="shared" ref="BJ25:CK25" si="24">B25/B33</f>
        <v>5.8348893038143508E-2</v>
      </c>
      <c r="BK25" s="129">
        <f t="shared" si="24"/>
        <v>9.0417258402650982E-2</v>
      </c>
      <c r="BL25" s="130">
        <f t="shared" si="24"/>
        <v>3.8082920169576776E-2</v>
      </c>
      <c r="BM25" s="131">
        <f t="shared" si="24"/>
        <v>8.0394816154309823E-2</v>
      </c>
      <c r="BN25" s="128">
        <f t="shared" si="24"/>
        <v>4.4179063265799193E-2</v>
      </c>
      <c r="BO25" s="129">
        <f t="shared" si="24"/>
        <v>0.10365068545027645</v>
      </c>
      <c r="BP25" s="130">
        <f t="shared" si="24"/>
        <v>6.1237421742326312E-2</v>
      </c>
      <c r="BQ25" s="131">
        <f t="shared" si="24"/>
        <v>9.7406650166792202E-2</v>
      </c>
      <c r="BR25" s="128">
        <f t="shared" si="24"/>
        <v>7.2506612727555625E-2</v>
      </c>
      <c r="BS25" s="129">
        <f t="shared" si="24"/>
        <v>2.5297165498323681E-2</v>
      </c>
      <c r="BT25" s="130">
        <f t="shared" si="24"/>
        <v>9.2165507885365441E-2</v>
      </c>
      <c r="BU25" s="128">
        <f t="shared" si="24"/>
        <v>3.9071015343338643E-2</v>
      </c>
      <c r="BV25" s="132">
        <f t="shared" si="24"/>
        <v>8.0928541066452558E-2</v>
      </c>
      <c r="BW25" s="133">
        <f t="shared" si="24"/>
        <v>6.1240588024381495E-2</v>
      </c>
      <c r="BX25" s="128">
        <f t="shared" si="24"/>
        <v>6.4809855382967324E-2</v>
      </c>
      <c r="BY25" s="129">
        <f t="shared" si="24"/>
        <v>7.958946553059644E-2</v>
      </c>
      <c r="BZ25" s="130">
        <f t="shared" si="24"/>
        <v>5.8734087694483732E-2</v>
      </c>
      <c r="CA25" s="131">
        <f t="shared" si="24"/>
        <v>7.637161667885882E-2</v>
      </c>
      <c r="CB25" s="128">
        <f t="shared" si="24"/>
        <v>8.0900855561147456E-2</v>
      </c>
      <c r="CC25" s="129">
        <f t="shared" si="24"/>
        <v>4.1707198443579764E-2</v>
      </c>
      <c r="CD25" s="130">
        <f t="shared" si="24"/>
        <v>0.10993372379778052</v>
      </c>
      <c r="CE25" s="131">
        <f t="shared" si="24"/>
        <v>5.5864595346313002E-2</v>
      </c>
      <c r="CF25" s="128">
        <f t="shared" si="24"/>
        <v>6.9496601226410604E-2</v>
      </c>
      <c r="CG25" s="129">
        <f t="shared" si="24"/>
        <v>5.6753507014028058E-2</v>
      </c>
      <c r="CH25" s="130">
        <f t="shared" si="24"/>
        <v>6.9814013442592762E-2</v>
      </c>
      <c r="CI25" s="128">
        <f t="shared" si="24"/>
        <v>7.8472568173449719E-2</v>
      </c>
      <c r="CJ25" s="134">
        <f t="shared" si="24"/>
        <v>6.9352021356599486E-2</v>
      </c>
      <c r="CK25" s="135">
        <f t="shared" si="24"/>
        <v>7.4378449297953148E-2</v>
      </c>
      <c r="CN25" s="199"/>
      <c r="CO25" s="199"/>
    </row>
    <row r="26" spans="1:93" x14ac:dyDescent="0.2">
      <c r="A26" s="136" t="s">
        <v>33</v>
      </c>
      <c r="B26" s="192">
        <v>1616</v>
      </c>
      <c r="C26" s="176">
        <v>2093</v>
      </c>
      <c r="D26" s="177">
        <v>458</v>
      </c>
      <c r="E26" s="178">
        <v>948</v>
      </c>
      <c r="F26" s="175">
        <v>1097</v>
      </c>
      <c r="G26" s="179">
        <v>2007</v>
      </c>
      <c r="H26" s="177">
        <v>2452</v>
      </c>
      <c r="I26" s="178">
        <v>3112</v>
      </c>
      <c r="J26" s="175">
        <v>328</v>
      </c>
      <c r="K26" s="176">
        <v>134</v>
      </c>
      <c r="L26" s="177">
        <v>1448</v>
      </c>
      <c r="M26" s="175">
        <v>1011</v>
      </c>
      <c r="N26" s="180">
        <v>2505</v>
      </c>
      <c r="O26" s="193">
        <v>2261</v>
      </c>
      <c r="P26" s="175">
        <v>949</v>
      </c>
      <c r="Q26" s="176">
        <v>1453</v>
      </c>
      <c r="R26" s="177">
        <v>1278</v>
      </c>
      <c r="S26" s="178">
        <v>1886</v>
      </c>
      <c r="T26" s="175">
        <v>372</v>
      </c>
      <c r="U26" s="179">
        <v>282</v>
      </c>
      <c r="V26" s="177">
        <v>2038</v>
      </c>
      <c r="W26" s="194">
        <v>1594</v>
      </c>
      <c r="X26" s="175">
        <v>940</v>
      </c>
      <c r="Y26" s="179">
        <v>669</v>
      </c>
      <c r="Z26" s="177">
        <v>2529</v>
      </c>
      <c r="AA26" s="175">
        <v>2704</v>
      </c>
      <c r="AB26" s="158">
        <f t="shared" si="3"/>
        <v>18010</v>
      </c>
      <c r="AC26" s="159">
        <f t="shared" si="4"/>
        <v>20154</v>
      </c>
      <c r="BI26" s="136" t="s">
        <v>33</v>
      </c>
      <c r="BJ26" s="128">
        <f t="shared" ref="BJ26:CK26" si="25">B26/B33</f>
        <v>5.3881034942651375E-2</v>
      </c>
      <c r="BK26" s="129">
        <f t="shared" si="25"/>
        <v>7.0771623723540941E-2</v>
      </c>
      <c r="BL26" s="130">
        <f t="shared" si="25"/>
        <v>3.2909391391822952E-2</v>
      </c>
      <c r="BM26" s="131">
        <f t="shared" si="25"/>
        <v>7.1428571428571425E-2</v>
      </c>
      <c r="BN26" s="128">
        <f t="shared" si="25"/>
        <v>3.7862837814516964E-2</v>
      </c>
      <c r="BO26" s="129">
        <f t="shared" si="25"/>
        <v>7.6005453306066798E-2</v>
      </c>
      <c r="BP26" s="130">
        <f t="shared" si="25"/>
        <v>6.2149899880870912E-2</v>
      </c>
      <c r="BQ26" s="131">
        <f t="shared" si="25"/>
        <v>6.6975142580436894E-2</v>
      </c>
      <c r="BR26" s="128">
        <f t="shared" si="25"/>
        <v>5.1034697370468333E-2</v>
      </c>
      <c r="BS26" s="129">
        <f t="shared" si="25"/>
        <v>2.0420603474550443E-2</v>
      </c>
      <c r="BT26" s="130">
        <f t="shared" si="25"/>
        <v>6.1387146006443953E-2</v>
      </c>
      <c r="BU26" s="128">
        <f t="shared" si="25"/>
        <v>4.2382828875660264E-2</v>
      </c>
      <c r="BV26" s="132">
        <f t="shared" si="25"/>
        <v>5.9155528267132669E-2</v>
      </c>
      <c r="BW26" s="133">
        <f t="shared" si="25"/>
        <v>5.4045655551571647E-2</v>
      </c>
      <c r="BX26" s="128">
        <f t="shared" si="25"/>
        <v>4.2358507409391177E-2</v>
      </c>
      <c r="BY26" s="129">
        <f t="shared" si="25"/>
        <v>7.0342757552285057E-2</v>
      </c>
      <c r="BZ26" s="130">
        <f t="shared" si="25"/>
        <v>4.5190947666195191E-2</v>
      </c>
      <c r="CA26" s="131">
        <f t="shared" si="25"/>
        <v>6.8983174835406003E-2</v>
      </c>
      <c r="CB26" s="128">
        <f t="shared" si="25"/>
        <v>4.6804227478610974E-2</v>
      </c>
      <c r="CC26" s="129">
        <f t="shared" si="25"/>
        <v>3.4289883268482493E-2</v>
      </c>
      <c r="CD26" s="130">
        <f t="shared" si="25"/>
        <v>7.8529593094944519E-2</v>
      </c>
      <c r="CE26" s="131">
        <f t="shared" si="25"/>
        <v>5.4066888270809306E-2</v>
      </c>
      <c r="CF26" s="128">
        <f t="shared" si="25"/>
        <v>4.4683177259114894E-2</v>
      </c>
      <c r="CG26" s="129">
        <f t="shared" si="25"/>
        <v>5.3627254509018035E-2</v>
      </c>
      <c r="CH26" s="130">
        <f t="shared" si="25"/>
        <v>5.8212871742933429E-2</v>
      </c>
      <c r="CI26" s="128">
        <f t="shared" si="25"/>
        <v>5.8567437024843509E-2</v>
      </c>
      <c r="CJ26" s="134">
        <f t="shared" si="25"/>
        <v>5.3960768334227187E-2</v>
      </c>
      <c r="CK26" s="135">
        <f t="shared" si="25"/>
        <v>6.0647459932473502E-2</v>
      </c>
      <c r="CN26" s="199"/>
      <c r="CO26" s="199"/>
    </row>
    <row r="27" spans="1:93" x14ac:dyDescent="0.2">
      <c r="A27" s="145" t="s">
        <v>34</v>
      </c>
      <c r="B27" s="189">
        <v>664</v>
      </c>
      <c r="C27" s="183">
        <v>1337</v>
      </c>
      <c r="D27" s="184">
        <v>252</v>
      </c>
      <c r="E27" s="185">
        <v>687</v>
      </c>
      <c r="F27" s="182">
        <v>577</v>
      </c>
      <c r="G27" s="186">
        <v>1755</v>
      </c>
      <c r="H27" s="184">
        <v>1100</v>
      </c>
      <c r="I27" s="185">
        <v>2428</v>
      </c>
      <c r="J27" s="182">
        <v>300</v>
      </c>
      <c r="K27" s="183">
        <v>97</v>
      </c>
      <c r="L27" s="184">
        <v>1124</v>
      </c>
      <c r="M27" s="182">
        <v>693</v>
      </c>
      <c r="N27" s="187">
        <v>2156</v>
      </c>
      <c r="O27" s="190">
        <v>1834</v>
      </c>
      <c r="P27" s="182">
        <v>690</v>
      </c>
      <c r="Q27" s="183">
        <v>1051</v>
      </c>
      <c r="R27" s="184">
        <v>896</v>
      </c>
      <c r="S27" s="185">
        <v>1342</v>
      </c>
      <c r="T27" s="182">
        <v>227</v>
      </c>
      <c r="U27" s="186">
        <v>256</v>
      </c>
      <c r="V27" s="184">
        <v>1536</v>
      </c>
      <c r="W27" s="191">
        <v>1073</v>
      </c>
      <c r="X27" s="182">
        <v>591</v>
      </c>
      <c r="Y27" s="186">
        <v>501</v>
      </c>
      <c r="Z27" s="184">
        <v>1552</v>
      </c>
      <c r="AA27" s="182">
        <v>1745</v>
      </c>
      <c r="AB27" s="158">
        <f t="shared" si="3"/>
        <v>11665</v>
      </c>
      <c r="AC27" s="159">
        <f t="shared" si="4"/>
        <v>14799</v>
      </c>
      <c r="BI27" s="145" t="s">
        <v>34</v>
      </c>
      <c r="BJ27" s="128">
        <f t="shared" ref="BJ27:CK27" si="26">B27/B33</f>
        <v>2.2139237129901308E-2</v>
      </c>
      <c r="BK27" s="129">
        <f t="shared" si="26"/>
        <v>4.5208629201325491E-2</v>
      </c>
      <c r="BL27" s="130">
        <f t="shared" si="26"/>
        <v>1.8107350722138392E-2</v>
      </c>
      <c r="BM27" s="131">
        <f t="shared" si="26"/>
        <v>5.1763110307414102E-2</v>
      </c>
      <c r="BN27" s="128">
        <f t="shared" si="26"/>
        <v>1.9915093362786043E-2</v>
      </c>
      <c r="BO27" s="129">
        <f t="shared" si="26"/>
        <v>6.646216768916155E-2</v>
      </c>
      <c r="BP27" s="130">
        <f t="shared" si="26"/>
        <v>2.7881276455529364E-2</v>
      </c>
      <c r="BQ27" s="131">
        <f t="shared" si="26"/>
        <v>5.2254385020983535E-2</v>
      </c>
      <c r="BR27" s="128">
        <f t="shared" si="26"/>
        <v>4.6678076863233234E-2</v>
      </c>
      <c r="BS27" s="129">
        <f t="shared" si="26"/>
        <v>1.4782078634562634E-2</v>
      </c>
      <c r="BT27" s="130">
        <f t="shared" si="26"/>
        <v>4.765134814312362E-2</v>
      </c>
      <c r="BU27" s="128">
        <f t="shared" si="26"/>
        <v>2.9051731365808669E-2</v>
      </c>
      <c r="BV27" s="132">
        <f t="shared" si="26"/>
        <v>5.0913899778019175E-2</v>
      </c>
      <c r="BW27" s="133">
        <f t="shared" si="26"/>
        <v>4.3838890880841398E-2</v>
      </c>
      <c r="BX27" s="128">
        <f t="shared" si="26"/>
        <v>3.0798071772897697E-2</v>
      </c>
      <c r="BY27" s="129">
        <f t="shared" si="26"/>
        <v>5.0881099922540668E-2</v>
      </c>
      <c r="BZ27" s="130">
        <f t="shared" si="26"/>
        <v>3.1683168316831684E-2</v>
      </c>
      <c r="CA27" s="131">
        <f t="shared" si="26"/>
        <v>4.908558888076079E-2</v>
      </c>
      <c r="CB27" s="128">
        <f t="shared" si="26"/>
        <v>2.8560644187216908E-2</v>
      </c>
      <c r="CC27" s="129">
        <f t="shared" si="26"/>
        <v>3.1128404669260701E-2</v>
      </c>
      <c r="CD27" s="130">
        <f t="shared" si="26"/>
        <v>5.9186189889025895E-2</v>
      </c>
      <c r="CE27" s="131">
        <f t="shared" si="26"/>
        <v>3.6395088528593716E-2</v>
      </c>
      <c r="CF27" s="128">
        <f t="shared" si="26"/>
        <v>2.8093359319294575E-2</v>
      </c>
      <c r="CG27" s="129">
        <f t="shared" si="26"/>
        <v>4.0160320641282568E-2</v>
      </c>
      <c r="CH27" s="130">
        <f t="shared" si="26"/>
        <v>3.5724150630696991E-2</v>
      </c>
      <c r="CI27" s="128">
        <f t="shared" si="26"/>
        <v>3.779592367172778E-2</v>
      </c>
      <c r="CJ27" s="134">
        <f t="shared" si="26"/>
        <v>3.4950158946072188E-2</v>
      </c>
      <c r="CK27" s="135">
        <f t="shared" si="26"/>
        <v>4.4533182471999375E-2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646</v>
      </c>
      <c r="D28" s="177">
        <v>6</v>
      </c>
      <c r="E28" s="178">
        <v>364</v>
      </c>
      <c r="F28" s="175">
        <v>33</v>
      </c>
      <c r="G28" s="179">
        <v>961</v>
      </c>
      <c r="H28" s="177">
        <v>177</v>
      </c>
      <c r="I28" s="178">
        <v>1074</v>
      </c>
      <c r="J28" s="175">
        <v>72</v>
      </c>
      <c r="K28" s="176">
        <v>63</v>
      </c>
      <c r="L28" s="177">
        <v>660</v>
      </c>
      <c r="M28" s="175">
        <v>133</v>
      </c>
      <c r="N28" s="180">
        <v>550</v>
      </c>
      <c r="O28" s="193">
        <v>332</v>
      </c>
      <c r="P28" s="175">
        <v>113</v>
      </c>
      <c r="Q28" s="176">
        <v>230</v>
      </c>
      <c r="R28" s="177">
        <v>218</v>
      </c>
      <c r="S28" s="178">
        <v>136</v>
      </c>
      <c r="T28" s="175">
        <v>53</v>
      </c>
      <c r="U28" s="179">
        <v>21</v>
      </c>
      <c r="V28" s="177">
        <v>429</v>
      </c>
      <c r="W28" s="194">
        <v>54</v>
      </c>
      <c r="X28" s="175">
        <v>120</v>
      </c>
      <c r="Y28" s="179">
        <v>29</v>
      </c>
      <c r="Z28" s="177">
        <v>119</v>
      </c>
      <c r="AA28" s="175">
        <v>254</v>
      </c>
      <c r="AB28" s="158">
        <f t="shared" si="3"/>
        <v>2550</v>
      </c>
      <c r="AC28" s="159">
        <f t="shared" si="4"/>
        <v>4297</v>
      </c>
      <c r="BI28" s="136" t="s">
        <v>35</v>
      </c>
      <c r="BJ28" s="128">
        <f t="shared" ref="BJ28:CK28" si="27">B28/B33</f>
        <v>0</v>
      </c>
      <c r="BK28" s="129">
        <f t="shared" si="27"/>
        <v>2.1843511192263475E-2</v>
      </c>
      <c r="BL28" s="130">
        <f t="shared" si="27"/>
        <v>4.3112739814615218E-4</v>
      </c>
      <c r="BM28" s="131">
        <f t="shared" si="27"/>
        <v>2.7426160337552744E-2</v>
      </c>
      <c r="BN28" s="128">
        <f t="shared" si="27"/>
        <v>1.1389914748213853E-3</v>
      </c>
      <c r="BO28" s="129">
        <f t="shared" si="27"/>
        <v>3.6393243959706126E-2</v>
      </c>
      <c r="BP28" s="130">
        <f t="shared" si="27"/>
        <v>4.4863508478442705E-3</v>
      </c>
      <c r="BQ28" s="131">
        <f t="shared" si="27"/>
        <v>2.311417195738728E-2</v>
      </c>
      <c r="BR28" s="128">
        <f t="shared" si="27"/>
        <v>1.1202738447175977E-2</v>
      </c>
      <c r="BS28" s="129">
        <f t="shared" si="27"/>
        <v>9.6007314843035655E-3</v>
      </c>
      <c r="BT28" s="130">
        <f t="shared" si="27"/>
        <v>2.7980328980837715E-2</v>
      </c>
      <c r="BU28" s="128">
        <f t="shared" si="27"/>
        <v>5.5755848075794414E-3</v>
      </c>
      <c r="BV28" s="132">
        <f t="shared" si="27"/>
        <v>1.2988239739290607E-2</v>
      </c>
      <c r="BW28" s="133">
        <f t="shared" si="27"/>
        <v>7.9359388072188352E-3</v>
      </c>
      <c r="BX28" s="128">
        <f t="shared" si="27"/>
        <v>5.0437421888948402E-3</v>
      </c>
      <c r="BY28" s="129">
        <f t="shared" si="27"/>
        <v>1.1134779240898528E-2</v>
      </c>
      <c r="BZ28" s="130">
        <f t="shared" si="27"/>
        <v>7.708628005657709E-3</v>
      </c>
      <c r="CA28" s="131">
        <f t="shared" si="27"/>
        <v>4.9743964886613022E-3</v>
      </c>
      <c r="CB28" s="128">
        <f t="shared" si="27"/>
        <v>6.6683442375440362E-3</v>
      </c>
      <c r="CC28" s="129">
        <f t="shared" si="27"/>
        <v>2.5535019455252919E-3</v>
      </c>
      <c r="CD28" s="130">
        <f t="shared" si="27"/>
        <v>1.653051787916153E-2</v>
      </c>
      <c r="CE28" s="131">
        <f t="shared" si="27"/>
        <v>1.8316260769282952E-3</v>
      </c>
      <c r="CF28" s="128">
        <f t="shared" si="27"/>
        <v>5.7042353947806242E-3</v>
      </c>
      <c r="CG28" s="129">
        <f t="shared" si="27"/>
        <v>2.3246492985971945E-3</v>
      </c>
      <c r="CH28" s="130">
        <f t="shared" si="27"/>
        <v>2.7391584568640086E-3</v>
      </c>
      <c r="CI28" s="128">
        <f t="shared" si="27"/>
        <v>5.5015269986354483E-3</v>
      </c>
      <c r="CJ28" s="134">
        <f t="shared" si="27"/>
        <v>7.6401976264452711E-3</v>
      </c>
      <c r="CK28" s="135">
        <f t="shared" si="27"/>
        <v>1.2930541596201182E-2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0</v>
      </c>
      <c r="J29" s="182">
        <v>0</v>
      </c>
      <c r="K29" s="186">
        <v>0</v>
      </c>
      <c r="L29" s="184">
        <v>1</v>
      </c>
      <c r="M29" s="182">
        <v>0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1</v>
      </c>
      <c r="AC29" s="159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4.2394437849754115E-5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2.996155931939322E-6</v>
      </c>
      <c r="CK29" s="135">
        <f t="shared" si="28"/>
        <v>0</v>
      </c>
      <c r="CN29" s="199"/>
      <c r="CO29" s="19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>
        <v>1</v>
      </c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>
        <v>1</v>
      </c>
      <c r="Z32" s="143"/>
      <c r="AA32" s="144"/>
      <c r="AB32" s="158">
        <f t="shared" si="3"/>
        <v>0</v>
      </c>
      <c r="AC32" s="159">
        <f t="shared" si="4"/>
        <v>2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4.1921690282552195E-5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8.016032064128256E-5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6.0184042802891238E-6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29992</v>
      </c>
      <c r="C33" s="21">
        <f t="shared" ref="C33:AA33" si="32">SUM(C10:C32)</f>
        <v>29574</v>
      </c>
      <c r="D33" s="20">
        <f t="shared" si="32"/>
        <v>13917</v>
      </c>
      <c r="E33" s="21">
        <f t="shared" si="32"/>
        <v>13272</v>
      </c>
      <c r="F33" s="20">
        <f t="shared" si="32"/>
        <v>28973</v>
      </c>
      <c r="G33" s="21">
        <f t="shared" si="32"/>
        <v>26406</v>
      </c>
      <c r="H33" s="20">
        <f t="shared" si="32"/>
        <v>39453</v>
      </c>
      <c r="I33" s="21">
        <f t="shared" si="32"/>
        <v>46465</v>
      </c>
      <c r="J33" s="20">
        <f t="shared" si="32"/>
        <v>6427</v>
      </c>
      <c r="K33" s="21">
        <f t="shared" si="32"/>
        <v>6562</v>
      </c>
      <c r="L33" s="20">
        <f t="shared" si="32"/>
        <v>23588</v>
      </c>
      <c r="M33" s="21">
        <f t="shared" si="32"/>
        <v>23854</v>
      </c>
      <c r="N33" s="20">
        <f t="shared" si="32"/>
        <v>42346</v>
      </c>
      <c r="O33" s="21">
        <f t="shared" si="32"/>
        <v>41835</v>
      </c>
      <c r="P33" s="20">
        <f t="shared" si="32"/>
        <v>22404</v>
      </c>
      <c r="Q33" s="21">
        <f t="shared" si="32"/>
        <v>20656</v>
      </c>
      <c r="R33" s="20">
        <f t="shared" si="32"/>
        <v>28280</v>
      </c>
      <c r="S33" s="21">
        <f t="shared" si="32"/>
        <v>27340</v>
      </c>
      <c r="T33" s="20">
        <f t="shared" si="32"/>
        <v>7948</v>
      </c>
      <c r="U33" s="21">
        <f t="shared" si="32"/>
        <v>8224</v>
      </c>
      <c r="V33" s="20">
        <f t="shared" si="32"/>
        <v>25952</v>
      </c>
      <c r="W33" s="21">
        <f t="shared" si="32"/>
        <v>29482</v>
      </c>
      <c r="X33" s="20">
        <f t="shared" si="32"/>
        <v>21037</v>
      </c>
      <c r="Y33" s="21">
        <f t="shared" si="32"/>
        <v>12475</v>
      </c>
      <c r="Z33" s="20">
        <f t="shared" si="32"/>
        <v>43444</v>
      </c>
      <c r="AA33" s="21">
        <f t="shared" si="32"/>
        <v>46169</v>
      </c>
      <c r="AB33" s="160">
        <f t="shared" ref="AB33:AC33" si="33">SUM(AB9:AB32)</f>
        <v>333761</v>
      </c>
      <c r="AC33" s="161">
        <f t="shared" si="33"/>
        <v>332314</v>
      </c>
      <c r="BI33" s="229" t="s">
        <v>13</v>
      </c>
      <c r="BJ33" s="154">
        <f>SUM(BJ9:BJ32)</f>
        <v>1</v>
      </c>
      <c r="BK33" s="155">
        <f t="shared" ref="BK33:CK33" si="34">SUM(BK9:BK32)</f>
        <v>1</v>
      </c>
      <c r="BL33" s="154">
        <f t="shared" si="34"/>
        <v>1.0000000000000002</v>
      </c>
      <c r="BM33" s="155">
        <f t="shared" si="34"/>
        <v>1</v>
      </c>
      <c r="BN33" s="154">
        <f t="shared" si="34"/>
        <v>1</v>
      </c>
      <c r="BO33" s="155">
        <f t="shared" si="34"/>
        <v>0.99999999999999989</v>
      </c>
      <c r="BP33" s="154">
        <f t="shared" si="34"/>
        <v>1</v>
      </c>
      <c r="BQ33" s="155">
        <f t="shared" si="34"/>
        <v>1</v>
      </c>
      <c r="BR33" s="154">
        <f t="shared" si="34"/>
        <v>1</v>
      </c>
      <c r="BS33" s="155">
        <f t="shared" si="34"/>
        <v>1</v>
      </c>
      <c r="BT33" s="154">
        <f t="shared" si="34"/>
        <v>0.99999999999999978</v>
      </c>
      <c r="BU33" s="155">
        <f t="shared" si="34"/>
        <v>0.99999999999999989</v>
      </c>
      <c r="BV33" s="154">
        <f t="shared" si="34"/>
        <v>1</v>
      </c>
      <c r="BW33" s="155">
        <f t="shared" si="34"/>
        <v>0.99999999999999978</v>
      </c>
      <c r="BX33" s="154">
        <f t="shared" si="34"/>
        <v>0.99999999999999989</v>
      </c>
      <c r="BY33" s="155">
        <f t="shared" si="34"/>
        <v>0.99999999999999989</v>
      </c>
      <c r="BZ33" s="154">
        <f t="shared" si="34"/>
        <v>1</v>
      </c>
      <c r="CA33" s="155">
        <f t="shared" si="34"/>
        <v>1.0000000000000002</v>
      </c>
      <c r="CB33" s="154">
        <f t="shared" si="34"/>
        <v>1.0000000000000002</v>
      </c>
      <c r="CC33" s="155">
        <f t="shared" si="34"/>
        <v>0.99999999999999989</v>
      </c>
      <c r="CD33" s="154">
        <f t="shared" si="34"/>
        <v>1</v>
      </c>
      <c r="CE33" s="155">
        <f t="shared" si="34"/>
        <v>1.0000000000000002</v>
      </c>
      <c r="CF33" s="154">
        <f t="shared" si="34"/>
        <v>1.0000000000000002</v>
      </c>
      <c r="CG33" s="155">
        <f t="shared" si="34"/>
        <v>1</v>
      </c>
      <c r="CH33" s="154">
        <f t="shared" si="34"/>
        <v>1</v>
      </c>
      <c r="CI33" s="155">
        <f t="shared" si="34"/>
        <v>1</v>
      </c>
      <c r="CJ33" s="154">
        <f t="shared" si="34"/>
        <v>1</v>
      </c>
      <c r="CK33" s="155">
        <f t="shared" si="34"/>
        <v>1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5">
        <f>+A5+1</f>
        <v>44744</v>
      </c>
      <c r="B36" s="305"/>
      <c r="C36" s="305"/>
      <c r="D36" s="305"/>
      <c r="BI36" s="310">
        <f>+BI5+1</f>
        <v>44744</v>
      </c>
      <c r="BJ36" s="310"/>
      <c r="BK36" s="310"/>
      <c r="BL36" s="310"/>
    </row>
    <row r="37" spans="1:93" ht="13.5" thickBot="1" x14ac:dyDescent="0.25">
      <c r="AE37" s="232" t="s">
        <v>84</v>
      </c>
    </row>
    <row r="38" spans="1:93" ht="14.25" thickTop="1" thickBot="1" x14ac:dyDescent="0.25">
      <c r="A38" s="301" t="s">
        <v>0</v>
      </c>
      <c r="B38" s="303" t="s">
        <v>1</v>
      </c>
      <c r="C38" s="304"/>
      <c r="D38" s="303" t="s">
        <v>2</v>
      </c>
      <c r="E38" s="304"/>
      <c r="F38" s="303" t="s">
        <v>3</v>
      </c>
      <c r="G38" s="304"/>
      <c r="H38" s="303" t="s">
        <v>4</v>
      </c>
      <c r="I38" s="304"/>
      <c r="J38" s="303" t="s">
        <v>5</v>
      </c>
      <c r="K38" s="304"/>
      <c r="L38" s="303" t="s">
        <v>6</v>
      </c>
      <c r="M38" s="304"/>
      <c r="N38" s="303" t="s">
        <v>7</v>
      </c>
      <c r="O38" s="304"/>
      <c r="P38" s="303" t="s">
        <v>8</v>
      </c>
      <c r="Q38" s="304"/>
      <c r="R38" s="303" t="s">
        <v>9</v>
      </c>
      <c r="S38" s="304"/>
      <c r="T38" s="303" t="s">
        <v>10</v>
      </c>
      <c r="U38" s="304"/>
      <c r="V38" s="303" t="s">
        <v>11</v>
      </c>
      <c r="W38" s="304"/>
      <c r="X38" s="303" t="s">
        <v>12</v>
      </c>
      <c r="Y38" s="304"/>
      <c r="Z38" s="306" t="s">
        <v>40</v>
      </c>
      <c r="AA38" s="307"/>
      <c r="AB38" s="308" t="s">
        <v>41</v>
      </c>
      <c r="AC38" s="309"/>
      <c r="AE38" s="301" t="s">
        <v>0</v>
      </c>
      <c r="AF38" s="303" t="s">
        <v>1</v>
      </c>
      <c r="AG38" s="304"/>
      <c r="AH38" s="303" t="s">
        <v>2</v>
      </c>
      <c r="AI38" s="304"/>
      <c r="AJ38" s="303" t="s">
        <v>3</v>
      </c>
      <c r="AK38" s="304"/>
      <c r="AL38" s="303" t="s">
        <v>4</v>
      </c>
      <c r="AM38" s="304"/>
      <c r="AN38" s="303" t="s">
        <v>5</v>
      </c>
      <c r="AO38" s="304"/>
      <c r="AP38" s="303" t="s">
        <v>6</v>
      </c>
      <c r="AQ38" s="304"/>
      <c r="AR38" s="303" t="s">
        <v>7</v>
      </c>
      <c r="AS38" s="304"/>
      <c r="AT38" s="303" t="s">
        <v>8</v>
      </c>
      <c r="AU38" s="304"/>
      <c r="AV38" s="303" t="s">
        <v>9</v>
      </c>
      <c r="AW38" s="304"/>
      <c r="AX38" s="303" t="s">
        <v>10</v>
      </c>
      <c r="AY38" s="304"/>
      <c r="AZ38" s="303" t="s">
        <v>11</v>
      </c>
      <c r="BA38" s="304"/>
      <c r="BB38" s="303" t="s">
        <v>12</v>
      </c>
      <c r="BC38" s="304"/>
      <c r="BD38" s="306" t="s">
        <v>40</v>
      </c>
      <c r="BE38" s="307"/>
      <c r="BF38" s="308" t="s">
        <v>41</v>
      </c>
      <c r="BG38" s="309"/>
      <c r="BI38" s="301" t="s">
        <v>0</v>
      </c>
      <c r="BJ38" s="303" t="s">
        <v>1</v>
      </c>
      <c r="BK38" s="304"/>
      <c r="BL38" s="303" t="s">
        <v>2</v>
      </c>
      <c r="BM38" s="304"/>
      <c r="BN38" s="303" t="s">
        <v>3</v>
      </c>
      <c r="BO38" s="304"/>
      <c r="BP38" s="303" t="s">
        <v>4</v>
      </c>
      <c r="BQ38" s="304"/>
      <c r="BR38" s="303" t="s">
        <v>5</v>
      </c>
      <c r="BS38" s="304"/>
      <c r="BT38" s="303" t="s">
        <v>6</v>
      </c>
      <c r="BU38" s="304"/>
      <c r="BV38" s="303" t="s">
        <v>7</v>
      </c>
      <c r="BW38" s="304"/>
      <c r="BX38" s="303" t="s">
        <v>8</v>
      </c>
      <c r="BY38" s="304"/>
      <c r="BZ38" s="303" t="s">
        <v>9</v>
      </c>
      <c r="CA38" s="304"/>
      <c r="CB38" s="303" t="s">
        <v>10</v>
      </c>
      <c r="CC38" s="304"/>
      <c r="CD38" s="303" t="s">
        <v>11</v>
      </c>
      <c r="CE38" s="304"/>
      <c r="CF38" s="303" t="s">
        <v>12</v>
      </c>
      <c r="CG38" s="304"/>
      <c r="CH38" s="306" t="s">
        <v>40</v>
      </c>
      <c r="CI38" s="307"/>
      <c r="CJ38" s="303" t="s">
        <v>41</v>
      </c>
      <c r="CK38" s="304"/>
    </row>
    <row r="39" spans="1:93" ht="15" thickTop="1" thickBot="1" x14ac:dyDescent="0.3">
      <c r="A39" s="302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2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2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1204</v>
      </c>
      <c r="AG40" s="172">
        <f t="shared" ref="AG40:AV41" si="35">SUMIF($A$9:$A$32,$AE40,C$40:C$63)</f>
        <v>1220</v>
      </c>
      <c r="AH40" s="126">
        <f t="shared" si="35"/>
        <v>523</v>
      </c>
      <c r="AI40" s="166">
        <f t="shared" si="35"/>
        <v>604</v>
      </c>
      <c r="AJ40" s="125">
        <f t="shared" si="35"/>
        <v>1663</v>
      </c>
      <c r="AK40" s="127">
        <f t="shared" si="35"/>
        <v>1300</v>
      </c>
      <c r="AL40" s="126">
        <f t="shared" si="35"/>
        <v>2174</v>
      </c>
      <c r="AM40" s="166">
        <f t="shared" si="35"/>
        <v>2143</v>
      </c>
      <c r="AN40" s="125">
        <f t="shared" si="35"/>
        <v>133</v>
      </c>
      <c r="AO40" s="127">
        <f t="shared" si="35"/>
        <v>488</v>
      </c>
      <c r="AP40" s="126">
        <f t="shared" si="35"/>
        <v>717</v>
      </c>
      <c r="AQ40" s="125">
        <f t="shared" si="35"/>
        <v>1109</v>
      </c>
      <c r="AR40" s="165">
        <f t="shared" si="35"/>
        <v>2307</v>
      </c>
      <c r="AS40" s="167">
        <f t="shared" si="35"/>
        <v>2249</v>
      </c>
      <c r="AT40" s="125">
        <f t="shared" si="35"/>
        <v>1216</v>
      </c>
      <c r="AU40" s="127">
        <f t="shared" si="35"/>
        <v>1094</v>
      </c>
      <c r="AV40" s="126">
        <f t="shared" si="35"/>
        <v>1632</v>
      </c>
      <c r="AW40" s="166">
        <f t="shared" ref="AW40:BE41" si="36">SUMIF($A$9:$A$32,$AE40,S$40:S$63)</f>
        <v>1435</v>
      </c>
      <c r="AX40" s="125">
        <f t="shared" si="36"/>
        <v>288</v>
      </c>
      <c r="AY40" s="127">
        <f t="shared" si="36"/>
        <v>597</v>
      </c>
      <c r="AZ40" s="126">
        <f t="shared" si="36"/>
        <v>950</v>
      </c>
      <c r="BA40" s="166">
        <f t="shared" si="36"/>
        <v>1535</v>
      </c>
      <c r="BB40" s="125">
        <f t="shared" si="36"/>
        <v>1089</v>
      </c>
      <c r="BC40" s="127">
        <f t="shared" si="36"/>
        <v>911</v>
      </c>
      <c r="BD40" s="170">
        <f t="shared" si="36"/>
        <v>2060</v>
      </c>
      <c r="BE40" s="171">
        <f t="shared" si="36"/>
        <v>2221</v>
      </c>
      <c r="BF40" s="156">
        <f>AF40+AH40+AJ40+AL40+AN40+AP40+AR40+AT40+AV40+AX40+AZ40+BB40+BD40</f>
        <v>15956</v>
      </c>
      <c r="BG40" s="157">
        <f>AG40+AI40+AK40+AM40+AO40+AQ40+AS40+AU40+AW40+AY40+BA40+BC40+BE40</f>
        <v>16906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192</v>
      </c>
      <c r="C41" s="176">
        <v>0</v>
      </c>
      <c r="D41" s="177">
        <v>158</v>
      </c>
      <c r="E41" s="178">
        <v>3</v>
      </c>
      <c r="F41" s="175">
        <v>456</v>
      </c>
      <c r="G41" s="179">
        <v>8</v>
      </c>
      <c r="H41" s="177">
        <v>332</v>
      </c>
      <c r="I41" s="178">
        <v>35</v>
      </c>
      <c r="J41" s="175">
        <v>3</v>
      </c>
      <c r="K41" s="179">
        <v>10</v>
      </c>
      <c r="L41" s="177">
        <v>50</v>
      </c>
      <c r="M41" s="175">
        <v>60</v>
      </c>
      <c r="N41" s="180">
        <v>163</v>
      </c>
      <c r="O41" s="181">
        <v>134</v>
      </c>
      <c r="P41" s="175">
        <v>49</v>
      </c>
      <c r="Q41" s="179">
        <v>47</v>
      </c>
      <c r="R41" s="177">
        <v>34</v>
      </c>
      <c r="S41" s="178">
        <v>54</v>
      </c>
      <c r="T41" s="175">
        <v>0</v>
      </c>
      <c r="U41" s="179">
        <v>26</v>
      </c>
      <c r="V41" s="177">
        <v>11</v>
      </c>
      <c r="W41" s="178">
        <v>55</v>
      </c>
      <c r="X41" s="175">
        <v>1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1449</v>
      </c>
      <c r="AC41" s="159">
        <f t="shared" ref="AC41:AC63" si="65">SUM(C41,E41,G41,I41,K41,M41,O41,Q41,S41,U41,W41,Y41,AA41)</f>
        <v>432</v>
      </c>
      <c r="AE41" s="237" t="str">
        <f>$AE$10</f>
        <v>08:00 - 08:59</v>
      </c>
      <c r="AF41" s="125">
        <f>SUMIF($A$9:$A$32,$AE41,B$40:B$63)</f>
        <v>1277</v>
      </c>
      <c r="AG41" s="176">
        <f t="shared" si="35"/>
        <v>1024</v>
      </c>
      <c r="AH41" s="177">
        <f t="shared" si="35"/>
        <v>555</v>
      </c>
      <c r="AI41" s="178">
        <f t="shared" si="35"/>
        <v>464</v>
      </c>
      <c r="AJ41" s="238">
        <f t="shared" si="35"/>
        <v>1447</v>
      </c>
      <c r="AK41" s="179">
        <f t="shared" si="35"/>
        <v>866</v>
      </c>
      <c r="AL41" s="177">
        <f t="shared" si="35"/>
        <v>2205</v>
      </c>
      <c r="AM41" s="178">
        <f t="shared" si="35"/>
        <v>1877</v>
      </c>
      <c r="AN41" s="238">
        <f t="shared" si="35"/>
        <v>170</v>
      </c>
      <c r="AO41" s="179">
        <f t="shared" si="35"/>
        <v>449</v>
      </c>
      <c r="AP41" s="177">
        <f t="shared" si="35"/>
        <v>676</v>
      </c>
      <c r="AQ41" s="238">
        <f t="shared" si="35"/>
        <v>1129</v>
      </c>
      <c r="AR41" s="180">
        <f t="shared" si="35"/>
        <v>1986</v>
      </c>
      <c r="AS41" s="181">
        <f t="shared" si="35"/>
        <v>2081</v>
      </c>
      <c r="AT41" s="238">
        <f t="shared" si="35"/>
        <v>1036</v>
      </c>
      <c r="AU41" s="179">
        <f t="shared" si="35"/>
        <v>880</v>
      </c>
      <c r="AV41" s="177">
        <f t="shared" si="35"/>
        <v>1493</v>
      </c>
      <c r="AW41" s="178">
        <f t="shared" si="36"/>
        <v>1131</v>
      </c>
      <c r="AX41" s="238">
        <f t="shared" si="36"/>
        <v>218</v>
      </c>
      <c r="AY41" s="179">
        <f t="shared" si="36"/>
        <v>342</v>
      </c>
      <c r="AZ41" s="177">
        <f t="shared" si="36"/>
        <v>800</v>
      </c>
      <c r="BA41" s="178">
        <f t="shared" si="36"/>
        <v>1373</v>
      </c>
      <c r="BB41" s="238">
        <f t="shared" si="36"/>
        <v>792</v>
      </c>
      <c r="BC41" s="179">
        <f t="shared" si="36"/>
        <v>616</v>
      </c>
      <c r="BD41" s="177">
        <f t="shared" si="36"/>
        <v>2082</v>
      </c>
      <c r="BE41" s="238">
        <f t="shared" si="36"/>
        <v>1920</v>
      </c>
      <c r="BF41" s="158">
        <f>SUM(AF41,AH41,AJ41,AL41,AN41,AP41,AR41,AT41,AV41,AX41,AZ41,BB41,BD41)</f>
        <v>14737</v>
      </c>
      <c r="BG41" s="159">
        <f>SUM(AG41,AI41,AK41,AM41,AO41,AQ41,AS41,AU41,AW41,AY41,BA41,BC41,BE41)</f>
        <v>14152</v>
      </c>
      <c r="BI41" s="136" t="s">
        <v>17</v>
      </c>
      <c r="BJ41" s="128">
        <f t="shared" ref="BJ41:CI41" si="66">B41/B64</f>
        <v>8.8275862068965521E-3</v>
      </c>
      <c r="BK41" s="129">
        <f t="shared" si="66"/>
        <v>0</v>
      </c>
      <c r="BL41" s="130">
        <f t="shared" si="66"/>
        <v>1.7549705653670998E-2</v>
      </c>
      <c r="BM41" s="131">
        <f t="shared" si="66"/>
        <v>3.0962947672618431E-4</v>
      </c>
      <c r="BN41" s="128">
        <f t="shared" si="66"/>
        <v>2.0984813621721124E-2</v>
      </c>
      <c r="BO41" s="129">
        <f t="shared" si="66"/>
        <v>3.1810409956658316E-4</v>
      </c>
      <c r="BP41" s="130">
        <f t="shared" si="66"/>
        <v>9.5235363299962707E-3</v>
      </c>
      <c r="BQ41" s="131">
        <f t="shared" si="66"/>
        <v>8.4375979364046186E-4</v>
      </c>
      <c r="BR41" s="128">
        <f t="shared" si="66"/>
        <v>6.79040289723857E-4</v>
      </c>
      <c r="BS41" s="129">
        <f t="shared" si="66"/>
        <v>2.3540489642184556E-3</v>
      </c>
      <c r="BT41" s="130">
        <f t="shared" si="66"/>
        <v>3.3211557622052474E-3</v>
      </c>
      <c r="BU41" s="128">
        <f t="shared" si="66"/>
        <v>4.0551500405515001E-3</v>
      </c>
      <c r="BV41" s="132">
        <f t="shared" si="66"/>
        <v>4.6136427964902351E-3</v>
      </c>
      <c r="BW41" s="133">
        <f t="shared" si="66"/>
        <v>4.1037576945456775E-3</v>
      </c>
      <c r="BX41" s="128">
        <f t="shared" si="66"/>
        <v>2.6761332605133806E-3</v>
      </c>
      <c r="BY41" s="129">
        <f t="shared" si="66"/>
        <v>3.2391454169538249E-3</v>
      </c>
      <c r="BZ41" s="130">
        <f t="shared" si="66"/>
        <v>1.3587499500459577E-3</v>
      </c>
      <c r="CA41" s="131">
        <f t="shared" si="66"/>
        <v>2.5405786873676783E-3</v>
      </c>
      <c r="CB41" s="128">
        <f t="shared" si="66"/>
        <v>0</v>
      </c>
      <c r="CC41" s="129">
        <f t="shared" si="66"/>
        <v>5.7243505063848529E-3</v>
      </c>
      <c r="CD41" s="130">
        <f t="shared" si="66"/>
        <v>5.3669008587041379E-4</v>
      </c>
      <c r="CE41" s="131">
        <f t="shared" si="66"/>
        <v>2.4662571185148649E-3</v>
      </c>
      <c r="CF41" s="128">
        <f t="shared" si="66"/>
        <v>5.8548009367681499E-5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5.4895720861510488E-3</v>
      </c>
      <c r="CK41" s="135">
        <f t="shared" ref="CK41" si="68">AC41/AC64</f>
        <v>1.6459149305820138E-3</v>
      </c>
    </row>
    <row r="42" spans="1:93" ht="13.5" thickBot="1" x14ac:dyDescent="0.25">
      <c r="A42" s="145" t="s">
        <v>18</v>
      </c>
      <c r="B42" s="182">
        <v>835</v>
      </c>
      <c r="C42" s="183">
        <v>193</v>
      </c>
      <c r="D42" s="184">
        <v>577</v>
      </c>
      <c r="E42" s="185">
        <v>158</v>
      </c>
      <c r="F42" s="182">
        <v>1883</v>
      </c>
      <c r="G42" s="186">
        <v>328</v>
      </c>
      <c r="H42" s="184">
        <v>1572</v>
      </c>
      <c r="I42" s="185">
        <v>786</v>
      </c>
      <c r="J42" s="182">
        <v>61</v>
      </c>
      <c r="K42" s="186">
        <v>221</v>
      </c>
      <c r="L42" s="184">
        <v>457</v>
      </c>
      <c r="M42" s="182">
        <v>510</v>
      </c>
      <c r="N42" s="187">
        <v>1411</v>
      </c>
      <c r="O42" s="188">
        <v>1301</v>
      </c>
      <c r="P42" s="182">
        <v>701</v>
      </c>
      <c r="Q42" s="186">
        <v>626</v>
      </c>
      <c r="R42" s="184">
        <v>809</v>
      </c>
      <c r="S42" s="185">
        <v>795</v>
      </c>
      <c r="T42" s="182">
        <v>136</v>
      </c>
      <c r="U42" s="186">
        <v>429</v>
      </c>
      <c r="V42" s="184">
        <v>544</v>
      </c>
      <c r="W42" s="185">
        <v>870</v>
      </c>
      <c r="X42" s="182">
        <v>569</v>
      </c>
      <c r="Y42" s="186">
        <v>423</v>
      </c>
      <c r="Z42" s="184">
        <v>1132</v>
      </c>
      <c r="AA42" s="182">
        <v>988</v>
      </c>
      <c r="AB42" s="158">
        <f t="shared" si="64"/>
        <v>10687</v>
      </c>
      <c r="AC42" s="159">
        <f t="shared" si="65"/>
        <v>7628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3.8390804597701146E-2</v>
      </c>
      <c r="BK42" s="129">
        <f t="shared" si="69"/>
        <v>7.6496234641300039E-3</v>
      </c>
      <c r="BL42" s="130">
        <f t="shared" si="69"/>
        <v>6.4089747861823837E-2</v>
      </c>
      <c r="BM42" s="131">
        <f t="shared" si="69"/>
        <v>1.6307152440912374E-2</v>
      </c>
      <c r="BN42" s="128">
        <f t="shared" si="69"/>
        <v>8.6654394845835245E-2</v>
      </c>
      <c r="BO42" s="129">
        <f t="shared" si="69"/>
        <v>1.304226808222991E-2</v>
      </c>
      <c r="BP42" s="130">
        <f t="shared" si="69"/>
        <v>4.509337081552451E-2</v>
      </c>
      <c r="BQ42" s="131">
        <f t="shared" si="69"/>
        <v>1.8948434222897229E-2</v>
      </c>
      <c r="BR42" s="128">
        <f t="shared" si="69"/>
        <v>1.3807152557718425E-2</v>
      </c>
      <c r="BS42" s="129">
        <f t="shared" si="69"/>
        <v>5.2024482109227874E-2</v>
      </c>
      <c r="BT42" s="130">
        <f t="shared" si="69"/>
        <v>3.0355363666555963E-2</v>
      </c>
      <c r="BU42" s="128">
        <f t="shared" si="69"/>
        <v>3.4468775344687751E-2</v>
      </c>
      <c r="BV42" s="132">
        <f t="shared" si="69"/>
        <v>3.9937729974525896E-2</v>
      </c>
      <c r="BW42" s="133">
        <f t="shared" si="69"/>
        <v>3.9843199705999449E-2</v>
      </c>
      <c r="BX42" s="128">
        <f t="shared" si="69"/>
        <v>3.8285090114691424E-2</v>
      </c>
      <c r="BY42" s="129">
        <f t="shared" si="69"/>
        <v>4.3142660234321159E-2</v>
      </c>
      <c r="BZ42" s="130">
        <f t="shared" si="69"/>
        <v>3.2330256164328816E-2</v>
      </c>
      <c r="CA42" s="131">
        <f t="shared" si="69"/>
        <v>3.7402964008468598E-2</v>
      </c>
      <c r="CB42" s="128">
        <f t="shared" si="69"/>
        <v>2.9418126757516764E-2</v>
      </c>
      <c r="CC42" s="129">
        <f t="shared" si="69"/>
        <v>9.4451783355350066E-2</v>
      </c>
      <c r="CD42" s="130">
        <f t="shared" si="69"/>
        <v>2.6541764246682281E-2</v>
      </c>
      <c r="CE42" s="131">
        <f t="shared" si="69"/>
        <v>3.9011703511053319E-2</v>
      </c>
      <c r="CF42" s="128">
        <f t="shared" si="69"/>
        <v>3.3313817330210771E-2</v>
      </c>
      <c r="CG42" s="129">
        <f t="shared" si="69"/>
        <v>5.3666582085765031E-2</v>
      </c>
      <c r="CH42" s="130">
        <f t="shared" si="69"/>
        <v>3.1205204542948506E-2</v>
      </c>
      <c r="CI42" s="128">
        <f t="shared" si="69"/>
        <v>2.5508623360528761E-2</v>
      </c>
      <c r="CJ42" s="134">
        <f t="shared" ref="CJ42" si="70">AB42/AB64</f>
        <v>4.0487961963213429E-2</v>
      </c>
      <c r="CK42" s="135">
        <f t="shared" ref="CK42" si="71">AC42/AC64</f>
        <v>2.9062590487221301E-2</v>
      </c>
    </row>
    <row r="43" spans="1:93" ht="14.25" thickTop="1" thickBot="1" x14ac:dyDescent="0.25">
      <c r="A43" s="136" t="s">
        <v>19</v>
      </c>
      <c r="B43" s="175">
        <v>1160</v>
      </c>
      <c r="C43" s="176">
        <v>1001</v>
      </c>
      <c r="D43" s="177">
        <v>577</v>
      </c>
      <c r="E43" s="178">
        <v>533</v>
      </c>
      <c r="F43" s="175">
        <v>2066</v>
      </c>
      <c r="G43" s="179">
        <v>1219</v>
      </c>
      <c r="H43" s="177">
        <v>2114</v>
      </c>
      <c r="I43" s="178">
        <v>1748</v>
      </c>
      <c r="J43" s="175">
        <v>118</v>
      </c>
      <c r="K43" s="179">
        <v>373</v>
      </c>
      <c r="L43" s="177">
        <v>847</v>
      </c>
      <c r="M43" s="175">
        <v>863</v>
      </c>
      <c r="N43" s="180">
        <v>2365</v>
      </c>
      <c r="O43" s="181">
        <v>2159</v>
      </c>
      <c r="P43" s="175">
        <v>1262</v>
      </c>
      <c r="Q43" s="179">
        <v>1255</v>
      </c>
      <c r="R43" s="177">
        <v>1599</v>
      </c>
      <c r="S43" s="178">
        <v>1283</v>
      </c>
      <c r="T43" s="175">
        <v>251</v>
      </c>
      <c r="U43" s="179">
        <v>657</v>
      </c>
      <c r="V43" s="177">
        <v>944</v>
      </c>
      <c r="W43" s="178">
        <v>1513</v>
      </c>
      <c r="X43" s="175">
        <v>1190</v>
      </c>
      <c r="Y43" s="179">
        <v>707</v>
      </c>
      <c r="Z43" s="177">
        <v>1895</v>
      </c>
      <c r="AA43" s="175">
        <v>1849</v>
      </c>
      <c r="AB43" s="158">
        <f t="shared" si="64"/>
        <v>16388</v>
      </c>
      <c r="AC43" s="159">
        <f t="shared" si="65"/>
        <v>15160</v>
      </c>
      <c r="AE43" s="229" t="s">
        <v>13</v>
      </c>
      <c r="AF43" s="20">
        <f t="shared" ref="AF43:BG43" si="72">SUM(AF40:AF42)</f>
        <v>2481</v>
      </c>
      <c r="AG43" s="21">
        <f t="shared" si="72"/>
        <v>2244</v>
      </c>
      <c r="AH43" s="20">
        <f t="shared" si="72"/>
        <v>1078</v>
      </c>
      <c r="AI43" s="21">
        <f t="shared" si="72"/>
        <v>1068</v>
      </c>
      <c r="AJ43" s="20">
        <f t="shared" si="72"/>
        <v>3110</v>
      </c>
      <c r="AK43" s="21">
        <f t="shared" si="72"/>
        <v>2166</v>
      </c>
      <c r="AL43" s="20">
        <f t="shared" si="72"/>
        <v>4379</v>
      </c>
      <c r="AM43" s="21">
        <f t="shared" si="72"/>
        <v>4020</v>
      </c>
      <c r="AN43" s="20">
        <f t="shared" si="72"/>
        <v>303</v>
      </c>
      <c r="AO43" s="21">
        <f t="shared" si="72"/>
        <v>937</v>
      </c>
      <c r="AP43" s="20">
        <f t="shared" si="72"/>
        <v>1393</v>
      </c>
      <c r="AQ43" s="21">
        <f t="shared" si="72"/>
        <v>2238</v>
      </c>
      <c r="AR43" s="20">
        <f t="shared" si="72"/>
        <v>4293</v>
      </c>
      <c r="AS43" s="21">
        <f t="shared" si="72"/>
        <v>4330</v>
      </c>
      <c r="AT43" s="20">
        <f t="shared" si="72"/>
        <v>2252</v>
      </c>
      <c r="AU43" s="21">
        <f t="shared" si="72"/>
        <v>1974</v>
      </c>
      <c r="AV43" s="20">
        <f t="shared" si="72"/>
        <v>3125</v>
      </c>
      <c r="AW43" s="21">
        <f t="shared" si="72"/>
        <v>2566</v>
      </c>
      <c r="AX43" s="20">
        <f t="shared" si="72"/>
        <v>506</v>
      </c>
      <c r="AY43" s="21">
        <f t="shared" si="72"/>
        <v>939</v>
      </c>
      <c r="AZ43" s="20">
        <f t="shared" si="72"/>
        <v>1750</v>
      </c>
      <c r="BA43" s="21">
        <f t="shared" si="72"/>
        <v>2908</v>
      </c>
      <c r="BB43" s="20">
        <f t="shared" si="72"/>
        <v>1881</v>
      </c>
      <c r="BC43" s="21">
        <f t="shared" si="72"/>
        <v>1527</v>
      </c>
      <c r="BD43" s="20">
        <f t="shared" si="72"/>
        <v>4142</v>
      </c>
      <c r="BE43" s="21">
        <f t="shared" si="72"/>
        <v>4141</v>
      </c>
      <c r="BF43" s="160">
        <f t="shared" si="72"/>
        <v>30693</v>
      </c>
      <c r="BG43" s="161">
        <f t="shared" si="72"/>
        <v>31058</v>
      </c>
      <c r="BI43" s="136" t="s">
        <v>19</v>
      </c>
      <c r="BJ43" s="128">
        <f t="shared" ref="BJ43:CI43" si="73">B43/B64</f>
        <v>5.3333333333333337E-2</v>
      </c>
      <c r="BK43" s="129">
        <f t="shared" si="73"/>
        <v>3.9674990091161315E-2</v>
      </c>
      <c r="BL43" s="130">
        <f t="shared" si="73"/>
        <v>6.4089747861823837E-2</v>
      </c>
      <c r="BM43" s="131">
        <f t="shared" si="73"/>
        <v>5.5010837031685418E-2</v>
      </c>
      <c r="BN43" s="128">
        <f t="shared" si="73"/>
        <v>9.5075931891394391E-2</v>
      </c>
      <c r="BO43" s="129">
        <f t="shared" si="73"/>
        <v>4.8471112171458108E-2</v>
      </c>
      <c r="BP43" s="130">
        <f t="shared" si="73"/>
        <v>6.0640830727747341E-2</v>
      </c>
      <c r="BQ43" s="131">
        <f t="shared" si="73"/>
        <v>4.2139774836672209E-2</v>
      </c>
      <c r="BR43" s="128">
        <f t="shared" si="73"/>
        <v>2.6708918062471707E-2</v>
      </c>
      <c r="BS43" s="129">
        <f t="shared" si="73"/>
        <v>8.78060263653484E-2</v>
      </c>
      <c r="BT43" s="130">
        <f t="shared" si="73"/>
        <v>5.6260378611756888E-2</v>
      </c>
      <c r="BU43" s="128">
        <f t="shared" si="73"/>
        <v>5.8326574749932414E-2</v>
      </c>
      <c r="BV43" s="132">
        <f t="shared" si="73"/>
        <v>6.6940277384658936E-2</v>
      </c>
      <c r="BW43" s="133">
        <f t="shared" si="73"/>
        <v>6.6119498974060581E-2</v>
      </c>
      <c r="BX43" s="128">
        <f t="shared" si="73"/>
        <v>6.892408519934462E-2</v>
      </c>
      <c r="BY43" s="129">
        <f t="shared" si="73"/>
        <v>8.6492074431426605E-2</v>
      </c>
      <c r="BZ43" s="130">
        <f t="shared" si="73"/>
        <v>6.3901210885984897E-2</v>
      </c>
      <c r="CA43" s="131">
        <f t="shared" si="73"/>
        <v>6.0362267701717244E-2</v>
      </c>
      <c r="CB43" s="128">
        <f t="shared" si="73"/>
        <v>5.4293748648064029E-2</v>
      </c>
      <c r="CC43" s="129">
        <f t="shared" si="73"/>
        <v>0.14464993394980186</v>
      </c>
      <c r="CD43" s="130">
        <f t="shared" si="73"/>
        <v>4.6057767369242782E-2</v>
      </c>
      <c r="CE43" s="131">
        <f t="shared" si="73"/>
        <v>6.7844491278418004E-2</v>
      </c>
      <c r="CF43" s="128">
        <f t="shared" si="73"/>
        <v>6.9672131147540978E-2</v>
      </c>
      <c r="CG43" s="129">
        <f t="shared" si="73"/>
        <v>8.9698046181172289E-2</v>
      </c>
      <c r="CH43" s="130">
        <f t="shared" si="73"/>
        <v>5.2238394530819278E-2</v>
      </c>
      <c r="CI43" s="128">
        <f t="shared" si="73"/>
        <v>4.7738304244552311E-2</v>
      </c>
      <c r="CJ43" s="134">
        <f t="shared" ref="CJ43" si="74">AB43/AB64</f>
        <v>6.2086340474702129E-2</v>
      </c>
      <c r="CK43" s="135">
        <f t="shared" ref="CK43" si="75">AC43/AC64</f>
        <v>5.7759422100979931E-2</v>
      </c>
    </row>
    <row r="44" spans="1:93" ht="13.5" thickTop="1" x14ac:dyDescent="0.2">
      <c r="A44" s="145" t="s">
        <v>20</v>
      </c>
      <c r="B44" s="182">
        <v>1204</v>
      </c>
      <c r="C44" s="183">
        <v>1220</v>
      </c>
      <c r="D44" s="184">
        <v>523</v>
      </c>
      <c r="E44" s="185">
        <v>604</v>
      </c>
      <c r="F44" s="182">
        <v>1663</v>
      </c>
      <c r="G44" s="186">
        <v>1300</v>
      </c>
      <c r="H44" s="184">
        <v>2174</v>
      </c>
      <c r="I44" s="185">
        <v>2143</v>
      </c>
      <c r="J44" s="182">
        <v>133</v>
      </c>
      <c r="K44" s="186">
        <v>488</v>
      </c>
      <c r="L44" s="184">
        <v>717</v>
      </c>
      <c r="M44" s="182">
        <v>1109</v>
      </c>
      <c r="N44" s="187">
        <v>2307</v>
      </c>
      <c r="O44" s="188">
        <v>2249</v>
      </c>
      <c r="P44" s="182">
        <v>1216</v>
      </c>
      <c r="Q44" s="186">
        <v>1094</v>
      </c>
      <c r="R44" s="184">
        <v>1632</v>
      </c>
      <c r="S44" s="185">
        <v>1435</v>
      </c>
      <c r="T44" s="182">
        <v>288</v>
      </c>
      <c r="U44" s="186">
        <v>597</v>
      </c>
      <c r="V44" s="184">
        <v>950</v>
      </c>
      <c r="W44" s="185">
        <v>1535</v>
      </c>
      <c r="X44" s="182">
        <v>1089</v>
      </c>
      <c r="Y44" s="186">
        <v>911</v>
      </c>
      <c r="Z44" s="184">
        <v>2060</v>
      </c>
      <c r="AA44" s="182">
        <v>2221</v>
      </c>
      <c r="AB44" s="158">
        <f t="shared" si="64"/>
        <v>15956</v>
      </c>
      <c r="AC44" s="159">
        <f t="shared" si="65"/>
        <v>16906</v>
      </c>
      <c r="BI44" s="145" t="s">
        <v>20</v>
      </c>
      <c r="BJ44" s="128">
        <f t="shared" ref="BJ44:CI44" si="76">B44/B64</f>
        <v>5.5356321839080458E-2</v>
      </c>
      <c r="BK44" s="129">
        <f t="shared" si="76"/>
        <v>4.8355132778438364E-2</v>
      </c>
      <c r="BL44" s="130">
        <f t="shared" si="76"/>
        <v>5.8091747195379316E-2</v>
      </c>
      <c r="BM44" s="131">
        <f t="shared" si="76"/>
        <v>6.2338734647538446E-2</v>
      </c>
      <c r="BN44" s="128">
        <f t="shared" si="76"/>
        <v>7.6530142659917172E-2</v>
      </c>
      <c r="BO44" s="129">
        <f t="shared" si="76"/>
        <v>5.1691916179569766E-2</v>
      </c>
      <c r="BP44" s="130">
        <f t="shared" si="76"/>
        <v>6.2361951751240638E-2</v>
      </c>
      <c r="BQ44" s="131">
        <f t="shared" si="76"/>
        <v>5.1662206793471707E-2</v>
      </c>
      <c r="BR44" s="128">
        <f t="shared" si="76"/>
        <v>3.0104119511090991E-2</v>
      </c>
      <c r="BS44" s="129">
        <f t="shared" si="76"/>
        <v>0.11487758945386065</v>
      </c>
      <c r="BT44" s="130">
        <f t="shared" si="76"/>
        <v>4.7625373630023247E-2</v>
      </c>
      <c r="BU44" s="128">
        <f t="shared" si="76"/>
        <v>7.4952689916193568E-2</v>
      </c>
      <c r="BV44" s="132">
        <f t="shared" si="76"/>
        <v>6.5298613076705356E-2</v>
      </c>
      <c r="BW44" s="133">
        <f t="shared" si="76"/>
        <v>6.8875754142039017E-2</v>
      </c>
      <c r="BX44" s="128">
        <f t="shared" si="76"/>
        <v>6.641179683233206E-2</v>
      </c>
      <c r="BY44" s="129">
        <f t="shared" si="76"/>
        <v>7.5396278428669888E-2</v>
      </c>
      <c r="BZ44" s="130">
        <f t="shared" si="76"/>
        <v>6.5219997602205967E-2</v>
      </c>
      <c r="CA44" s="131">
        <f t="shared" si="76"/>
        <v>6.7513526229122559E-2</v>
      </c>
      <c r="CB44" s="128">
        <f t="shared" si="76"/>
        <v>6.229720960415315E-2</v>
      </c>
      <c r="CC44" s="129">
        <f t="shared" si="76"/>
        <v>0.13143989431968295</v>
      </c>
      <c r="CD44" s="130">
        <f t="shared" si="76"/>
        <v>4.6350507416081189E-2</v>
      </c>
      <c r="CE44" s="131">
        <f t="shared" si="76"/>
        <v>6.8830994125823955E-2</v>
      </c>
      <c r="CF44" s="128">
        <f t="shared" si="76"/>
        <v>6.3758782201405156E-2</v>
      </c>
      <c r="CG44" s="129">
        <f t="shared" si="76"/>
        <v>0.11557980208069019</v>
      </c>
      <c r="CH44" s="130">
        <f t="shared" si="76"/>
        <v>5.6786856323740212E-2</v>
      </c>
      <c r="CI44" s="128">
        <f t="shared" si="76"/>
        <v>5.7342765671795928E-2</v>
      </c>
      <c r="CJ44" s="134">
        <f t="shared" ref="CJ44" si="77">AB44/AB64</f>
        <v>6.0449697865166414E-2</v>
      </c>
      <c r="CK44" s="135">
        <f t="shared" ref="CK44" si="78">AC44/AC64</f>
        <v>6.4411661612082241E-2</v>
      </c>
    </row>
    <row r="45" spans="1:93" ht="13.5" thickBot="1" x14ac:dyDescent="0.25">
      <c r="A45" s="136" t="s">
        <v>21</v>
      </c>
      <c r="B45" s="175">
        <v>1277</v>
      </c>
      <c r="C45" s="176">
        <v>1024</v>
      </c>
      <c r="D45" s="177">
        <v>555</v>
      </c>
      <c r="E45" s="178">
        <v>464</v>
      </c>
      <c r="F45" s="175">
        <v>1447</v>
      </c>
      <c r="G45" s="179">
        <v>866</v>
      </c>
      <c r="H45" s="177">
        <v>2205</v>
      </c>
      <c r="I45" s="178">
        <v>1877</v>
      </c>
      <c r="J45" s="175">
        <v>170</v>
      </c>
      <c r="K45" s="179">
        <v>449</v>
      </c>
      <c r="L45" s="177">
        <v>676</v>
      </c>
      <c r="M45" s="175">
        <v>1129</v>
      </c>
      <c r="N45" s="180">
        <v>1986</v>
      </c>
      <c r="O45" s="181">
        <v>2081</v>
      </c>
      <c r="P45" s="175">
        <v>1036</v>
      </c>
      <c r="Q45" s="179">
        <v>880</v>
      </c>
      <c r="R45" s="177">
        <v>1493</v>
      </c>
      <c r="S45" s="178">
        <v>1131</v>
      </c>
      <c r="T45" s="175">
        <v>218</v>
      </c>
      <c r="U45" s="179">
        <v>342</v>
      </c>
      <c r="V45" s="177">
        <v>800</v>
      </c>
      <c r="W45" s="178">
        <v>1373</v>
      </c>
      <c r="X45" s="175">
        <v>792</v>
      </c>
      <c r="Y45" s="179">
        <v>616</v>
      </c>
      <c r="Z45" s="177">
        <v>2082</v>
      </c>
      <c r="AA45" s="175">
        <v>1920</v>
      </c>
      <c r="AB45" s="158">
        <f t="shared" si="64"/>
        <v>14737</v>
      </c>
      <c r="AC45" s="159">
        <f t="shared" si="65"/>
        <v>14152</v>
      </c>
      <c r="AE45" s="232" t="s">
        <v>85</v>
      </c>
      <c r="BI45" s="136" t="s">
        <v>21</v>
      </c>
      <c r="BJ45" s="128">
        <f t="shared" ref="BJ45:CI45" si="79">B45/B64</f>
        <v>5.8712643678160918E-2</v>
      </c>
      <c r="BK45" s="129">
        <f t="shared" si="79"/>
        <v>4.0586603250099086E-2</v>
      </c>
      <c r="BL45" s="130">
        <f t="shared" si="79"/>
        <v>6.1646117960679772E-2</v>
      </c>
      <c r="BM45" s="131">
        <f t="shared" si="79"/>
        <v>4.7889359066983175E-2</v>
      </c>
      <c r="BN45" s="128">
        <f t="shared" si="79"/>
        <v>6.6589967786470319E-2</v>
      </c>
      <c r="BO45" s="129">
        <f t="shared" si="79"/>
        <v>3.4434768778082631E-2</v>
      </c>
      <c r="BP45" s="130">
        <f t="shared" si="79"/>
        <v>6.3251197613378843E-2</v>
      </c>
      <c r="BQ45" s="131">
        <f t="shared" si="79"/>
        <v>4.5249632361804203E-2</v>
      </c>
      <c r="BR45" s="128">
        <f t="shared" si="79"/>
        <v>3.8478949751018558E-2</v>
      </c>
      <c r="BS45" s="129">
        <f t="shared" si="79"/>
        <v>0.10569679849340867</v>
      </c>
      <c r="BT45" s="130">
        <f t="shared" si="79"/>
        <v>4.4902025905014943E-2</v>
      </c>
      <c r="BU45" s="128">
        <f t="shared" si="79"/>
        <v>7.6304406596377397E-2</v>
      </c>
      <c r="BV45" s="132">
        <f t="shared" si="79"/>
        <v>5.6212850268893291E-2</v>
      </c>
      <c r="BW45" s="133">
        <f t="shared" si="79"/>
        <v>6.373074449514593E-2</v>
      </c>
      <c r="BX45" s="128">
        <f t="shared" si="79"/>
        <v>5.6581103222282908E-2</v>
      </c>
      <c r="BY45" s="129">
        <f t="shared" si="79"/>
        <v>6.0647829083390767E-2</v>
      </c>
      <c r="BZ45" s="130">
        <f t="shared" si="79"/>
        <v>5.9665108100547495E-2</v>
      </c>
      <c r="CA45" s="131">
        <f t="shared" si="79"/>
        <v>5.321100917431193E-2</v>
      </c>
      <c r="CB45" s="128">
        <f t="shared" si="79"/>
        <v>4.7155526714254811E-2</v>
      </c>
      <c r="CC45" s="129">
        <f t="shared" si="79"/>
        <v>7.5297225891677672E-2</v>
      </c>
      <c r="CD45" s="130">
        <f t="shared" si="79"/>
        <v>3.9032006245121001E-2</v>
      </c>
      <c r="CE45" s="131">
        <f t="shared" si="79"/>
        <v>6.1566745885834717E-2</v>
      </c>
      <c r="CF45" s="128">
        <f t="shared" si="79"/>
        <v>4.6370023419203744E-2</v>
      </c>
      <c r="CG45" s="129">
        <f t="shared" si="79"/>
        <v>7.8152753108348141E-2</v>
      </c>
      <c r="CH45" s="130">
        <f t="shared" si="79"/>
        <v>5.739331789612967E-2</v>
      </c>
      <c r="CI45" s="128">
        <f t="shared" si="79"/>
        <v>4.9571413818031602E-2</v>
      </c>
      <c r="CJ45" s="134">
        <f t="shared" ref="CJ45" si="80">AB45/AB64</f>
        <v>5.5831486427610766E-2</v>
      </c>
      <c r="CK45" s="135">
        <f t="shared" ref="CK45" si="81">AC45/AC64</f>
        <v>5.3918953929621899E-2</v>
      </c>
    </row>
    <row r="46" spans="1:93" ht="14.25" thickTop="1" thickBot="1" x14ac:dyDescent="0.25">
      <c r="A46" s="145" t="s">
        <v>22</v>
      </c>
      <c r="B46" s="182">
        <v>1295</v>
      </c>
      <c r="C46" s="183">
        <v>1405</v>
      </c>
      <c r="D46" s="184">
        <v>535</v>
      </c>
      <c r="E46" s="185">
        <v>502</v>
      </c>
      <c r="F46" s="182">
        <v>1512</v>
      </c>
      <c r="G46" s="186">
        <v>916</v>
      </c>
      <c r="H46" s="184">
        <v>2118</v>
      </c>
      <c r="I46" s="185">
        <v>2014</v>
      </c>
      <c r="J46" s="182">
        <v>149</v>
      </c>
      <c r="K46" s="186">
        <v>479</v>
      </c>
      <c r="L46" s="184">
        <v>602</v>
      </c>
      <c r="M46" s="182">
        <v>1323</v>
      </c>
      <c r="N46" s="187">
        <v>1727</v>
      </c>
      <c r="O46" s="188">
        <v>2334</v>
      </c>
      <c r="P46" s="182">
        <v>1045</v>
      </c>
      <c r="Q46" s="186">
        <v>675</v>
      </c>
      <c r="R46" s="184">
        <v>1656</v>
      </c>
      <c r="S46" s="185">
        <v>1089</v>
      </c>
      <c r="T46" s="182">
        <v>176</v>
      </c>
      <c r="U46" s="186">
        <v>268</v>
      </c>
      <c r="V46" s="184">
        <v>716</v>
      </c>
      <c r="W46" s="185">
        <v>1614</v>
      </c>
      <c r="X46" s="182">
        <v>926</v>
      </c>
      <c r="Y46" s="186">
        <v>528</v>
      </c>
      <c r="Z46" s="184">
        <v>1959</v>
      </c>
      <c r="AA46" s="182">
        <v>1915</v>
      </c>
      <c r="AB46" s="158">
        <f t="shared" si="64"/>
        <v>14416</v>
      </c>
      <c r="AC46" s="159">
        <f t="shared" si="65"/>
        <v>15062</v>
      </c>
      <c r="AE46" s="301" t="s">
        <v>0</v>
      </c>
      <c r="AF46" s="303" t="s">
        <v>1</v>
      </c>
      <c r="AG46" s="304"/>
      <c r="AH46" s="303" t="s">
        <v>2</v>
      </c>
      <c r="AI46" s="304"/>
      <c r="AJ46" s="303" t="s">
        <v>3</v>
      </c>
      <c r="AK46" s="304"/>
      <c r="AL46" s="303" t="s">
        <v>4</v>
      </c>
      <c r="AM46" s="304"/>
      <c r="AN46" s="303" t="s">
        <v>5</v>
      </c>
      <c r="AO46" s="304"/>
      <c r="AP46" s="303" t="s">
        <v>6</v>
      </c>
      <c r="AQ46" s="304"/>
      <c r="AR46" s="303" t="s">
        <v>7</v>
      </c>
      <c r="AS46" s="304"/>
      <c r="AT46" s="303" t="s">
        <v>8</v>
      </c>
      <c r="AU46" s="304"/>
      <c r="AV46" s="303" t="s">
        <v>9</v>
      </c>
      <c r="AW46" s="304"/>
      <c r="AX46" s="303" t="s">
        <v>10</v>
      </c>
      <c r="AY46" s="304"/>
      <c r="AZ46" s="303" t="s">
        <v>11</v>
      </c>
      <c r="BA46" s="304"/>
      <c r="BB46" s="303" t="s">
        <v>12</v>
      </c>
      <c r="BC46" s="304"/>
      <c r="BD46" s="306" t="s">
        <v>40</v>
      </c>
      <c r="BE46" s="307"/>
      <c r="BF46" s="308" t="s">
        <v>41</v>
      </c>
      <c r="BG46" s="309"/>
      <c r="BI46" s="145" t="s">
        <v>22</v>
      </c>
      <c r="BJ46" s="128">
        <f t="shared" ref="BJ46:CI46" si="82">B46/B64</f>
        <v>5.9540229885057472E-2</v>
      </c>
      <c r="BK46" s="129">
        <f t="shared" si="82"/>
        <v>5.5687673404676973E-2</v>
      </c>
      <c r="BL46" s="130">
        <f t="shared" si="82"/>
        <v>5.942463623236699E-2</v>
      </c>
      <c r="BM46" s="131">
        <f t="shared" si="82"/>
        <v>5.1811332438848182E-2</v>
      </c>
      <c r="BN46" s="128">
        <f t="shared" si="82"/>
        <v>6.958122411412794E-2</v>
      </c>
      <c r="BO46" s="129">
        <f t="shared" si="82"/>
        <v>3.6422919400373774E-2</v>
      </c>
      <c r="BP46" s="130">
        <f t="shared" si="82"/>
        <v>6.0755572129313561E-2</v>
      </c>
      <c r="BQ46" s="131">
        <f t="shared" si="82"/>
        <v>4.855234926833972E-2</v>
      </c>
      <c r="BR46" s="128">
        <f t="shared" si="82"/>
        <v>3.3725667722951561E-2</v>
      </c>
      <c r="BS46" s="129">
        <f t="shared" si="82"/>
        <v>0.11275894538606403</v>
      </c>
      <c r="BT46" s="130">
        <f t="shared" si="82"/>
        <v>3.9986715376951178E-2</v>
      </c>
      <c r="BU46" s="128">
        <f t="shared" si="82"/>
        <v>8.9416058394160586E-2</v>
      </c>
      <c r="BV46" s="132">
        <f t="shared" si="82"/>
        <v>4.8881969997169546E-2</v>
      </c>
      <c r="BW46" s="133">
        <f t="shared" si="82"/>
        <v>7.1478884022907543E-2</v>
      </c>
      <c r="BX46" s="128">
        <f t="shared" si="82"/>
        <v>5.7072637902785363E-2</v>
      </c>
      <c r="BY46" s="129">
        <f t="shared" si="82"/>
        <v>4.6519641626464506E-2</v>
      </c>
      <c r="BZ46" s="130">
        <f t="shared" si="82"/>
        <v>6.6179115214003117E-2</v>
      </c>
      <c r="CA46" s="131">
        <f t="shared" si="82"/>
        <v>5.1235003528581513E-2</v>
      </c>
      <c r="CB46" s="128">
        <f t="shared" si="82"/>
        <v>3.8070516980315813E-2</v>
      </c>
      <c r="CC46" s="129">
        <f t="shared" si="82"/>
        <v>5.9004843681197711E-2</v>
      </c>
      <c r="CD46" s="130">
        <f t="shared" si="82"/>
        <v>3.4933645589383291E-2</v>
      </c>
      <c r="CE46" s="131">
        <f t="shared" si="82"/>
        <v>7.2373436168781669E-2</v>
      </c>
      <c r="CF46" s="128">
        <f t="shared" si="82"/>
        <v>5.421545667447307E-2</v>
      </c>
      <c r="CG46" s="129">
        <f t="shared" si="82"/>
        <v>6.6988074092869831E-2</v>
      </c>
      <c r="CH46" s="130">
        <f t="shared" si="82"/>
        <v>5.4002646377770427E-2</v>
      </c>
      <c r="CI46" s="128">
        <f t="shared" si="82"/>
        <v>4.9442321594547145E-2</v>
      </c>
      <c r="CJ46" s="134">
        <f t="shared" ref="CJ46" si="83">AB46/AB64</f>
        <v>5.4615370044136309E-2</v>
      </c>
      <c r="CK46" s="135">
        <f t="shared" ref="CK46" si="84">AC46/AC64</f>
        <v>5.7386043250986785E-2</v>
      </c>
    </row>
    <row r="47" spans="1:93" ht="15" thickTop="1" thickBot="1" x14ac:dyDescent="0.3">
      <c r="A47" s="136" t="s">
        <v>23</v>
      </c>
      <c r="B47" s="175">
        <v>1312</v>
      </c>
      <c r="C47" s="176">
        <v>1377</v>
      </c>
      <c r="D47" s="177">
        <v>508</v>
      </c>
      <c r="E47" s="178">
        <v>469</v>
      </c>
      <c r="F47" s="175">
        <v>1365</v>
      </c>
      <c r="G47" s="179">
        <v>786</v>
      </c>
      <c r="H47" s="177">
        <v>1986</v>
      </c>
      <c r="I47" s="178">
        <v>1667</v>
      </c>
      <c r="J47" s="175">
        <v>137</v>
      </c>
      <c r="K47" s="179">
        <v>365</v>
      </c>
      <c r="L47" s="177">
        <v>477</v>
      </c>
      <c r="M47" s="175">
        <v>1110</v>
      </c>
      <c r="N47" s="180">
        <v>1636</v>
      </c>
      <c r="O47" s="181">
        <v>1870</v>
      </c>
      <c r="P47" s="175">
        <v>1050</v>
      </c>
      <c r="Q47" s="179">
        <v>590</v>
      </c>
      <c r="R47" s="177">
        <v>1502</v>
      </c>
      <c r="S47" s="178">
        <v>1000</v>
      </c>
      <c r="T47" s="175">
        <v>224</v>
      </c>
      <c r="U47" s="179">
        <v>191</v>
      </c>
      <c r="V47" s="177">
        <v>641</v>
      </c>
      <c r="W47" s="178">
        <v>1487</v>
      </c>
      <c r="X47" s="175">
        <v>796</v>
      </c>
      <c r="Y47" s="179">
        <v>328</v>
      </c>
      <c r="Z47" s="177">
        <v>1918</v>
      </c>
      <c r="AA47" s="175">
        <v>2009</v>
      </c>
      <c r="AB47" s="158">
        <f t="shared" si="64"/>
        <v>13552</v>
      </c>
      <c r="AC47" s="159">
        <f t="shared" si="65"/>
        <v>13249</v>
      </c>
      <c r="AE47" s="302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6.0321839080459773E-2</v>
      </c>
      <c r="BK47" s="129">
        <f t="shared" si="85"/>
        <v>5.4577883472057075E-2</v>
      </c>
      <c r="BL47" s="130">
        <f t="shared" si="85"/>
        <v>5.6425635899144733E-2</v>
      </c>
      <c r="BM47" s="131">
        <f t="shared" si="85"/>
        <v>4.8405408194860153E-2</v>
      </c>
      <c r="BN47" s="128">
        <f t="shared" si="85"/>
        <v>6.2816382880809943E-2</v>
      </c>
      <c r="BO47" s="129">
        <f t="shared" si="85"/>
        <v>3.1253727782416793E-2</v>
      </c>
      <c r="BP47" s="130">
        <f t="shared" si="85"/>
        <v>5.6969105877628295E-2</v>
      </c>
      <c r="BQ47" s="131">
        <f t="shared" si="85"/>
        <v>4.0187073599961431E-2</v>
      </c>
      <c r="BR47" s="128">
        <f t="shared" si="85"/>
        <v>3.1009506564056134E-2</v>
      </c>
      <c r="BS47" s="129">
        <f t="shared" si="85"/>
        <v>8.5922787193973629E-2</v>
      </c>
      <c r="BT47" s="130">
        <f t="shared" si="85"/>
        <v>3.1683825971438061E-2</v>
      </c>
      <c r="BU47" s="128">
        <f t="shared" si="85"/>
        <v>7.5020275750202758E-2</v>
      </c>
      <c r="BV47" s="132">
        <f t="shared" si="85"/>
        <v>4.6306255307104444E-2</v>
      </c>
      <c r="BW47" s="133">
        <f t="shared" si="85"/>
        <v>5.7268857379107585E-2</v>
      </c>
      <c r="BX47" s="128">
        <f t="shared" si="85"/>
        <v>5.7345712725286727E-2</v>
      </c>
      <c r="BY47" s="129">
        <f t="shared" si="85"/>
        <v>4.0661612680909717E-2</v>
      </c>
      <c r="BZ47" s="130">
        <f t="shared" si="85"/>
        <v>6.0024777204971423E-2</v>
      </c>
      <c r="CA47" s="131">
        <f t="shared" si="85"/>
        <v>4.7047753469771816E-2</v>
      </c>
      <c r="CB47" s="128">
        <f t="shared" si="85"/>
        <v>4.8453385247674667E-2</v>
      </c>
      <c r="CC47" s="129">
        <f t="shared" si="85"/>
        <v>4.2051959489211803E-2</v>
      </c>
      <c r="CD47" s="130">
        <f t="shared" si="85"/>
        <v>3.1274395003903201E-2</v>
      </c>
      <c r="CE47" s="131">
        <f t="shared" si="85"/>
        <v>6.6678624276938256E-2</v>
      </c>
      <c r="CF47" s="128">
        <f t="shared" si="85"/>
        <v>4.6604215456674473E-2</v>
      </c>
      <c r="CG47" s="129">
        <f t="shared" si="85"/>
        <v>4.1613803603146413E-2</v>
      </c>
      <c r="CH47" s="130">
        <f t="shared" si="85"/>
        <v>5.2872422538317344E-2</v>
      </c>
      <c r="CI47" s="128">
        <f t="shared" si="85"/>
        <v>5.1869255396054942E-2</v>
      </c>
      <c r="CJ47" s="134">
        <f t="shared" ref="CJ47" si="86">AB47/AB64</f>
        <v>5.1342084825064881E-2</v>
      </c>
      <c r="CK47" s="135">
        <f t="shared" ref="CK47" si="87">AC47/AC64</f>
        <v>5.0478534526113658E-2</v>
      </c>
    </row>
    <row r="48" spans="1:93" ht="13.5" thickTop="1" x14ac:dyDescent="0.2">
      <c r="A48" s="145" t="s">
        <v>24</v>
      </c>
      <c r="B48" s="189">
        <v>1319</v>
      </c>
      <c r="C48" s="183">
        <v>1293</v>
      </c>
      <c r="D48" s="184">
        <v>582</v>
      </c>
      <c r="E48" s="185">
        <v>396</v>
      </c>
      <c r="F48" s="182">
        <v>1344</v>
      </c>
      <c r="G48" s="186">
        <v>799</v>
      </c>
      <c r="H48" s="184">
        <v>2152</v>
      </c>
      <c r="I48" s="185">
        <v>1929</v>
      </c>
      <c r="J48" s="182">
        <v>195</v>
      </c>
      <c r="K48" s="186">
        <v>239</v>
      </c>
      <c r="L48" s="184">
        <v>477</v>
      </c>
      <c r="M48" s="182">
        <v>1248</v>
      </c>
      <c r="N48" s="187">
        <v>1634</v>
      </c>
      <c r="O48" s="190">
        <v>1930</v>
      </c>
      <c r="P48" s="182">
        <v>1028</v>
      </c>
      <c r="Q48" s="186">
        <v>641</v>
      </c>
      <c r="R48" s="184">
        <v>1344</v>
      </c>
      <c r="S48" s="185">
        <v>893</v>
      </c>
      <c r="T48" s="182">
        <v>206</v>
      </c>
      <c r="U48" s="186">
        <v>187</v>
      </c>
      <c r="V48" s="184">
        <v>790</v>
      </c>
      <c r="W48" s="191">
        <v>1574</v>
      </c>
      <c r="X48" s="182">
        <v>761</v>
      </c>
      <c r="Y48" s="186">
        <v>344</v>
      </c>
      <c r="Z48" s="184">
        <v>2035</v>
      </c>
      <c r="AA48" s="182">
        <v>2156</v>
      </c>
      <c r="AB48" s="158">
        <f t="shared" si="64"/>
        <v>13867</v>
      </c>
      <c r="AC48" s="159">
        <f t="shared" si="65"/>
        <v>13629</v>
      </c>
      <c r="AE48" s="235" t="str">
        <f>$AE$17</f>
        <v>17:00 - 17:59</v>
      </c>
      <c r="AF48" s="125">
        <f t="shared" ref="AF48:AU49" si="88">SUMIF($A$9:$A$32,$AE48,B$40:B$63)</f>
        <v>1655</v>
      </c>
      <c r="AG48" s="172">
        <f t="shared" si="88"/>
        <v>2459</v>
      </c>
      <c r="AH48" s="126">
        <f t="shared" si="88"/>
        <v>729</v>
      </c>
      <c r="AI48" s="166">
        <f t="shared" si="88"/>
        <v>862</v>
      </c>
      <c r="AJ48" s="125">
        <f t="shared" si="88"/>
        <v>1159</v>
      </c>
      <c r="AK48" s="127">
        <f t="shared" si="88"/>
        <v>3008</v>
      </c>
      <c r="AL48" s="126">
        <f t="shared" si="88"/>
        <v>2310</v>
      </c>
      <c r="AM48" s="166">
        <f t="shared" si="88"/>
        <v>3875</v>
      </c>
      <c r="AN48" s="125">
        <f t="shared" si="88"/>
        <v>633</v>
      </c>
      <c r="AO48" s="127">
        <f t="shared" si="88"/>
        <v>194</v>
      </c>
      <c r="AP48" s="126">
        <f t="shared" si="88"/>
        <v>1355</v>
      </c>
      <c r="AQ48" s="125">
        <f t="shared" si="88"/>
        <v>740</v>
      </c>
      <c r="AR48" s="165">
        <f t="shared" si="88"/>
        <v>2654</v>
      </c>
      <c r="AS48" s="167">
        <f t="shared" si="88"/>
        <v>2255</v>
      </c>
      <c r="AT48" s="125">
        <f t="shared" si="88"/>
        <v>1503</v>
      </c>
      <c r="AU48" s="127">
        <f t="shared" si="88"/>
        <v>1016</v>
      </c>
      <c r="AV48" s="126">
        <f t="shared" ref="AP48:BE49" si="89">SUMIF($A$9:$A$32,$AE48,R$40:R$63)</f>
        <v>1878</v>
      </c>
      <c r="AW48" s="166">
        <f t="shared" si="89"/>
        <v>1601</v>
      </c>
      <c r="AX48" s="125">
        <f t="shared" si="89"/>
        <v>606</v>
      </c>
      <c r="AY48" s="127">
        <f t="shared" si="89"/>
        <v>202</v>
      </c>
      <c r="AZ48" s="126">
        <f t="shared" si="89"/>
        <v>2031</v>
      </c>
      <c r="BA48" s="166">
        <f t="shared" si="89"/>
        <v>1282</v>
      </c>
      <c r="BB48" s="125">
        <f t="shared" si="89"/>
        <v>1612</v>
      </c>
      <c r="BC48" s="127">
        <f t="shared" si="89"/>
        <v>529</v>
      </c>
      <c r="BD48" s="170">
        <f t="shared" si="89"/>
        <v>2653</v>
      </c>
      <c r="BE48" s="171">
        <f t="shared" si="89"/>
        <v>3093</v>
      </c>
      <c r="BF48" s="156">
        <f>AF48+AH48+AJ48+AL48+AN48+AP48+AR48+AT48+AV48+AX48+AZ48+BB48+BD48</f>
        <v>20778</v>
      </c>
      <c r="BG48" s="157">
        <f>AG48+AI48+AK48+AM48+AO48+AQ48+AS48+AU48+AW48+AY48+BA48+BC48+BE48</f>
        <v>21116</v>
      </c>
      <c r="BI48" s="145" t="s">
        <v>24</v>
      </c>
      <c r="BJ48" s="128">
        <f t="shared" ref="BJ48:CI48" si="90">B48/B64</f>
        <v>6.0643678160919541E-2</v>
      </c>
      <c r="BK48" s="129">
        <f t="shared" si="90"/>
        <v>5.1248513674197381E-2</v>
      </c>
      <c r="BL48" s="130">
        <f t="shared" si="90"/>
        <v>6.4645118293902029E-2</v>
      </c>
      <c r="BM48" s="131">
        <f t="shared" si="90"/>
        <v>4.0871090927856332E-2</v>
      </c>
      <c r="BN48" s="128">
        <f t="shared" si="90"/>
        <v>6.1849976990335939E-2</v>
      </c>
      <c r="BO48" s="129">
        <f t="shared" si="90"/>
        <v>3.1770646944212493E-2</v>
      </c>
      <c r="BP48" s="130">
        <f t="shared" si="90"/>
        <v>6.1730874042626428E-2</v>
      </c>
      <c r="BQ48" s="131">
        <f t="shared" si="90"/>
        <v>4.6503218340927174E-2</v>
      </c>
      <c r="BR48" s="128">
        <f t="shared" si="90"/>
        <v>4.4137618832050703E-2</v>
      </c>
      <c r="BS48" s="129">
        <f t="shared" si="90"/>
        <v>5.626177024482109E-2</v>
      </c>
      <c r="BT48" s="130">
        <f t="shared" si="90"/>
        <v>3.1683825971438061E-2</v>
      </c>
      <c r="BU48" s="128">
        <f t="shared" si="90"/>
        <v>8.4347120843471207E-2</v>
      </c>
      <c r="BV48" s="132">
        <f t="shared" si="90"/>
        <v>4.6249646193037078E-2</v>
      </c>
      <c r="BW48" s="133">
        <f t="shared" si="90"/>
        <v>5.9106360824426545E-2</v>
      </c>
      <c r="BX48" s="128">
        <f t="shared" si="90"/>
        <v>5.6144183506280719E-2</v>
      </c>
      <c r="BY48" s="129">
        <f t="shared" si="90"/>
        <v>4.4176430048242593E-2</v>
      </c>
      <c r="BZ48" s="130">
        <f t="shared" si="90"/>
        <v>5.3710586260640208E-2</v>
      </c>
      <c r="CA48" s="131">
        <f t="shared" si="90"/>
        <v>4.2013643848506234E-2</v>
      </c>
      <c r="CB48" s="128">
        <f t="shared" si="90"/>
        <v>4.45598096474151E-2</v>
      </c>
      <c r="CC48" s="129">
        <f t="shared" si="90"/>
        <v>4.1171290180537209E-2</v>
      </c>
      <c r="CD48" s="130">
        <f t="shared" si="90"/>
        <v>3.8544106167056988E-2</v>
      </c>
      <c r="CE48" s="131">
        <f t="shared" si="90"/>
        <v>7.0579794628043591E-2</v>
      </c>
      <c r="CF48" s="128">
        <f t="shared" si="90"/>
        <v>4.4555035128805619E-2</v>
      </c>
      <c r="CG48" s="129">
        <f t="shared" si="90"/>
        <v>4.3643745242324283E-2</v>
      </c>
      <c r="CH48" s="130">
        <f t="shared" si="90"/>
        <v>5.6097695446024921E-2</v>
      </c>
      <c r="CI48" s="128">
        <f t="shared" si="90"/>
        <v>5.5664566766497989E-2</v>
      </c>
      <c r="CJ48" s="134">
        <f t="shared" ref="CJ48" si="91">AB48/AB64</f>
        <v>5.2535470061184669E-2</v>
      </c>
      <c r="CK48" s="135">
        <f t="shared" ref="CK48" si="92">AC48/AC64</f>
        <v>5.1926330066903392E-2</v>
      </c>
    </row>
    <row r="49" spans="1:89" x14ac:dyDescent="0.2">
      <c r="A49" s="136" t="s">
        <v>25</v>
      </c>
      <c r="B49" s="192">
        <v>1441</v>
      </c>
      <c r="C49" s="176">
        <v>1653</v>
      </c>
      <c r="D49" s="177">
        <v>537</v>
      </c>
      <c r="E49" s="178">
        <v>480</v>
      </c>
      <c r="F49" s="175">
        <v>1412</v>
      </c>
      <c r="G49" s="179">
        <v>872</v>
      </c>
      <c r="H49" s="177">
        <v>2316</v>
      </c>
      <c r="I49" s="178">
        <v>2274</v>
      </c>
      <c r="J49" s="175">
        <v>224</v>
      </c>
      <c r="K49" s="176">
        <v>186</v>
      </c>
      <c r="L49" s="177">
        <v>606</v>
      </c>
      <c r="M49" s="175">
        <v>1245</v>
      </c>
      <c r="N49" s="180">
        <v>1577</v>
      </c>
      <c r="O49" s="193">
        <v>1859</v>
      </c>
      <c r="P49" s="175">
        <v>1103</v>
      </c>
      <c r="Q49" s="176">
        <v>600</v>
      </c>
      <c r="R49" s="177">
        <v>1501</v>
      </c>
      <c r="S49" s="178">
        <v>1053</v>
      </c>
      <c r="T49" s="184">
        <v>209</v>
      </c>
      <c r="U49" s="175">
        <v>190</v>
      </c>
      <c r="V49" s="177">
        <v>892</v>
      </c>
      <c r="W49" s="194">
        <v>1498</v>
      </c>
      <c r="X49" s="175">
        <v>979</v>
      </c>
      <c r="Y49" s="179">
        <v>297</v>
      </c>
      <c r="Z49" s="177">
        <v>2131</v>
      </c>
      <c r="AA49" s="175">
        <v>2347</v>
      </c>
      <c r="AB49" s="158">
        <f t="shared" si="64"/>
        <v>14928</v>
      </c>
      <c r="AC49" s="159">
        <f t="shared" si="65"/>
        <v>14554</v>
      </c>
      <c r="AE49" s="237" t="str">
        <f>$AE$18</f>
        <v>18:00 - 18:59</v>
      </c>
      <c r="AF49" s="125">
        <f t="shared" si="88"/>
        <v>1469</v>
      </c>
      <c r="AG49" s="176">
        <f t="shared" si="88"/>
        <v>2103</v>
      </c>
      <c r="AH49" s="177">
        <f t="shared" si="88"/>
        <v>543</v>
      </c>
      <c r="AI49" s="178">
        <f t="shared" si="88"/>
        <v>727</v>
      </c>
      <c r="AJ49" s="238">
        <f t="shared" si="88"/>
        <v>1026</v>
      </c>
      <c r="AK49" s="179">
        <f t="shared" si="88"/>
        <v>2216</v>
      </c>
      <c r="AL49" s="177">
        <f t="shared" si="88"/>
        <v>2182</v>
      </c>
      <c r="AM49" s="178">
        <f t="shared" si="88"/>
        <v>3483</v>
      </c>
      <c r="AN49" s="238">
        <f t="shared" si="88"/>
        <v>446</v>
      </c>
      <c r="AO49" s="179">
        <f t="shared" si="88"/>
        <v>178</v>
      </c>
      <c r="AP49" s="177">
        <f t="shared" si="89"/>
        <v>1330</v>
      </c>
      <c r="AQ49" s="238">
        <f t="shared" si="89"/>
        <v>659</v>
      </c>
      <c r="AR49" s="180">
        <f t="shared" si="89"/>
        <v>2488</v>
      </c>
      <c r="AS49" s="181">
        <f t="shared" si="89"/>
        <v>2107</v>
      </c>
      <c r="AT49" s="238">
        <f t="shared" si="89"/>
        <v>1274</v>
      </c>
      <c r="AU49" s="179">
        <f t="shared" si="89"/>
        <v>983</v>
      </c>
      <c r="AV49" s="177">
        <f t="shared" si="89"/>
        <v>1844</v>
      </c>
      <c r="AW49" s="178">
        <f t="shared" si="89"/>
        <v>1695</v>
      </c>
      <c r="AX49" s="238">
        <f t="shared" si="89"/>
        <v>390</v>
      </c>
      <c r="AY49" s="179">
        <f t="shared" si="89"/>
        <v>184</v>
      </c>
      <c r="AZ49" s="177">
        <f t="shared" si="89"/>
        <v>2007</v>
      </c>
      <c r="BA49" s="178">
        <f t="shared" si="89"/>
        <v>1221</v>
      </c>
      <c r="BB49" s="238">
        <f t="shared" si="89"/>
        <v>1656</v>
      </c>
      <c r="BC49" s="179">
        <f t="shared" si="89"/>
        <v>498</v>
      </c>
      <c r="BD49" s="177">
        <f t="shared" si="89"/>
        <v>2873</v>
      </c>
      <c r="BE49" s="238">
        <f t="shared" si="89"/>
        <v>2939</v>
      </c>
      <c r="BF49" s="158">
        <f>SUM(AF49,AH49,AJ49,AL49,AN49,AP49,AR49,AT49,AV49,AX49,AZ49,BB49,BD49)</f>
        <v>19528</v>
      </c>
      <c r="BG49" s="159">
        <f>SUM(AG49,AI49,AK49,AM49,AO49,AQ49,AS49,AU49,AW49,AY49,BA49,BC49,BE49)</f>
        <v>18993</v>
      </c>
      <c r="BI49" s="136" t="s">
        <v>25</v>
      </c>
      <c r="BJ49" s="128">
        <f t="shared" ref="BJ49:CI49" si="93">B49/B64</f>
        <v>6.6252873563218392E-2</v>
      </c>
      <c r="BK49" s="129">
        <f t="shared" si="93"/>
        <v>6.5517241379310351E-2</v>
      </c>
      <c r="BL49" s="130">
        <f t="shared" si="93"/>
        <v>5.9646784405198265E-2</v>
      </c>
      <c r="BM49" s="131">
        <f t="shared" si="93"/>
        <v>4.9540716276189493E-2</v>
      </c>
      <c r="BN49" s="128">
        <f t="shared" si="93"/>
        <v>6.4979291302346989E-2</v>
      </c>
      <c r="BO49" s="129">
        <f t="shared" si="93"/>
        <v>3.4673346852757567E-2</v>
      </c>
      <c r="BP49" s="130">
        <f t="shared" si="93"/>
        <v>6.6435271506841462E-2</v>
      </c>
      <c r="BQ49" s="131">
        <f t="shared" si="93"/>
        <v>5.4820279163954579E-2</v>
      </c>
      <c r="BR49" s="128">
        <f t="shared" si="93"/>
        <v>5.0701674966047987E-2</v>
      </c>
      <c r="BS49" s="129">
        <f t="shared" si="93"/>
        <v>4.3785310734463276E-2</v>
      </c>
      <c r="BT49" s="130">
        <f t="shared" si="93"/>
        <v>4.0252407837927599E-2</v>
      </c>
      <c r="BU49" s="128">
        <f t="shared" si="93"/>
        <v>8.4144363341443637E-2</v>
      </c>
      <c r="BV49" s="132">
        <f t="shared" si="93"/>
        <v>4.463628644211718E-2</v>
      </c>
      <c r="BW49" s="133">
        <f t="shared" si="93"/>
        <v>5.6931981747465776E-2</v>
      </c>
      <c r="BX49" s="128">
        <f t="shared" si="93"/>
        <v>6.0240305843801203E-2</v>
      </c>
      <c r="BY49" s="129">
        <f t="shared" si="93"/>
        <v>4.1350792556857342E-2</v>
      </c>
      <c r="BZ49" s="130">
        <f t="shared" si="93"/>
        <v>5.9984813971146543E-2</v>
      </c>
      <c r="CA49" s="131">
        <f t="shared" si="93"/>
        <v>4.9541284403669728E-2</v>
      </c>
      <c r="CB49" s="128">
        <f t="shared" si="93"/>
        <v>4.5208738914125024E-2</v>
      </c>
      <c r="CC49" s="129">
        <f t="shared" si="93"/>
        <v>4.1831792162043156E-2</v>
      </c>
      <c r="CD49" s="130">
        <f t="shared" si="93"/>
        <v>4.3520686963309914E-2</v>
      </c>
      <c r="CE49" s="131">
        <f t="shared" si="93"/>
        <v>6.7171875700641231E-2</v>
      </c>
      <c r="CF49" s="128">
        <f t="shared" si="93"/>
        <v>5.7318501170960184E-2</v>
      </c>
      <c r="CG49" s="129">
        <f t="shared" si="93"/>
        <v>3.7680791677239277E-2</v>
      </c>
      <c r="CH49" s="130">
        <f t="shared" si="93"/>
        <v>5.8744073216451649E-2</v>
      </c>
      <c r="CI49" s="128">
        <f t="shared" si="93"/>
        <v>6.0595889703604258E-2</v>
      </c>
      <c r="CJ49" s="134">
        <f t="shared" ref="CJ49" si="94">AB49/AB64</f>
        <v>5.6555094618400865E-2</v>
      </c>
      <c r="CK49" s="135">
        <f t="shared" ref="CK49" si="95">AC49/AC64</f>
        <v>5.5450569212246829E-2</v>
      </c>
    </row>
    <row r="50" spans="1:89" ht="13.5" thickBot="1" x14ac:dyDescent="0.25">
      <c r="A50" s="145" t="s">
        <v>26</v>
      </c>
      <c r="B50" s="189">
        <v>1385</v>
      </c>
      <c r="C50" s="183">
        <v>1503</v>
      </c>
      <c r="D50" s="184">
        <v>471</v>
      </c>
      <c r="E50" s="185">
        <v>438</v>
      </c>
      <c r="F50" s="182">
        <v>1079</v>
      </c>
      <c r="G50" s="186">
        <v>1087</v>
      </c>
      <c r="H50" s="184">
        <v>2064</v>
      </c>
      <c r="I50" s="185">
        <v>2183</v>
      </c>
      <c r="J50" s="182">
        <v>177</v>
      </c>
      <c r="K50" s="183">
        <v>194</v>
      </c>
      <c r="L50" s="184">
        <v>587</v>
      </c>
      <c r="M50" s="182">
        <v>946</v>
      </c>
      <c r="N50" s="187">
        <v>1694</v>
      </c>
      <c r="O50" s="190">
        <v>1742</v>
      </c>
      <c r="P50" s="182">
        <v>1088</v>
      </c>
      <c r="Q50" s="183">
        <v>623</v>
      </c>
      <c r="R50" s="184">
        <v>1382</v>
      </c>
      <c r="S50" s="185">
        <v>991</v>
      </c>
      <c r="T50" s="182">
        <v>178</v>
      </c>
      <c r="U50" s="186">
        <v>243</v>
      </c>
      <c r="V50" s="184">
        <v>816</v>
      </c>
      <c r="W50" s="191">
        <v>1360</v>
      </c>
      <c r="X50" s="182">
        <v>938</v>
      </c>
      <c r="Y50" s="186">
        <v>447</v>
      </c>
      <c r="Z50" s="184">
        <v>2235</v>
      </c>
      <c r="AA50" s="182">
        <v>2513</v>
      </c>
      <c r="AB50" s="158">
        <f t="shared" si="64"/>
        <v>14094</v>
      </c>
      <c r="AC50" s="159">
        <f t="shared" si="65"/>
        <v>14270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6.3678160919540233E-2</v>
      </c>
      <c r="BK50" s="129">
        <f t="shared" si="96"/>
        <v>5.9571938168846608E-2</v>
      </c>
      <c r="BL50" s="130">
        <f t="shared" si="96"/>
        <v>5.2315894701766077E-2</v>
      </c>
      <c r="BM50" s="131">
        <f t="shared" si="96"/>
        <v>4.5205903602022909E-2</v>
      </c>
      <c r="BN50" s="128">
        <f t="shared" si="96"/>
        <v>4.965485503911643E-2</v>
      </c>
      <c r="BO50" s="129">
        <f t="shared" si="96"/>
        <v>4.3222394528609487E-2</v>
      </c>
      <c r="BP50" s="130">
        <f t="shared" si="96"/>
        <v>5.9206563208169589E-2</v>
      </c>
      <c r="BQ50" s="131">
        <f t="shared" si="96"/>
        <v>5.262650370048938E-2</v>
      </c>
      <c r="BR50" s="128">
        <f t="shared" si="96"/>
        <v>4.006337709370756E-2</v>
      </c>
      <c r="BS50" s="129">
        <f t="shared" si="96"/>
        <v>4.5668549905838039E-2</v>
      </c>
      <c r="BT50" s="130">
        <f t="shared" si="96"/>
        <v>3.8990368648289607E-2</v>
      </c>
      <c r="BU50" s="128">
        <f t="shared" si="96"/>
        <v>6.3936198972695327E-2</v>
      </c>
      <c r="BV50" s="132">
        <f t="shared" si="96"/>
        <v>4.7947919615058024E-2</v>
      </c>
      <c r="BW50" s="133">
        <f t="shared" si="96"/>
        <v>5.3348850029093807E-2</v>
      </c>
      <c r="BX50" s="128">
        <f t="shared" si="96"/>
        <v>5.9421081376297105E-2</v>
      </c>
      <c r="BY50" s="129">
        <f t="shared" si="96"/>
        <v>4.2935906271536872E-2</v>
      </c>
      <c r="BZ50" s="130">
        <f t="shared" si="96"/>
        <v>5.5229189145985694E-2</v>
      </c>
      <c r="CA50" s="131">
        <f t="shared" si="96"/>
        <v>4.662432368854387E-2</v>
      </c>
      <c r="CB50" s="128">
        <f t="shared" si="96"/>
        <v>3.8503136491455765E-2</v>
      </c>
      <c r="CC50" s="129">
        <f t="shared" si="96"/>
        <v>5.3500660501981503E-2</v>
      </c>
      <c r="CD50" s="130">
        <f t="shared" si="96"/>
        <v>3.9812646370023422E-2</v>
      </c>
      <c r="CE50" s="131">
        <f t="shared" si="96"/>
        <v>6.0983812385094836E-2</v>
      </c>
      <c r="CF50" s="128">
        <f t="shared" si="96"/>
        <v>5.4918032786885243E-2</v>
      </c>
      <c r="CG50" s="129">
        <f t="shared" si="96"/>
        <v>5.6711494544531844E-2</v>
      </c>
      <c r="CH50" s="130">
        <f t="shared" si="96"/>
        <v>6.1610982467747273E-2</v>
      </c>
      <c r="CI50" s="128">
        <f t="shared" si="96"/>
        <v>6.4881751523288234E-2</v>
      </c>
      <c r="CJ50" s="134">
        <f t="shared" ref="CJ50" si="97">AB50/AB64</f>
        <v>5.3395465136102743E-2</v>
      </c>
      <c r="CK50" s="135">
        <f t="shared" ref="CK50" si="98">AC50/AC64</f>
        <v>5.4368532544919759E-2</v>
      </c>
    </row>
    <row r="51" spans="1:89" ht="14.25" thickTop="1" thickBot="1" x14ac:dyDescent="0.25">
      <c r="A51" s="136" t="s">
        <v>27</v>
      </c>
      <c r="B51" s="192">
        <v>1271</v>
      </c>
      <c r="C51" s="176">
        <v>1570</v>
      </c>
      <c r="D51" s="177">
        <v>566</v>
      </c>
      <c r="E51" s="178">
        <v>464</v>
      </c>
      <c r="F51" s="175">
        <v>1050</v>
      </c>
      <c r="G51" s="179">
        <v>1125</v>
      </c>
      <c r="H51" s="177">
        <v>1987</v>
      </c>
      <c r="I51" s="178">
        <v>2365</v>
      </c>
      <c r="J51" s="175">
        <v>231</v>
      </c>
      <c r="K51" s="176">
        <v>177</v>
      </c>
      <c r="L51" s="177">
        <v>709</v>
      </c>
      <c r="M51" s="175">
        <v>810</v>
      </c>
      <c r="N51" s="180">
        <v>1702</v>
      </c>
      <c r="O51" s="193">
        <v>1744</v>
      </c>
      <c r="P51" s="175">
        <v>1111</v>
      </c>
      <c r="Q51" s="176">
        <v>665</v>
      </c>
      <c r="R51" s="177">
        <v>1434</v>
      </c>
      <c r="S51" s="178">
        <v>1051</v>
      </c>
      <c r="T51" s="175">
        <v>210</v>
      </c>
      <c r="U51" s="179">
        <v>151</v>
      </c>
      <c r="V51" s="177">
        <v>1121</v>
      </c>
      <c r="W51" s="194">
        <v>1290</v>
      </c>
      <c r="X51" s="175">
        <v>862</v>
      </c>
      <c r="Y51" s="179">
        <v>376</v>
      </c>
      <c r="Z51" s="177">
        <v>2156</v>
      </c>
      <c r="AA51" s="175">
        <v>2320</v>
      </c>
      <c r="AB51" s="158">
        <f t="shared" si="64"/>
        <v>14410</v>
      </c>
      <c r="AC51" s="159">
        <f t="shared" si="65"/>
        <v>14108</v>
      </c>
      <c r="AE51" s="229" t="s">
        <v>13</v>
      </c>
      <c r="AF51" s="20">
        <f t="shared" ref="AF51:BG51" si="99">SUM(AF48:AF50)</f>
        <v>3124</v>
      </c>
      <c r="AG51" s="21">
        <f t="shared" si="99"/>
        <v>4562</v>
      </c>
      <c r="AH51" s="20">
        <f t="shared" si="99"/>
        <v>1272</v>
      </c>
      <c r="AI51" s="21">
        <f t="shared" si="99"/>
        <v>1589</v>
      </c>
      <c r="AJ51" s="20">
        <f t="shared" si="99"/>
        <v>2185</v>
      </c>
      <c r="AK51" s="21">
        <f t="shared" si="99"/>
        <v>5224</v>
      </c>
      <c r="AL51" s="20">
        <f t="shared" si="99"/>
        <v>4492</v>
      </c>
      <c r="AM51" s="21">
        <f t="shared" si="99"/>
        <v>7358</v>
      </c>
      <c r="AN51" s="20">
        <f t="shared" si="99"/>
        <v>1079</v>
      </c>
      <c r="AO51" s="21">
        <f t="shared" si="99"/>
        <v>372</v>
      </c>
      <c r="AP51" s="20">
        <f t="shared" si="99"/>
        <v>2685</v>
      </c>
      <c r="AQ51" s="21">
        <f t="shared" si="99"/>
        <v>1399</v>
      </c>
      <c r="AR51" s="20">
        <f t="shared" si="99"/>
        <v>5142</v>
      </c>
      <c r="AS51" s="21">
        <f t="shared" si="99"/>
        <v>4362</v>
      </c>
      <c r="AT51" s="20">
        <f t="shared" si="99"/>
        <v>2777</v>
      </c>
      <c r="AU51" s="21">
        <f t="shared" si="99"/>
        <v>1999</v>
      </c>
      <c r="AV51" s="20">
        <f t="shared" si="99"/>
        <v>3722</v>
      </c>
      <c r="AW51" s="21">
        <f t="shared" si="99"/>
        <v>3296</v>
      </c>
      <c r="AX51" s="20">
        <f t="shared" si="99"/>
        <v>996</v>
      </c>
      <c r="AY51" s="21">
        <f t="shared" si="99"/>
        <v>386</v>
      </c>
      <c r="AZ51" s="20">
        <f t="shared" si="99"/>
        <v>4038</v>
      </c>
      <c r="BA51" s="21">
        <f t="shared" si="99"/>
        <v>2503</v>
      </c>
      <c r="BB51" s="20">
        <f t="shared" si="99"/>
        <v>3268</v>
      </c>
      <c r="BC51" s="21">
        <f t="shared" si="99"/>
        <v>1027</v>
      </c>
      <c r="BD51" s="20">
        <f t="shared" si="99"/>
        <v>5526</v>
      </c>
      <c r="BE51" s="21">
        <f t="shared" si="99"/>
        <v>6032</v>
      </c>
      <c r="BF51" s="160">
        <f t="shared" si="99"/>
        <v>40306</v>
      </c>
      <c r="BG51" s="161">
        <f t="shared" si="99"/>
        <v>40109</v>
      </c>
      <c r="BI51" s="136" t="s">
        <v>27</v>
      </c>
      <c r="BJ51" s="128">
        <f t="shared" ref="BJ51:CI51" si="100">B51/B64</f>
        <v>5.8436781609195403E-2</v>
      </c>
      <c r="BK51" s="129">
        <f t="shared" si="100"/>
        <v>6.2227506936187081E-2</v>
      </c>
      <c r="BL51" s="130">
        <f t="shared" si="100"/>
        <v>6.2867932911251811E-2</v>
      </c>
      <c r="BM51" s="131">
        <f t="shared" si="100"/>
        <v>4.7889359066983175E-2</v>
      </c>
      <c r="BN51" s="128">
        <f t="shared" si="100"/>
        <v>4.8320294523699951E-2</v>
      </c>
      <c r="BO51" s="129">
        <f t="shared" si="100"/>
        <v>4.4733389001550758E-2</v>
      </c>
      <c r="BP51" s="130">
        <f t="shared" si="100"/>
        <v>5.6997791228019852E-2</v>
      </c>
      <c r="BQ51" s="131">
        <f t="shared" si="100"/>
        <v>5.7014054627419784E-2</v>
      </c>
      <c r="BR51" s="128">
        <f t="shared" si="100"/>
        <v>5.2286102308736988E-2</v>
      </c>
      <c r="BS51" s="129">
        <f t="shared" si="100"/>
        <v>4.1666666666666664E-2</v>
      </c>
      <c r="BT51" s="130">
        <f t="shared" si="100"/>
        <v>4.7093988708070411E-2</v>
      </c>
      <c r="BU51" s="128">
        <f t="shared" si="100"/>
        <v>5.4744525547445258E-2</v>
      </c>
      <c r="BV51" s="132">
        <f t="shared" si="100"/>
        <v>4.8174356071327487E-2</v>
      </c>
      <c r="BW51" s="133">
        <f t="shared" si="100"/>
        <v>5.3410100143937767E-2</v>
      </c>
      <c r="BX51" s="128">
        <f t="shared" si="100"/>
        <v>6.0677225559803386E-2</v>
      </c>
      <c r="BY51" s="129">
        <f t="shared" si="100"/>
        <v>4.5830461750516888E-2</v>
      </c>
      <c r="BZ51" s="130">
        <f t="shared" si="100"/>
        <v>5.7307277304879514E-2</v>
      </c>
      <c r="CA51" s="131">
        <f t="shared" si="100"/>
        <v>4.9447188896730179E-2</v>
      </c>
      <c r="CB51" s="128">
        <f t="shared" si="100"/>
        <v>4.5425048669695003E-2</v>
      </c>
      <c r="CC51" s="129">
        <f t="shared" si="100"/>
        <v>3.3245266402465876E-2</v>
      </c>
      <c r="CD51" s="130">
        <f t="shared" si="100"/>
        <v>5.4693598750975798E-2</v>
      </c>
      <c r="CE51" s="131">
        <f t="shared" si="100"/>
        <v>5.7844939688803193E-2</v>
      </c>
      <c r="CF51" s="128">
        <f t="shared" si="100"/>
        <v>5.0468384074941454E-2</v>
      </c>
      <c r="CG51" s="129">
        <f t="shared" si="100"/>
        <v>4.7703628520680032E-2</v>
      </c>
      <c r="CH51" s="130">
        <f t="shared" si="100"/>
        <v>5.943323409416694E-2</v>
      </c>
      <c r="CI51" s="128">
        <f t="shared" si="100"/>
        <v>5.9898791696788183E-2</v>
      </c>
      <c r="CJ51" s="134">
        <f t="shared" ref="CJ51" si="101">AB51/AB64</f>
        <v>5.4592638896781648E-2</v>
      </c>
      <c r="CK51" s="135">
        <f t="shared" ref="CK51" si="102">AC51/AC64</f>
        <v>5.3751314445951506E-2</v>
      </c>
    </row>
    <row r="52" spans="1:89" ht="13.5" thickTop="1" x14ac:dyDescent="0.2">
      <c r="A52" s="145" t="s">
        <v>28</v>
      </c>
      <c r="B52" s="189">
        <v>1338</v>
      </c>
      <c r="C52" s="183">
        <v>1719</v>
      </c>
      <c r="D52" s="184">
        <v>544</v>
      </c>
      <c r="E52" s="185">
        <v>584</v>
      </c>
      <c r="F52" s="182">
        <v>1024</v>
      </c>
      <c r="G52" s="186">
        <v>1533</v>
      </c>
      <c r="H52" s="184">
        <v>2006</v>
      </c>
      <c r="I52" s="185">
        <v>2763</v>
      </c>
      <c r="J52" s="182">
        <v>290</v>
      </c>
      <c r="K52" s="183">
        <v>142</v>
      </c>
      <c r="L52" s="184">
        <v>1127</v>
      </c>
      <c r="M52" s="182">
        <v>703</v>
      </c>
      <c r="N52" s="187">
        <v>2250</v>
      </c>
      <c r="O52" s="190">
        <v>1651</v>
      </c>
      <c r="P52" s="182">
        <v>1183</v>
      </c>
      <c r="Q52" s="183">
        <v>706</v>
      </c>
      <c r="R52" s="184">
        <v>1443</v>
      </c>
      <c r="S52" s="185">
        <v>1146</v>
      </c>
      <c r="T52" s="182">
        <v>354</v>
      </c>
      <c r="U52" s="186">
        <v>141</v>
      </c>
      <c r="V52" s="184">
        <v>1328</v>
      </c>
      <c r="W52" s="191">
        <v>1324</v>
      </c>
      <c r="X52" s="182">
        <v>1137</v>
      </c>
      <c r="Y52" s="186">
        <v>333</v>
      </c>
      <c r="Z52" s="184">
        <v>2368</v>
      </c>
      <c r="AA52" s="182">
        <v>2409</v>
      </c>
      <c r="AB52" s="158">
        <f t="shared" si="64"/>
        <v>16392</v>
      </c>
      <c r="AC52" s="159">
        <f t="shared" si="65"/>
        <v>15154</v>
      </c>
      <c r="BI52" s="145" t="s">
        <v>28</v>
      </c>
      <c r="BJ52" s="128">
        <f t="shared" ref="BJ52:CI52" si="103">B52/B64</f>
        <v>6.1517241379310347E-2</v>
      </c>
      <c r="BK52" s="129">
        <f t="shared" si="103"/>
        <v>6.8133174791914386E-2</v>
      </c>
      <c r="BL52" s="130">
        <f t="shared" si="103"/>
        <v>6.042430301010774E-2</v>
      </c>
      <c r="BM52" s="131">
        <f t="shared" si="103"/>
        <v>6.027453813603055E-2</v>
      </c>
      <c r="BN52" s="128">
        <f t="shared" si="103"/>
        <v>4.7123791992636908E-2</v>
      </c>
      <c r="BO52" s="129">
        <f t="shared" si="103"/>
        <v>6.0956698079446502E-2</v>
      </c>
      <c r="BP52" s="130">
        <f t="shared" si="103"/>
        <v>5.7542812885459399E-2</v>
      </c>
      <c r="BQ52" s="131">
        <f t="shared" si="103"/>
        <v>6.6608808852245613E-2</v>
      </c>
      <c r="BR52" s="128">
        <f t="shared" si="103"/>
        <v>6.5640561339972842E-2</v>
      </c>
      <c r="BS52" s="129">
        <f t="shared" si="103"/>
        <v>3.3427495291902073E-2</v>
      </c>
      <c r="BT52" s="130">
        <f t="shared" si="103"/>
        <v>7.485885088010627E-2</v>
      </c>
      <c r="BU52" s="128">
        <f t="shared" si="103"/>
        <v>4.7512841308461749E-2</v>
      </c>
      <c r="BV52" s="132">
        <f t="shared" si="103"/>
        <v>6.3685253325785451E-2</v>
      </c>
      <c r="BW52" s="133">
        <f t="shared" si="103"/>
        <v>5.0561969803693381E-2</v>
      </c>
      <c r="BX52" s="128">
        <f t="shared" si="103"/>
        <v>6.4609503003823052E-2</v>
      </c>
      <c r="BY52" s="129">
        <f t="shared" si="103"/>
        <v>4.8656099241902138E-2</v>
      </c>
      <c r="BZ52" s="130">
        <f t="shared" si="103"/>
        <v>5.7666946409303442E-2</v>
      </c>
      <c r="CA52" s="131">
        <f t="shared" si="103"/>
        <v>5.3916725476358507E-2</v>
      </c>
      <c r="CB52" s="128">
        <f t="shared" si="103"/>
        <v>7.6573653471771572E-2</v>
      </c>
      <c r="CC52" s="129">
        <f t="shared" si="103"/>
        <v>3.1043593130779392E-2</v>
      </c>
      <c r="CD52" s="130">
        <f t="shared" si="103"/>
        <v>6.4793130366900861E-2</v>
      </c>
      <c r="CE52" s="131">
        <f t="shared" si="103"/>
        <v>5.9369534998430562E-2</v>
      </c>
      <c r="CF52" s="128">
        <f t="shared" si="103"/>
        <v>6.6569086651053863E-2</v>
      </c>
      <c r="CG52" s="129">
        <f t="shared" si="103"/>
        <v>4.2248160365389496E-2</v>
      </c>
      <c r="CH52" s="130">
        <f t="shared" si="103"/>
        <v>6.5277318337192636E-2</v>
      </c>
      <c r="CI52" s="128">
        <f t="shared" si="103"/>
        <v>6.2196633274811522E-2</v>
      </c>
      <c r="CJ52" s="134">
        <f t="shared" ref="CJ52" si="104">AB52/AB64</f>
        <v>6.2101494572938572E-2</v>
      </c>
      <c r="CK52" s="135">
        <f t="shared" ref="CK52" si="105">AC52/AC64</f>
        <v>5.7736562171388513E-2</v>
      </c>
    </row>
    <row r="53" spans="1:89" x14ac:dyDescent="0.2">
      <c r="A53" s="136" t="s">
        <v>29</v>
      </c>
      <c r="B53" s="192">
        <v>1453</v>
      </c>
      <c r="C53" s="176">
        <v>1684</v>
      </c>
      <c r="D53" s="177">
        <v>718</v>
      </c>
      <c r="E53" s="178">
        <v>598</v>
      </c>
      <c r="F53" s="175">
        <v>1175</v>
      </c>
      <c r="G53" s="179">
        <v>2245</v>
      </c>
      <c r="H53" s="177">
        <v>2235</v>
      </c>
      <c r="I53" s="178">
        <v>3132</v>
      </c>
      <c r="J53" s="175">
        <v>485</v>
      </c>
      <c r="K53" s="176">
        <v>191</v>
      </c>
      <c r="L53" s="177">
        <v>1407</v>
      </c>
      <c r="M53" s="175">
        <v>802</v>
      </c>
      <c r="N53" s="180">
        <v>2809</v>
      </c>
      <c r="O53" s="193">
        <v>2047</v>
      </c>
      <c r="P53" s="175">
        <v>1657</v>
      </c>
      <c r="Q53" s="176">
        <v>912</v>
      </c>
      <c r="R53" s="177">
        <v>1969</v>
      </c>
      <c r="S53" s="178">
        <v>1761</v>
      </c>
      <c r="T53" s="175">
        <v>619</v>
      </c>
      <c r="U53" s="179">
        <v>140</v>
      </c>
      <c r="V53" s="177">
        <v>1905</v>
      </c>
      <c r="W53" s="194">
        <v>1415</v>
      </c>
      <c r="X53" s="175">
        <v>1431</v>
      </c>
      <c r="Y53" s="179">
        <v>433</v>
      </c>
      <c r="Z53" s="177">
        <v>2620</v>
      </c>
      <c r="AA53" s="175">
        <v>3155</v>
      </c>
      <c r="AB53" s="158">
        <f t="shared" si="64"/>
        <v>20483</v>
      </c>
      <c r="AC53" s="159">
        <f t="shared" si="65"/>
        <v>18515</v>
      </c>
      <c r="BI53" s="136" t="s">
        <v>29</v>
      </c>
      <c r="BJ53" s="128">
        <f t="shared" ref="BJ53:CI53" si="106">B53/B64</f>
        <v>6.6804597701149424E-2</v>
      </c>
      <c r="BK53" s="129">
        <f t="shared" si="106"/>
        <v>6.6745937376139514E-2</v>
      </c>
      <c r="BL53" s="130">
        <f t="shared" si="106"/>
        <v>7.9751194046428969E-2</v>
      </c>
      <c r="BM53" s="131">
        <f t="shared" si="106"/>
        <v>6.1719475694086076E-2</v>
      </c>
      <c r="BN53" s="128">
        <f t="shared" si="106"/>
        <v>5.407271053842614E-2</v>
      </c>
      <c r="BO53" s="129">
        <f t="shared" si="106"/>
        <v>8.92679629408724E-2</v>
      </c>
      <c r="BP53" s="130">
        <f t="shared" si="106"/>
        <v>6.4111758125125498E-2</v>
      </c>
      <c r="BQ53" s="131">
        <f t="shared" si="106"/>
        <v>7.5504447819483622E-2</v>
      </c>
      <c r="BR53" s="128">
        <f t="shared" si="106"/>
        <v>0.10977818017202354</v>
      </c>
      <c r="BS53" s="129">
        <f t="shared" si="106"/>
        <v>4.4962335216572502E-2</v>
      </c>
      <c r="BT53" s="130">
        <f t="shared" si="106"/>
        <v>9.3457323148455659E-2</v>
      </c>
      <c r="BU53" s="128">
        <f t="shared" si="106"/>
        <v>5.4203838875371724E-2</v>
      </c>
      <c r="BV53" s="132">
        <f t="shared" si="106"/>
        <v>7.9507500707613921E-2</v>
      </c>
      <c r="BW53" s="133">
        <f t="shared" si="106"/>
        <v>6.2689492542798514E-2</v>
      </c>
      <c r="BX53" s="128">
        <f t="shared" si="106"/>
        <v>9.0496996176952491E-2</v>
      </c>
      <c r="BY53" s="129">
        <f t="shared" si="106"/>
        <v>6.285320468642315E-2</v>
      </c>
      <c r="BZ53" s="130">
        <f t="shared" si="106"/>
        <v>7.8687607401190907E-2</v>
      </c>
      <c r="CA53" s="131">
        <f t="shared" si="106"/>
        <v>8.2851093860268177E-2</v>
      </c>
      <c r="CB53" s="128">
        <f t="shared" si="106"/>
        <v>0.13389573869781526</v>
      </c>
      <c r="CC53" s="129">
        <f t="shared" si="106"/>
        <v>3.0823425803610745E-2</v>
      </c>
      <c r="CD53" s="130">
        <f t="shared" si="106"/>
        <v>9.2944964871194385E-2</v>
      </c>
      <c r="CE53" s="131">
        <f t="shared" si="106"/>
        <v>6.3450069503609707E-2</v>
      </c>
      <c r="CF53" s="128">
        <f t="shared" si="106"/>
        <v>8.3782201405152218E-2</v>
      </c>
      <c r="CG53" s="129">
        <f t="shared" si="106"/>
        <v>5.4935295610251206E-2</v>
      </c>
      <c r="CH53" s="130">
        <f t="shared" si="106"/>
        <v>7.22240599845628E-2</v>
      </c>
      <c r="CI53" s="128">
        <f t="shared" si="106"/>
        <v>8.1457193018692559E-2</v>
      </c>
      <c r="CJ53" s="134">
        <f t="shared" ref="CJ53" si="107">AB53/AB64</f>
        <v>7.7600348544259443E-2</v>
      </c>
      <c r="CK53" s="135">
        <f t="shared" ref="CK53" si="108">AC53/AC64</f>
        <v>7.054193273084719E-2</v>
      </c>
    </row>
    <row r="54" spans="1:89" x14ac:dyDescent="0.2">
      <c r="A54" s="145" t="s">
        <v>30</v>
      </c>
      <c r="B54" s="189">
        <v>1655</v>
      </c>
      <c r="C54" s="183">
        <v>2459</v>
      </c>
      <c r="D54" s="184">
        <v>729</v>
      </c>
      <c r="E54" s="185">
        <v>862</v>
      </c>
      <c r="F54" s="182">
        <v>1159</v>
      </c>
      <c r="G54" s="186">
        <v>3008</v>
      </c>
      <c r="H54" s="184">
        <v>2310</v>
      </c>
      <c r="I54" s="185">
        <v>3875</v>
      </c>
      <c r="J54" s="182">
        <v>633</v>
      </c>
      <c r="K54" s="183">
        <v>194</v>
      </c>
      <c r="L54" s="184">
        <v>1355</v>
      </c>
      <c r="M54" s="182">
        <v>740</v>
      </c>
      <c r="N54" s="187">
        <v>2654</v>
      </c>
      <c r="O54" s="190">
        <v>2255</v>
      </c>
      <c r="P54" s="182">
        <v>1503</v>
      </c>
      <c r="Q54" s="183">
        <v>1016</v>
      </c>
      <c r="R54" s="184">
        <v>1878</v>
      </c>
      <c r="S54" s="185">
        <v>1601</v>
      </c>
      <c r="T54" s="182">
        <v>606</v>
      </c>
      <c r="U54" s="186">
        <v>202</v>
      </c>
      <c r="V54" s="184">
        <v>2031</v>
      </c>
      <c r="W54" s="191">
        <v>1282</v>
      </c>
      <c r="X54" s="182">
        <v>1612</v>
      </c>
      <c r="Y54" s="186">
        <v>529</v>
      </c>
      <c r="Z54" s="184">
        <v>2653</v>
      </c>
      <c r="AA54" s="182">
        <v>3093</v>
      </c>
      <c r="AB54" s="158">
        <f t="shared" si="64"/>
        <v>20778</v>
      </c>
      <c r="AC54" s="159">
        <f t="shared" si="65"/>
        <v>21116</v>
      </c>
      <c r="BI54" s="145" t="s">
        <v>30</v>
      </c>
      <c r="BJ54" s="128">
        <f t="shared" ref="BJ54:CI54" si="109">B54/B64</f>
        <v>7.6091954022988503E-2</v>
      </c>
      <c r="BK54" s="129">
        <f t="shared" si="109"/>
        <v>9.7463337296868804E-2</v>
      </c>
      <c r="BL54" s="130">
        <f t="shared" si="109"/>
        <v>8.0973008997000995E-2</v>
      </c>
      <c r="BM54" s="131">
        <f t="shared" si="109"/>
        <v>8.8966869645990293E-2</v>
      </c>
      <c r="BN54" s="128">
        <f t="shared" si="109"/>
        <v>5.333640128854119E-2</v>
      </c>
      <c r="BO54" s="129">
        <f t="shared" si="109"/>
        <v>0.11960714143703527</v>
      </c>
      <c r="BP54" s="130">
        <f t="shared" si="109"/>
        <v>6.6263159404492122E-2</v>
      </c>
      <c r="BQ54" s="131">
        <f t="shared" si="109"/>
        <v>9.3416262867336855E-2</v>
      </c>
      <c r="BR54" s="128">
        <f t="shared" si="109"/>
        <v>0.14327750113173382</v>
      </c>
      <c r="BS54" s="129">
        <f t="shared" si="109"/>
        <v>4.5668549905838039E-2</v>
      </c>
      <c r="BT54" s="130">
        <f t="shared" si="109"/>
        <v>9.0003321155762206E-2</v>
      </c>
      <c r="BU54" s="128">
        <f t="shared" si="109"/>
        <v>5.0013517166801837E-2</v>
      </c>
      <c r="BV54" s="132">
        <f t="shared" si="109"/>
        <v>7.5120294367393148E-2</v>
      </c>
      <c r="BW54" s="133">
        <f t="shared" si="109"/>
        <v>6.9059504486570916E-2</v>
      </c>
      <c r="BX54" s="128">
        <f t="shared" si="109"/>
        <v>8.2086291643910431E-2</v>
      </c>
      <c r="BY54" s="129">
        <f t="shared" si="109"/>
        <v>7.0020675396278431E-2</v>
      </c>
      <c r="BZ54" s="130">
        <f t="shared" si="109"/>
        <v>7.5050953123126721E-2</v>
      </c>
      <c r="CA54" s="131">
        <f t="shared" si="109"/>
        <v>7.5323453305104676E-2</v>
      </c>
      <c r="CB54" s="128">
        <f t="shared" si="109"/>
        <v>0.13108371187540557</v>
      </c>
      <c r="CC54" s="129">
        <f t="shared" si="109"/>
        <v>4.447380008806693E-2</v>
      </c>
      <c r="CD54" s="130">
        <f t="shared" si="109"/>
        <v>9.9092505854800936E-2</v>
      </c>
      <c r="CE54" s="131">
        <f t="shared" si="109"/>
        <v>5.7486211380655579E-2</v>
      </c>
      <c r="CF54" s="128">
        <f t="shared" si="109"/>
        <v>9.4379391100702578E-2</v>
      </c>
      <c r="CG54" s="129">
        <f t="shared" si="109"/>
        <v>6.7114945445318444E-2</v>
      </c>
      <c r="CH54" s="130">
        <f t="shared" si="109"/>
        <v>7.3133752343146979E-2</v>
      </c>
      <c r="CI54" s="128">
        <f t="shared" si="109"/>
        <v>7.9856449447485281E-2</v>
      </c>
      <c r="CJ54" s="134">
        <f t="shared" ref="CJ54" si="110">AB54/AB64</f>
        <v>7.8717963289197015E-2</v>
      </c>
      <c r="CK54" s="135">
        <f t="shared" ref="CK54" si="111">AC54/AC64</f>
        <v>8.0451712208726392E-2</v>
      </c>
    </row>
    <row r="55" spans="1:89" x14ac:dyDescent="0.2">
      <c r="A55" s="136" t="s">
        <v>31</v>
      </c>
      <c r="B55" s="192">
        <v>1469</v>
      </c>
      <c r="C55" s="176">
        <v>2103</v>
      </c>
      <c r="D55" s="177">
        <v>543</v>
      </c>
      <c r="E55" s="178">
        <v>727</v>
      </c>
      <c r="F55" s="175">
        <v>1026</v>
      </c>
      <c r="G55" s="179">
        <v>2216</v>
      </c>
      <c r="H55" s="177">
        <v>2182</v>
      </c>
      <c r="I55" s="178">
        <v>3483</v>
      </c>
      <c r="J55" s="175">
        <v>446</v>
      </c>
      <c r="K55" s="176">
        <v>178</v>
      </c>
      <c r="L55" s="177">
        <v>1330</v>
      </c>
      <c r="M55" s="175">
        <v>659</v>
      </c>
      <c r="N55" s="180">
        <v>2488</v>
      </c>
      <c r="O55" s="193">
        <v>2107</v>
      </c>
      <c r="P55" s="175">
        <v>1274</v>
      </c>
      <c r="Q55" s="176">
        <v>983</v>
      </c>
      <c r="R55" s="177">
        <v>1844</v>
      </c>
      <c r="S55" s="178">
        <v>1695</v>
      </c>
      <c r="T55" s="175">
        <v>390</v>
      </c>
      <c r="U55" s="179">
        <v>184</v>
      </c>
      <c r="V55" s="177">
        <v>2007</v>
      </c>
      <c r="W55" s="194">
        <v>1221</v>
      </c>
      <c r="X55" s="175">
        <v>1656</v>
      </c>
      <c r="Y55" s="179">
        <v>498</v>
      </c>
      <c r="Z55" s="177">
        <v>2873</v>
      </c>
      <c r="AA55" s="175">
        <v>2939</v>
      </c>
      <c r="AB55" s="158">
        <f t="shared" si="64"/>
        <v>19528</v>
      </c>
      <c r="AC55" s="159">
        <f t="shared" si="65"/>
        <v>18993</v>
      </c>
      <c r="BI55" s="136" t="s">
        <v>31</v>
      </c>
      <c r="BJ55" s="128">
        <f t="shared" ref="BJ55:CI55" si="112">B55/B64</f>
        <v>6.7540229885057465E-2</v>
      </c>
      <c r="BK55" s="129">
        <f t="shared" si="112"/>
        <v>8.3353151010701551E-2</v>
      </c>
      <c r="BL55" s="130">
        <f t="shared" si="112"/>
        <v>6.0313228923692105E-2</v>
      </c>
      <c r="BM55" s="131">
        <f t="shared" si="112"/>
        <v>7.5033543193312E-2</v>
      </c>
      <c r="BN55" s="128">
        <f t="shared" si="112"/>
        <v>4.7215830648872525E-2</v>
      </c>
      <c r="BO55" s="129">
        <f t="shared" si="112"/>
        <v>8.811483557994354E-2</v>
      </c>
      <c r="BP55" s="130">
        <f t="shared" si="112"/>
        <v>6.2591434554373077E-2</v>
      </c>
      <c r="BQ55" s="131">
        <f t="shared" si="112"/>
        <v>8.3966153178563679E-2</v>
      </c>
      <c r="BR55" s="128">
        <f t="shared" si="112"/>
        <v>0.1009506564056134</v>
      </c>
      <c r="BS55" s="129">
        <f t="shared" si="112"/>
        <v>4.1902071563088512E-2</v>
      </c>
      <c r="BT55" s="130">
        <f t="shared" si="112"/>
        <v>8.8342743274659588E-2</v>
      </c>
      <c r="BU55" s="128">
        <f t="shared" si="112"/>
        <v>4.4539064612057311E-2</v>
      </c>
      <c r="BV55" s="132">
        <f t="shared" si="112"/>
        <v>7.042173789980187E-2</v>
      </c>
      <c r="BW55" s="133">
        <f t="shared" si="112"/>
        <v>6.452699598811748E-2</v>
      </c>
      <c r="BX55" s="128">
        <f t="shared" si="112"/>
        <v>6.9579464773347893E-2</v>
      </c>
      <c r="BY55" s="129">
        <f t="shared" si="112"/>
        <v>6.7746381805651276E-2</v>
      </c>
      <c r="BZ55" s="130">
        <f t="shared" si="112"/>
        <v>7.369220317308077E-2</v>
      </c>
      <c r="CA55" s="131">
        <f t="shared" si="112"/>
        <v>7.9745942131263237E-2</v>
      </c>
      <c r="CB55" s="128">
        <f t="shared" si="112"/>
        <v>8.4360804672290721E-2</v>
      </c>
      <c r="CC55" s="129">
        <f t="shared" si="112"/>
        <v>4.0510788199031263E-2</v>
      </c>
      <c r="CD55" s="130">
        <f t="shared" si="112"/>
        <v>9.7921545667447304E-2</v>
      </c>
      <c r="CE55" s="131">
        <f t="shared" si="112"/>
        <v>5.4750908031029999E-2</v>
      </c>
      <c r="CF55" s="128">
        <f t="shared" si="112"/>
        <v>9.6955503512880556E-2</v>
      </c>
      <c r="CG55" s="129">
        <f t="shared" si="112"/>
        <v>6.3181933519411315E-2</v>
      </c>
      <c r="CH55" s="130">
        <f t="shared" si="112"/>
        <v>7.9198368067041572E-2</v>
      </c>
      <c r="CI55" s="128">
        <f t="shared" si="112"/>
        <v>7.5880408964163995E-2</v>
      </c>
      <c r="CJ55" s="134">
        <f t="shared" ref="CJ55" si="113">AB55/AB64</f>
        <v>7.3982307590308952E-2</v>
      </c>
      <c r="CK55" s="135">
        <f t="shared" ref="CK55" si="114">AC55/AC64</f>
        <v>7.2363107121630063E-2</v>
      </c>
    </row>
    <row r="56" spans="1:89" x14ac:dyDescent="0.2">
      <c r="A56" s="145" t="s">
        <v>32</v>
      </c>
      <c r="B56" s="189">
        <v>1472</v>
      </c>
      <c r="C56" s="183">
        <v>2065</v>
      </c>
      <c r="D56" s="184">
        <v>410</v>
      </c>
      <c r="E56" s="185">
        <v>942</v>
      </c>
      <c r="F56" s="182">
        <v>899</v>
      </c>
      <c r="G56" s="186">
        <v>2782</v>
      </c>
      <c r="H56" s="184">
        <v>2178</v>
      </c>
      <c r="I56" s="185">
        <v>3666</v>
      </c>
      <c r="J56" s="182">
        <v>376</v>
      </c>
      <c r="K56" s="183">
        <v>127</v>
      </c>
      <c r="L56" s="184">
        <v>1315</v>
      </c>
      <c r="M56" s="182">
        <v>594</v>
      </c>
      <c r="N56" s="187">
        <v>2687</v>
      </c>
      <c r="O56" s="190">
        <v>1966</v>
      </c>
      <c r="P56" s="182">
        <v>868</v>
      </c>
      <c r="Q56" s="183">
        <v>1000</v>
      </c>
      <c r="R56" s="184">
        <v>1512</v>
      </c>
      <c r="S56" s="185">
        <v>1548</v>
      </c>
      <c r="T56" s="182">
        <v>287</v>
      </c>
      <c r="U56" s="186">
        <v>203</v>
      </c>
      <c r="V56" s="184">
        <v>1942</v>
      </c>
      <c r="W56" s="191">
        <v>1174</v>
      </c>
      <c r="X56" s="182">
        <v>1166</v>
      </c>
      <c r="Y56" s="186">
        <v>419</v>
      </c>
      <c r="Z56" s="184">
        <v>2370</v>
      </c>
      <c r="AA56" s="182">
        <v>2968</v>
      </c>
      <c r="AB56" s="158">
        <f t="shared" si="64"/>
        <v>17482</v>
      </c>
      <c r="AC56" s="159">
        <f t="shared" si="65"/>
        <v>19454</v>
      </c>
      <c r="BI56" s="145" t="s">
        <v>32</v>
      </c>
      <c r="BJ56" s="128">
        <f t="shared" ref="BJ56:CI56" si="115">B56/B64</f>
        <v>6.7678160919540237E-2</v>
      </c>
      <c r="BK56" s="129">
        <f t="shared" si="115"/>
        <v>8.18470075307174E-2</v>
      </c>
      <c r="BL56" s="130">
        <f t="shared" si="115"/>
        <v>4.5540375430412082E-2</v>
      </c>
      <c r="BM56" s="131">
        <f t="shared" si="115"/>
        <v>9.7223655692021876E-2</v>
      </c>
      <c r="BN56" s="128">
        <f t="shared" si="115"/>
        <v>4.137137597791072E-2</v>
      </c>
      <c r="BO56" s="129">
        <f t="shared" si="115"/>
        <v>0.1106207006242793</v>
      </c>
      <c r="BP56" s="130">
        <f t="shared" si="115"/>
        <v>6.2476693152806864E-2</v>
      </c>
      <c r="BQ56" s="131">
        <f t="shared" si="115"/>
        <v>8.8377811528169523E-2</v>
      </c>
      <c r="BR56" s="128">
        <f t="shared" si="115"/>
        <v>8.5106382978723402E-2</v>
      </c>
      <c r="BS56" s="129">
        <f t="shared" si="115"/>
        <v>2.9896421845574388E-2</v>
      </c>
      <c r="BT56" s="130">
        <f t="shared" si="115"/>
        <v>8.7346396545998004E-2</v>
      </c>
      <c r="BU56" s="128">
        <f t="shared" si="115"/>
        <v>4.0145985401459854E-2</v>
      </c>
      <c r="BV56" s="132">
        <f t="shared" si="115"/>
        <v>7.6054344749504676E-2</v>
      </c>
      <c r="BW56" s="133">
        <f t="shared" si="115"/>
        <v>6.020886289161792E-2</v>
      </c>
      <c r="BX56" s="128">
        <f t="shared" si="115"/>
        <v>4.740578918623703E-2</v>
      </c>
      <c r="BY56" s="129">
        <f t="shared" si="115"/>
        <v>6.8917987594762239E-2</v>
      </c>
      <c r="BZ56" s="130">
        <f t="shared" si="115"/>
        <v>6.0424409543220238E-2</v>
      </c>
      <c r="CA56" s="131">
        <f t="shared" si="115"/>
        <v>7.2829922371206779E-2</v>
      </c>
      <c r="CB56" s="128">
        <f t="shared" si="115"/>
        <v>6.2080899848583171E-2</v>
      </c>
      <c r="CC56" s="129">
        <f t="shared" si="115"/>
        <v>4.4693967415235576E-2</v>
      </c>
      <c r="CD56" s="130">
        <f t="shared" si="115"/>
        <v>9.475019516003122E-2</v>
      </c>
      <c r="CE56" s="131">
        <f t="shared" si="115"/>
        <v>5.2643379220662749E-2</v>
      </c>
      <c r="CF56" s="128">
        <f t="shared" si="115"/>
        <v>6.8266978922716631E-2</v>
      </c>
      <c r="CG56" s="129">
        <f t="shared" si="115"/>
        <v>5.3159096675970567E-2</v>
      </c>
      <c r="CH56" s="130">
        <f t="shared" si="115"/>
        <v>6.5332451207409853E-2</v>
      </c>
      <c r="CI56" s="128">
        <f t="shared" si="115"/>
        <v>7.6629143860373852E-2</v>
      </c>
      <c r="CJ56" s="134">
        <f t="shared" ref="CJ56" si="116">AB56/AB64</f>
        <v>6.6230986342368958E-2</v>
      </c>
      <c r="CK56" s="135">
        <f t="shared" ref="CK56" si="117">AC56/AC64</f>
        <v>7.4119511711903924E-2</v>
      </c>
    </row>
    <row r="57" spans="1:89" x14ac:dyDescent="0.2">
      <c r="A57" s="136" t="s">
        <v>33</v>
      </c>
      <c r="B57" s="192">
        <v>1227</v>
      </c>
      <c r="C57" s="176">
        <v>1345</v>
      </c>
      <c r="D57" s="177">
        <v>332</v>
      </c>
      <c r="E57" s="178">
        <v>562</v>
      </c>
      <c r="F57" s="175">
        <v>800</v>
      </c>
      <c r="G57" s="179">
        <v>1653</v>
      </c>
      <c r="H57" s="177">
        <v>1799</v>
      </c>
      <c r="I57" s="178">
        <v>2571</v>
      </c>
      <c r="J57" s="175">
        <v>233</v>
      </c>
      <c r="K57" s="176">
        <v>98</v>
      </c>
      <c r="L57" s="177">
        <v>936</v>
      </c>
      <c r="M57" s="175">
        <v>509</v>
      </c>
      <c r="N57" s="180">
        <v>1928</v>
      </c>
      <c r="O57" s="193">
        <v>1715</v>
      </c>
      <c r="P57" s="175">
        <v>569</v>
      </c>
      <c r="Q57" s="176">
        <v>1113</v>
      </c>
      <c r="R57" s="177">
        <v>1061</v>
      </c>
      <c r="S57" s="178">
        <v>1409</v>
      </c>
      <c r="T57" s="175">
        <v>135</v>
      </c>
      <c r="U57" s="179">
        <v>218</v>
      </c>
      <c r="V57" s="177">
        <v>1465</v>
      </c>
      <c r="W57" s="194">
        <v>1061</v>
      </c>
      <c r="X57" s="175">
        <v>654</v>
      </c>
      <c r="Y57" s="179">
        <v>396</v>
      </c>
      <c r="Z57" s="177">
        <v>2267</v>
      </c>
      <c r="AA57" s="175">
        <v>2160</v>
      </c>
      <c r="AB57" s="158">
        <f t="shared" si="64"/>
        <v>13406</v>
      </c>
      <c r="AC57" s="159">
        <f t="shared" si="65"/>
        <v>14810</v>
      </c>
      <c r="BI57" s="136" t="s">
        <v>33</v>
      </c>
      <c r="BJ57" s="128">
        <f t="shared" ref="BJ57:CI57" si="118">B57/B64</f>
        <v>5.6413793103448275E-2</v>
      </c>
      <c r="BK57" s="129">
        <f t="shared" si="118"/>
        <v>5.3309552120491481E-2</v>
      </c>
      <c r="BL57" s="130">
        <f t="shared" si="118"/>
        <v>3.6876596689992228E-2</v>
      </c>
      <c r="BM57" s="131">
        <f t="shared" si="118"/>
        <v>5.8003921973371862E-2</v>
      </c>
      <c r="BN57" s="128">
        <f t="shared" si="118"/>
        <v>3.6815462494247581E-2</v>
      </c>
      <c r="BO57" s="129">
        <f t="shared" si="118"/>
        <v>6.5728259572945244E-2</v>
      </c>
      <c r="BP57" s="130">
        <f t="shared" si="118"/>
        <v>5.1604945354407503E-2</v>
      </c>
      <c r="BQ57" s="131">
        <f t="shared" si="118"/>
        <v>6.1980183698560787E-2</v>
      </c>
      <c r="BR57" s="128">
        <f t="shared" si="118"/>
        <v>5.2738795835219558E-2</v>
      </c>
      <c r="BS57" s="129">
        <f t="shared" si="118"/>
        <v>2.3069679849340868E-2</v>
      </c>
      <c r="BT57" s="130">
        <f t="shared" si="118"/>
        <v>6.2172035868482231E-2</v>
      </c>
      <c r="BU57" s="128">
        <f t="shared" si="118"/>
        <v>3.4401189510678561E-2</v>
      </c>
      <c r="BV57" s="132">
        <f t="shared" si="118"/>
        <v>5.4571185960939711E-2</v>
      </c>
      <c r="BW57" s="133">
        <f t="shared" si="118"/>
        <v>5.2521973478700273E-2</v>
      </c>
      <c r="BX57" s="128">
        <f t="shared" si="118"/>
        <v>3.1075914800655378E-2</v>
      </c>
      <c r="BY57" s="129">
        <f t="shared" si="118"/>
        <v>7.6705720192970367E-2</v>
      </c>
      <c r="BZ57" s="130">
        <f t="shared" si="118"/>
        <v>4.2400991088198857E-2</v>
      </c>
      <c r="CA57" s="131">
        <f t="shared" si="118"/>
        <v>6.6290284638908487E-2</v>
      </c>
      <c r="CB57" s="128">
        <f t="shared" si="118"/>
        <v>2.9201817001946788E-2</v>
      </c>
      <c r="CC57" s="129">
        <f t="shared" si="118"/>
        <v>4.7996477322765303E-2</v>
      </c>
      <c r="CD57" s="130">
        <f t="shared" si="118"/>
        <v>7.1477361436377826E-2</v>
      </c>
      <c r="CE57" s="131">
        <f t="shared" si="118"/>
        <v>4.7576341868077666E-2</v>
      </c>
      <c r="CF57" s="128">
        <f t="shared" si="118"/>
        <v>3.8290398126463697E-2</v>
      </c>
      <c r="CG57" s="129">
        <f t="shared" si="118"/>
        <v>5.0241055569652374E-2</v>
      </c>
      <c r="CH57" s="130">
        <f t="shared" si="118"/>
        <v>6.2493108391222844E-2</v>
      </c>
      <c r="CI57" s="128">
        <f t="shared" si="118"/>
        <v>5.5767840545285552E-2</v>
      </c>
      <c r="CJ57" s="134">
        <f t="shared" ref="CJ57" si="119">AB57/AB64</f>
        <v>5.0788960239434751E-2</v>
      </c>
      <c r="CK57" s="135">
        <f t="shared" ref="CK57" si="120">AC57/AC64</f>
        <v>5.6425926208147278E-2</v>
      </c>
    </row>
    <row r="58" spans="1:89" x14ac:dyDescent="0.2">
      <c r="A58" s="145" t="s">
        <v>34</v>
      </c>
      <c r="B58" s="189">
        <v>445</v>
      </c>
      <c r="C58" s="183">
        <v>1081</v>
      </c>
      <c r="D58" s="184">
        <v>134</v>
      </c>
      <c r="E58" s="185">
        <v>592</v>
      </c>
      <c r="F58" s="182">
        <v>350</v>
      </c>
      <c r="G58" s="186">
        <v>1506</v>
      </c>
      <c r="H58" s="184">
        <v>960</v>
      </c>
      <c r="I58" s="185">
        <v>1960</v>
      </c>
      <c r="J58" s="182">
        <v>287</v>
      </c>
      <c r="K58" s="183">
        <v>88</v>
      </c>
      <c r="L58" s="184">
        <v>801</v>
      </c>
      <c r="M58" s="182">
        <v>341</v>
      </c>
      <c r="N58" s="187">
        <v>1796</v>
      </c>
      <c r="O58" s="190">
        <v>1213</v>
      </c>
      <c r="P58" s="182">
        <v>489</v>
      </c>
      <c r="Q58" s="183">
        <v>863</v>
      </c>
      <c r="R58" s="184">
        <v>706</v>
      </c>
      <c r="S58" s="185">
        <v>1182</v>
      </c>
      <c r="T58" s="182">
        <v>109</v>
      </c>
      <c r="U58" s="186">
        <v>164</v>
      </c>
      <c r="V58" s="184">
        <v>1237</v>
      </c>
      <c r="W58" s="191">
        <v>632</v>
      </c>
      <c r="X58" s="182">
        <v>457</v>
      </c>
      <c r="Y58" s="186">
        <v>293</v>
      </c>
      <c r="Z58" s="184">
        <v>1398</v>
      </c>
      <c r="AA58" s="182">
        <v>1650</v>
      </c>
      <c r="AB58" s="158">
        <f t="shared" si="64"/>
        <v>9169</v>
      </c>
      <c r="AC58" s="159">
        <f t="shared" si="65"/>
        <v>11565</v>
      </c>
      <c r="BI58" s="145" t="s">
        <v>34</v>
      </c>
      <c r="BJ58" s="128">
        <f t="shared" ref="BJ58:CI58" si="121">B58/B64</f>
        <v>2.045977011494253E-2</v>
      </c>
      <c r="BK58" s="129">
        <f t="shared" si="121"/>
        <v>4.2845818470075306E-2</v>
      </c>
      <c r="BL58" s="130">
        <f t="shared" si="121"/>
        <v>1.4883927579695658E-2</v>
      </c>
      <c r="BM58" s="131">
        <f t="shared" si="121"/>
        <v>6.1100216740633706E-2</v>
      </c>
      <c r="BN58" s="128">
        <f t="shared" si="121"/>
        <v>1.6106764841233318E-2</v>
      </c>
      <c r="BO58" s="129">
        <f t="shared" si="121"/>
        <v>5.9883096743409282E-2</v>
      </c>
      <c r="BP58" s="130">
        <f t="shared" si="121"/>
        <v>2.7537936375892833E-2</v>
      </c>
      <c r="BQ58" s="131">
        <f t="shared" si="121"/>
        <v>4.7250548443865864E-2</v>
      </c>
      <c r="BR58" s="128">
        <f t="shared" si="121"/>
        <v>6.496152105024898E-2</v>
      </c>
      <c r="BS58" s="129">
        <f t="shared" si="121"/>
        <v>2.0715630885122412E-2</v>
      </c>
      <c r="BT58" s="130">
        <f t="shared" si="121"/>
        <v>5.3204915310528067E-2</v>
      </c>
      <c r="BU58" s="128">
        <f t="shared" si="121"/>
        <v>2.3046769397134362E-2</v>
      </c>
      <c r="BV58" s="132">
        <f t="shared" si="121"/>
        <v>5.0834984432493631E-2</v>
      </c>
      <c r="BW58" s="133">
        <f t="shared" si="121"/>
        <v>3.7148194652864973E-2</v>
      </c>
      <c r="BX58" s="128">
        <f t="shared" si="121"/>
        <v>2.6706717640633534E-2</v>
      </c>
      <c r="BY58" s="129">
        <f t="shared" si="121"/>
        <v>5.9476223294279804E-2</v>
      </c>
      <c r="BZ58" s="130">
        <f t="shared" si="121"/>
        <v>2.8214043080366062E-2</v>
      </c>
      <c r="CA58" s="131">
        <f t="shared" si="121"/>
        <v>5.5610444601270292E-2</v>
      </c>
      <c r="CB58" s="128">
        <f t="shared" si="121"/>
        <v>2.3577763357127406E-2</v>
      </c>
      <c r="CC58" s="129">
        <f t="shared" si="121"/>
        <v>3.6107441655658302E-2</v>
      </c>
      <c r="CD58" s="130">
        <f t="shared" si="121"/>
        <v>6.0353239656518343E-2</v>
      </c>
      <c r="CE58" s="131">
        <f t="shared" si="121"/>
        <v>2.8339536343661719E-2</v>
      </c>
      <c r="CF58" s="128">
        <f t="shared" si="121"/>
        <v>2.6756440281030445E-2</v>
      </c>
      <c r="CG58" s="129">
        <f t="shared" si="121"/>
        <v>3.7173306267444813E-2</v>
      </c>
      <c r="CH58" s="130">
        <f t="shared" si="121"/>
        <v>3.8537876281839231E-2</v>
      </c>
      <c r="CI58" s="128">
        <f t="shared" si="121"/>
        <v>4.2600433749870908E-2</v>
      </c>
      <c r="CJ58" s="134">
        <f t="shared" ref="CJ58" si="122">AB58/AB64</f>
        <v>3.4736981682483757E-2</v>
      </c>
      <c r="CK58" s="135">
        <f t="shared" ref="CK58" si="123">AC58/AC64</f>
        <v>4.4062514287455994E-2</v>
      </c>
    </row>
    <row r="59" spans="1:89" x14ac:dyDescent="0.2">
      <c r="A59" s="136" t="s">
        <v>35</v>
      </c>
      <c r="B59" s="192">
        <v>0</v>
      </c>
      <c r="C59" s="176">
        <v>535</v>
      </c>
      <c r="D59" s="177">
        <v>4</v>
      </c>
      <c r="E59" s="178">
        <v>311</v>
      </c>
      <c r="F59" s="175">
        <v>20</v>
      </c>
      <c r="G59" s="179">
        <v>900</v>
      </c>
      <c r="H59" s="177">
        <v>171</v>
      </c>
      <c r="I59" s="178">
        <v>1010</v>
      </c>
      <c r="J59" s="175">
        <v>70</v>
      </c>
      <c r="K59" s="176">
        <v>49</v>
      </c>
      <c r="L59" s="177">
        <v>579</v>
      </c>
      <c r="M59" s="175">
        <v>95</v>
      </c>
      <c r="N59" s="180">
        <v>516</v>
      </c>
      <c r="O59" s="193">
        <v>296</v>
      </c>
      <c r="P59" s="175">
        <v>78</v>
      </c>
      <c r="Q59" s="176">
        <v>221</v>
      </c>
      <c r="R59" s="177">
        <v>224</v>
      </c>
      <c r="S59" s="178">
        <v>138</v>
      </c>
      <c r="T59" s="175">
        <v>27</v>
      </c>
      <c r="U59" s="179">
        <v>9</v>
      </c>
      <c r="V59" s="177">
        <v>356</v>
      </c>
      <c r="W59" s="194">
        <v>23</v>
      </c>
      <c r="X59" s="175">
        <v>64</v>
      </c>
      <c r="Y59" s="179">
        <v>4</v>
      </c>
      <c r="Z59" s="177">
        <v>124</v>
      </c>
      <c r="AA59" s="175">
        <v>120</v>
      </c>
      <c r="AB59" s="158">
        <f t="shared" si="64"/>
        <v>2233</v>
      </c>
      <c r="AC59" s="159">
        <f t="shared" si="65"/>
        <v>3711</v>
      </c>
      <c r="BI59" s="136" t="s">
        <v>35</v>
      </c>
      <c r="BJ59" s="128">
        <f t="shared" ref="BJ59:CI59" si="124">B59/B64</f>
        <v>0</v>
      </c>
      <c r="BK59" s="129">
        <f t="shared" si="124"/>
        <v>2.1204914783987318E-2</v>
      </c>
      <c r="BL59" s="130">
        <f t="shared" si="124"/>
        <v>4.442963456625569E-4</v>
      </c>
      <c r="BM59" s="131">
        <f t="shared" si="124"/>
        <v>3.2098255753947778E-2</v>
      </c>
      <c r="BN59" s="128">
        <f t="shared" si="124"/>
        <v>9.2038656235618964E-4</v>
      </c>
      <c r="BO59" s="129">
        <f t="shared" si="124"/>
        <v>3.5786711201240606E-2</v>
      </c>
      <c r="BP59" s="130">
        <f t="shared" si="124"/>
        <v>4.9051949169559104E-3</v>
      </c>
      <c r="BQ59" s="131">
        <f t="shared" si="124"/>
        <v>2.4348496902196187E-2</v>
      </c>
      <c r="BR59" s="128">
        <f t="shared" si="124"/>
        <v>1.5844273426889995E-2</v>
      </c>
      <c r="BS59" s="129">
        <f t="shared" si="124"/>
        <v>1.1534839924670434E-2</v>
      </c>
      <c r="BT59" s="130">
        <f t="shared" si="124"/>
        <v>3.8458983726336764E-2</v>
      </c>
      <c r="BU59" s="128">
        <f t="shared" si="124"/>
        <v>6.420654230873209E-3</v>
      </c>
      <c r="BV59" s="132">
        <f t="shared" si="124"/>
        <v>1.4605151429380131E-2</v>
      </c>
      <c r="BW59" s="133">
        <f t="shared" si="124"/>
        <v>9.0650169969068699E-3</v>
      </c>
      <c r="BX59" s="128">
        <f t="shared" si="124"/>
        <v>4.2599672310213001E-3</v>
      </c>
      <c r="BY59" s="129">
        <f t="shared" si="124"/>
        <v>1.5230875258442453E-2</v>
      </c>
      <c r="BZ59" s="130">
        <f t="shared" si="124"/>
        <v>8.9517643767733687E-3</v>
      </c>
      <c r="CA59" s="131">
        <f t="shared" si="124"/>
        <v>6.4925899788285113E-3</v>
      </c>
      <c r="CB59" s="128">
        <f t="shared" si="124"/>
        <v>5.8403634003893574E-3</v>
      </c>
      <c r="CC59" s="129">
        <f t="shared" si="124"/>
        <v>1.9815059445178335E-3</v>
      </c>
      <c r="CD59" s="130">
        <f t="shared" si="124"/>
        <v>1.7369242779078843E-2</v>
      </c>
      <c r="CE59" s="131">
        <f t="shared" si="124"/>
        <v>1.031343885924398E-3</v>
      </c>
      <c r="CF59" s="128">
        <f t="shared" si="124"/>
        <v>3.7470725995316159E-3</v>
      </c>
      <c r="CG59" s="129">
        <f t="shared" si="124"/>
        <v>5.0748540979446844E-4</v>
      </c>
      <c r="CH59" s="130">
        <f t="shared" si="124"/>
        <v>3.4182379534678574E-3</v>
      </c>
      <c r="CI59" s="128">
        <f t="shared" si="124"/>
        <v>3.0982133636269752E-3</v>
      </c>
      <c r="CJ59" s="134">
        <f t="shared" ref="CJ59" si="125">AB59/AB64</f>
        <v>8.4597753404936447E-3</v>
      </c>
      <c r="CK59" s="135">
        <f t="shared" ref="CK59" si="126">AC59/AC64</f>
        <v>1.4138866452291328E-2</v>
      </c>
    </row>
    <row r="60" spans="1:89" x14ac:dyDescent="0.2">
      <c r="A60" s="145" t="s">
        <v>36</v>
      </c>
      <c r="B60" s="189">
        <v>0</v>
      </c>
      <c r="C60" s="183">
        <v>0</v>
      </c>
      <c r="D60" s="184">
        <v>0</v>
      </c>
      <c r="E60" s="185">
        <v>0</v>
      </c>
      <c r="F60" s="182">
        <v>0</v>
      </c>
      <c r="G60" s="186">
        <v>0</v>
      </c>
      <c r="H60" s="184">
        <v>0</v>
      </c>
      <c r="I60" s="185">
        <v>0</v>
      </c>
      <c r="J60" s="182">
        <v>0</v>
      </c>
      <c r="K60" s="186">
        <v>0</v>
      </c>
      <c r="L60" s="184">
        <v>0</v>
      </c>
      <c r="M60" s="182">
        <v>0</v>
      </c>
      <c r="N60" s="187">
        <v>0</v>
      </c>
      <c r="O60" s="190">
        <v>0</v>
      </c>
      <c r="P60" s="182">
        <v>0</v>
      </c>
      <c r="Q60" s="186">
        <v>0</v>
      </c>
      <c r="R60" s="184">
        <v>0</v>
      </c>
      <c r="S60" s="185">
        <v>0</v>
      </c>
      <c r="T60" s="182">
        <v>0</v>
      </c>
      <c r="U60" s="186">
        <v>0</v>
      </c>
      <c r="V60" s="184">
        <v>0</v>
      </c>
      <c r="W60" s="185">
        <v>0</v>
      </c>
      <c r="X60" s="182">
        <v>0</v>
      </c>
      <c r="Y60" s="186">
        <v>0</v>
      </c>
      <c r="Z60" s="184">
        <v>0</v>
      </c>
      <c r="AA60" s="182">
        <v>0</v>
      </c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>
        <v>0</v>
      </c>
      <c r="C61" s="59">
        <v>0</v>
      </c>
      <c r="D61" s="138">
        <v>0</v>
      </c>
      <c r="E61" s="139">
        <v>0</v>
      </c>
      <c r="F61" s="137">
        <v>0</v>
      </c>
      <c r="G61" s="140">
        <v>0</v>
      </c>
      <c r="H61" s="138">
        <v>0</v>
      </c>
      <c r="I61" s="139">
        <v>0</v>
      </c>
      <c r="J61" s="137">
        <v>0</v>
      </c>
      <c r="K61" s="140">
        <v>0</v>
      </c>
      <c r="L61" s="138"/>
      <c r="M61" s="137">
        <v>0</v>
      </c>
      <c r="N61" s="141">
        <v>0</v>
      </c>
      <c r="O61" s="142">
        <v>0</v>
      </c>
      <c r="P61" s="137">
        <v>0</v>
      </c>
      <c r="Q61" s="140">
        <v>0</v>
      </c>
      <c r="R61" s="138"/>
      <c r="S61" s="139">
        <v>0</v>
      </c>
      <c r="T61" s="137">
        <v>0</v>
      </c>
      <c r="U61" s="140">
        <v>0</v>
      </c>
      <c r="V61" s="138">
        <v>0</v>
      </c>
      <c r="W61" s="139">
        <v>0</v>
      </c>
      <c r="X61" s="137">
        <v>0</v>
      </c>
      <c r="Y61" s="140">
        <v>0</v>
      </c>
      <c r="Z61" s="143">
        <v>0</v>
      </c>
      <c r="AA61" s="144">
        <v>0</v>
      </c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21750</v>
      </c>
      <c r="C64" s="21">
        <f t="shared" si="187"/>
        <v>25230</v>
      </c>
      <c r="D64" s="20">
        <f t="shared" si="187"/>
        <v>9003</v>
      </c>
      <c r="E64" s="21">
        <f t="shared" si="187"/>
        <v>9689</v>
      </c>
      <c r="F64" s="20">
        <f t="shared" si="187"/>
        <v>21730</v>
      </c>
      <c r="G64" s="21">
        <f t="shared" si="187"/>
        <v>25149</v>
      </c>
      <c r="H64" s="20">
        <f t="shared" si="187"/>
        <v>34861</v>
      </c>
      <c r="I64" s="21">
        <f t="shared" si="187"/>
        <v>41481</v>
      </c>
      <c r="J64" s="20">
        <f t="shared" si="187"/>
        <v>4418</v>
      </c>
      <c r="K64" s="21">
        <f t="shared" si="187"/>
        <v>4248</v>
      </c>
      <c r="L64" s="20">
        <f t="shared" si="187"/>
        <v>15055</v>
      </c>
      <c r="M64" s="21">
        <f t="shared" si="187"/>
        <v>14796</v>
      </c>
      <c r="N64" s="20">
        <f t="shared" si="187"/>
        <v>35330</v>
      </c>
      <c r="O64" s="21">
        <f t="shared" si="187"/>
        <v>32653</v>
      </c>
      <c r="P64" s="20">
        <f t="shared" si="187"/>
        <v>18310</v>
      </c>
      <c r="Q64" s="21">
        <f t="shared" si="187"/>
        <v>14510</v>
      </c>
      <c r="R64" s="20">
        <f t="shared" si="187"/>
        <v>25023</v>
      </c>
      <c r="S64" s="21">
        <f t="shared" si="187"/>
        <v>21255</v>
      </c>
      <c r="T64" s="20">
        <f t="shared" si="187"/>
        <v>4623</v>
      </c>
      <c r="U64" s="21">
        <f t="shared" si="187"/>
        <v>4542</v>
      </c>
      <c r="V64" s="20">
        <f t="shared" si="187"/>
        <v>20496</v>
      </c>
      <c r="W64" s="21">
        <f t="shared" si="187"/>
        <v>22301</v>
      </c>
      <c r="X64" s="20">
        <f t="shared" si="187"/>
        <v>17080</v>
      </c>
      <c r="Y64" s="21">
        <f t="shared" si="187"/>
        <v>7882</v>
      </c>
      <c r="Z64" s="20">
        <f t="shared" si="187"/>
        <v>36276</v>
      </c>
      <c r="AA64" s="21">
        <f t="shared" si="187"/>
        <v>38732</v>
      </c>
      <c r="AB64" s="160">
        <f t="shared" ref="AB64:AC64" si="188">SUM(AB40:AB63)</f>
        <v>263955</v>
      </c>
      <c r="AC64" s="161">
        <f t="shared" si="188"/>
        <v>262468</v>
      </c>
      <c r="BI64" s="229" t="s">
        <v>13</v>
      </c>
      <c r="BJ64" s="154">
        <f>SUM(BJ40:BJ63)</f>
        <v>1.0000000000000002</v>
      </c>
      <c r="BK64" s="155">
        <f t="shared" ref="BK64:CK64" si="189">SUM(BK40:BK63)</f>
        <v>1</v>
      </c>
      <c r="BL64" s="154">
        <f t="shared" si="189"/>
        <v>1</v>
      </c>
      <c r="BM64" s="155">
        <f t="shared" si="189"/>
        <v>1</v>
      </c>
      <c r="BN64" s="154">
        <f t="shared" si="189"/>
        <v>1</v>
      </c>
      <c r="BO64" s="155">
        <f t="shared" si="189"/>
        <v>1</v>
      </c>
      <c r="BP64" s="154">
        <f t="shared" si="189"/>
        <v>1</v>
      </c>
      <c r="BQ64" s="155">
        <f t="shared" si="189"/>
        <v>1</v>
      </c>
      <c r="BR64" s="154">
        <f t="shared" si="189"/>
        <v>1.0000000000000002</v>
      </c>
      <c r="BS64" s="155">
        <f t="shared" si="189"/>
        <v>0.99999999999999989</v>
      </c>
      <c r="BT64" s="154">
        <f t="shared" si="189"/>
        <v>0.99999999999999978</v>
      </c>
      <c r="BU64" s="155">
        <f t="shared" si="189"/>
        <v>0.99999999999999989</v>
      </c>
      <c r="BV64" s="154">
        <f t="shared" si="189"/>
        <v>1.0000000000000002</v>
      </c>
      <c r="BW64" s="155">
        <f t="shared" si="189"/>
        <v>1.0000000000000002</v>
      </c>
      <c r="BX64" s="154">
        <f t="shared" si="189"/>
        <v>1</v>
      </c>
      <c r="BY64" s="155">
        <f t="shared" si="189"/>
        <v>1</v>
      </c>
      <c r="BZ64" s="154">
        <f t="shared" si="189"/>
        <v>1</v>
      </c>
      <c r="CA64" s="155">
        <f t="shared" si="189"/>
        <v>1</v>
      </c>
      <c r="CB64" s="154">
        <f t="shared" si="189"/>
        <v>0.99999999999999989</v>
      </c>
      <c r="CC64" s="155">
        <f t="shared" si="189"/>
        <v>1</v>
      </c>
      <c r="CD64" s="154">
        <f t="shared" si="189"/>
        <v>0.99999999999999978</v>
      </c>
      <c r="CE64" s="155">
        <f t="shared" si="189"/>
        <v>1.0000000000000002</v>
      </c>
      <c r="CF64" s="154">
        <f t="shared" si="189"/>
        <v>1</v>
      </c>
      <c r="CG64" s="155">
        <f t="shared" si="189"/>
        <v>1</v>
      </c>
      <c r="CH64" s="154">
        <f t="shared" si="189"/>
        <v>1</v>
      </c>
      <c r="CI64" s="155">
        <f t="shared" si="189"/>
        <v>0.99999999999999989</v>
      </c>
      <c r="CJ64" s="154">
        <f t="shared" si="189"/>
        <v>1</v>
      </c>
      <c r="CK64" s="155">
        <f t="shared" si="189"/>
        <v>1</v>
      </c>
    </row>
    <row r="65" spans="1:89" ht="13.5" thickTop="1" x14ac:dyDescent="0.2">
      <c r="A65" s="173"/>
    </row>
    <row r="67" spans="1:89" x14ac:dyDescent="0.2">
      <c r="A67" s="305">
        <f>+A36+1</f>
        <v>44745</v>
      </c>
      <c r="B67" s="305"/>
      <c r="C67" s="305"/>
      <c r="D67" s="305"/>
      <c r="BI67" s="310">
        <f>+BI36+1</f>
        <v>44745</v>
      </c>
      <c r="BJ67" s="310"/>
      <c r="BK67" s="310"/>
      <c r="BL67" s="310"/>
    </row>
    <row r="68" spans="1:89" ht="13.5" thickBot="1" x14ac:dyDescent="0.25">
      <c r="AE68" s="232" t="s">
        <v>84</v>
      </c>
    </row>
    <row r="69" spans="1:89" ht="14.25" thickTop="1" thickBot="1" x14ac:dyDescent="0.25">
      <c r="A69" s="301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6" t="s">
        <v>40</v>
      </c>
      <c r="AA69" s="307"/>
      <c r="AB69" s="308" t="s">
        <v>41</v>
      </c>
      <c r="AC69" s="309"/>
      <c r="AE69" s="301" t="s">
        <v>0</v>
      </c>
      <c r="AF69" s="303" t="s">
        <v>1</v>
      </c>
      <c r="AG69" s="304"/>
      <c r="AH69" s="303" t="s">
        <v>2</v>
      </c>
      <c r="AI69" s="304"/>
      <c r="AJ69" s="303" t="s">
        <v>3</v>
      </c>
      <c r="AK69" s="304"/>
      <c r="AL69" s="303" t="s">
        <v>4</v>
      </c>
      <c r="AM69" s="304"/>
      <c r="AN69" s="303" t="s">
        <v>5</v>
      </c>
      <c r="AO69" s="304"/>
      <c r="AP69" s="303" t="s">
        <v>6</v>
      </c>
      <c r="AQ69" s="304"/>
      <c r="AR69" s="303" t="s">
        <v>7</v>
      </c>
      <c r="AS69" s="304"/>
      <c r="AT69" s="303" t="s">
        <v>8</v>
      </c>
      <c r="AU69" s="304"/>
      <c r="AV69" s="303" t="s">
        <v>9</v>
      </c>
      <c r="AW69" s="304"/>
      <c r="AX69" s="303" t="s">
        <v>10</v>
      </c>
      <c r="AY69" s="304"/>
      <c r="AZ69" s="303" t="s">
        <v>11</v>
      </c>
      <c r="BA69" s="304"/>
      <c r="BB69" s="303" t="s">
        <v>12</v>
      </c>
      <c r="BC69" s="304"/>
      <c r="BD69" s="306" t="s">
        <v>40</v>
      </c>
      <c r="BE69" s="307"/>
      <c r="BF69" s="308" t="s">
        <v>41</v>
      </c>
      <c r="BG69" s="309"/>
      <c r="BI69" s="301" t="s">
        <v>0</v>
      </c>
      <c r="BJ69" s="303" t="s">
        <v>1</v>
      </c>
      <c r="BK69" s="304"/>
      <c r="BL69" s="303" t="s">
        <v>2</v>
      </c>
      <c r="BM69" s="304"/>
      <c r="BN69" s="303" t="s">
        <v>3</v>
      </c>
      <c r="BO69" s="304"/>
      <c r="BP69" s="303" t="s">
        <v>4</v>
      </c>
      <c r="BQ69" s="304"/>
      <c r="BR69" s="303" t="s">
        <v>5</v>
      </c>
      <c r="BS69" s="304"/>
      <c r="BT69" s="303" t="s">
        <v>6</v>
      </c>
      <c r="BU69" s="304"/>
      <c r="BV69" s="303" t="s">
        <v>7</v>
      </c>
      <c r="BW69" s="304"/>
      <c r="BX69" s="303" t="s">
        <v>8</v>
      </c>
      <c r="BY69" s="304"/>
      <c r="BZ69" s="303" t="s">
        <v>9</v>
      </c>
      <c r="CA69" s="304"/>
      <c r="CB69" s="303" t="s">
        <v>10</v>
      </c>
      <c r="CC69" s="304"/>
      <c r="CD69" s="303" t="s">
        <v>11</v>
      </c>
      <c r="CE69" s="304"/>
      <c r="CF69" s="303" t="s">
        <v>12</v>
      </c>
      <c r="CG69" s="304"/>
      <c r="CH69" s="306" t="s">
        <v>40</v>
      </c>
      <c r="CI69" s="307"/>
      <c r="CJ69" s="303" t="s">
        <v>41</v>
      </c>
      <c r="CK69" s="304"/>
    </row>
    <row r="70" spans="1:89" ht="15" thickTop="1" thickBot="1" x14ac:dyDescent="0.3">
      <c r="A70" s="302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2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2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680</v>
      </c>
      <c r="AG71" s="172">
        <f t="shared" ref="AG71:AV72" si="190">SUMIF($A$9:$A$32,$AE71,C$71:C$94)</f>
        <v>715</v>
      </c>
      <c r="AH71" s="126">
        <f t="shared" si="190"/>
        <v>275</v>
      </c>
      <c r="AI71" s="166">
        <f t="shared" si="190"/>
        <v>297</v>
      </c>
      <c r="AJ71" s="125">
        <f t="shared" si="190"/>
        <v>977</v>
      </c>
      <c r="AK71" s="127">
        <f t="shared" si="190"/>
        <v>738</v>
      </c>
      <c r="AL71" s="126">
        <f t="shared" si="190"/>
        <v>1270</v>
      </c>
      <c r="AM71" s="166">
        <f t="shared" si="190"/>
        <v>1276</v>
      </c>
      <c r="AN71" s="125">
        <f t="shared" si="190"/>
        <v>85</v>
      </c>
      <c r="AO71" s="127">
        <f t="shared" si="190"/>
        <v>170</v>
      </c>
      <c r="AP71" s="126">
        <f t="shared" si="190"/>
        <v>339</v>
      </c>
      <c r="AQ71" s="125">
        <f t="shared" si="190"/>
        <v>590</v>
      </c>
      <c r="AR71" s="165">
        <f t="shared" si="190"/>
        <v>1318</v>
      </c>
      <c r="AS71" s="167">
        <f t="shared" si="190"/>
        <v>1088</v>
      </c>
      <c r="AT71" s="125">
        <f t="shared" si="190"/>
        <v>673</v>
      </c>
      <c r="AU71" s="127">
        <f t="shared" si="190"/>
        <v>517</v>
      </c>
      <c r="AV71" s="126">
        <f t="shared" si="190"/>
        <v>990</v>
      </c>
      <c r="AW71" s="166">
        <f t="shared" ref="AW71:BE72" si="191">SUMIF($A$9:$A$32,$AE71,S$71:S$94)</f>
        <v>808</v>
      </c>
      <c r="AX71" s="125">
        <f t="shared" si="191"/>
        <v>168</v>
      </c>
      <c r="AY71" s="127">
        <f t="shared" si="191"/>
        <v>178</v>
      </c>
      <c r="AZ71" s="126">
        <f t="shared" si="191"/>
        <v>503</v>
      </c>
      <c r="BA71" s="166">
        <f t="shared" si="191"/>
        <v>789</v>
      </c>
      <c r="BB71" s="125">
        <f t="shared" si="191"/>
        <v>585</v>
      </c>
      <c r="BC71" s="127">
        <f t="shared" si="191"/>
        <v>306</v>
      </c>
      <c r="BD71" s="170">
        <f t="shared" si="191"/>
        <v>1313</v>
      </c>
      <c r="BE71" s="171">
        <f t="shared" si="191"/>
        <v>1369</v>
      </c>
      <c r="BF71" s="156">
        <f>AF71+AH71+AJ71+AL71+AN71+AP71+AR71+AT71+AV71+AX71+AZ71+BB71+BD71</f>
        <v>9176</v>
      </c>
      <c r="BG71" s="157">
        <f>AG71+AI71+AK71+AM71+AO71+AQ71+AS71+AU71+AW71+AY71+BA71+BC71+BE71</f>
        <v>8841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129</v>
      </c>
      <c r="C72" s="176">
        <v>0</v>
      </c>
      <c r="D72" s="177">
        <v>70</v>
      </c>
      <c r="E72" s="178">
        <v>1</v>
      </c>
      <c r="F72" s="175">
        <v>264</v>
      </c>
      <c r="G72" s="179">
        <v>8</v>
      </c>
      <c r="H72" s="177">
        <v>266</v>
      </c>
      <c r="I72" s="178">
        <v>34</v>
      </c>
      <c r="J72" s="175">
        <v>7</v>
      </c>
      <c r="K72" s="179">
        <v>14</v>
      </c>
      <c r="L72" s="177">
        <v>45</v>
      </c>
      <c r="M72" s="175">
        <v>28</v>
      </c>
      <c r="N72" s="180">
        <v>117</v>
      </c>
      <c r="O72" s="181">
        <v>75</v>
      </c>
      <c r="P72" s="175">
        <v>27</v>
      </c>
      <c r="Q72" s="179">
        <v>29</v>
      </c>
      <c r="R72" s="177">
        <v>19</v>
      </c>
      <c r="S72" s="178">
        <v>38</v>
      </c>
      <c r="T72" s="175">
        <v>0</v>
      </c>
      <c r="U72" s="179">
        <v>11</v>
      </c>
      <c r="V72" s="177">
        <v>5</v>
      </c>
      <c r="W72" s="178">
        <v>54</v>
      </c>
      <c r="X72" s="175">
        <v>2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951</v>
      </c>
      <c r="AC72" s="159">
        <f t="shared" ref="AC72:AC94" si="194">SUM(C72,E72,G72,I72,K72,M72,O72,Q72,S72,U72,W72,Y72,AA72)</f>
        <v>292</v>
      </c>
      <c r="AE72" s="237" t="str">
        <f>$AE$10</f>
        <v>08:00 - 08:59</v>
      </c>
      <c r="AF72" s="125">
        <f>SUMIF($A$9:$A$32,$AE72,B$71:B$94)</f>
        <v>859</v>
      </c>
      <c r="AG72" s="176">
        <f t="shared" si="190"/>
        <v>610</v>
      </c>
      <c r="AH72" s="177">
        <f t="shared" si="190"/>
        <v>349</v>
      </c>
      <c r="AI72" s="178">
        <f t="shared" si="190"/>
        <v>369</v>
      </c>
      <c r="AJ72" s="238">
        <f t="shared" si="190"/>
        <v>1155</v>
      </c>
      <c r="AK72" s="179">
        <f t="shared" si="190"/>
        <v>715</v>
      </c>
      <c r="AL72" s="177">
        <f t="shared" si="190"/>
        <v>1581</v>
      </c>
      <c r="AM72" s="178">
        <f t="shared" si="190"/>
        <v>1429</v>
      </c>
      <c r="AN72" s="238">
        <f t="shared" si="190"/>
        <v>87</v>
      </c>
      <c r="AO72" s="179">
        <f t="shared" si="190"/>
        <v>200</v>
      </c>
      <c r="AP72" s="177">
        <f t="shared" si="190"/>
        <v>334</v>
      </c>
      <c r="AQ72" s="238">
        <f t="shared" si="190"/>
        <v>766</v>
      </c>
      <c r="AR72" s="180">
        <f t="shared" si="190"/>
        <v>1306</v>
      </c>
      <c r="AS72" s="181">
        <f t="shared" si="190"/>
        <v>1487</v>
      </c>
      <c r="AT72" s="238">
        <f t="shared" si="190"/>
        <v>684</v>
      </c>
      <c r="AU72" s="179">
        <f t="shared" si="190"/>
        <v>475</v>
      </c>
      <c r="AV72" s="177">
        <f t="shared" si="190"/>
        <v>1133</v>
      </c>
      <c r="AW72" s="178">
        <f t="shared" si="191"/>
        <v>833</v>
      </c>
      <c r="AX72" s="238">
        <f t="shared" si="191"/>
        <v>119</v>
      </c>
      <c r="AY72" s="179">
        <f t="shared" si="191"/>
        <v>148</v>
      </c>
      <c r="AZ72" s="177">
        <f t="shared" si="191"/>
        <v>491</v>
      </c>
      <c r="BA72" s="178">
        <f t="shared" si="191"/>
        <v>844</v>
      </c>
      <c r="BB72" s="238">
        <f t="shared" si="191"/>
        <v>565</v>
      </c>
      <c r="BC72" s="179">
        <f t="shared" si="191"/>
        <v>274</v>
      </c>
      <c r="BD72" s="177">
        <f t="shared" si="191"/>
        <v>1645</v>
      </c>
      <c r="BE72" s="238">
        <f t="shared" si="191"/>
        <v>1589</v>
      </c>
      <c r="BF72" s="158">
        <f>SUM(AF72,AH72,AJ72,AL72,AN72,AP72,AR72,AT72,AV72,AX72,AZ72,BB72,BD72)</f>
        <v>10308</v>
      </c>
      <c r="BG72" s="159">
        <f>SUM(AG72,AI72,AK72,AM72,AO72,AQ72,AS72,AU72,AW72,AY72,BA72,BC72,BE72)</f>
        <v>9739</v>
      </c>
      <c r="BI72" s="136" t="s">
        <v>17</v>
      </c>
      <c r="BJ72" s="128">
        <f t="shared" ref="BJ72:CK72" si="195">B72/B95</f>
        <v>7.063848428430621E-3</v>
      </c>
      <c r="BK72" s="129">
        <f t="shared" si="195"/>
        <v>0</v>
      </c>
      <c r="BL72" s="130">
        <f t="shared" si="195"/>
        <v>1.1232349165596919E-2</v>
      </c>
      <c r="BM72" s="131">
        <f t="shared" si="195"/>
        <v>1.4568764568764569E-4</v>
      </c>
      <c r="BN72" s="128">
        <f t="shared" si="195"/>
        <v>1.4707520891364902E-2</v>
      </c>
      <c r="BO72" s="129">
        <f t="shared" si="195"/>
        <v>5.4850874185807341E-4</v>
      </c>
      <c r="BP72" s="130">
        <f t="shared" si="195"/>
        <v>9.0685940270012269E-3</v>
      </c>
      <c r="BQ72" s="131">
        <f t="shared" si="195"/>
        <v>1.1969302260085898E-3</v>
      </c>
      <c r="BR72" s="128">
        <f t="shared" si="195"/>
        <v>2.5631636763090442E-3</v>
      </c>
      <c r="BS72" s="129">
        <f t="shared" si="195"/>
        <v>4.6388336646785953E-3</v>
      </c>
      <c r="BT72" s="130">
        <f t="shared" si="195"/>
        <v>4.4065804935370153E-3</v>
      </c>
      <c r="BU72" s="128">
        <f t="shared" si="195"/>
        <v>2.4013722126929675E-3</v>
      </c>
      <c r="BV72" s="132">
        <f t="shared" si="195"/>
        <v>4.5938199379637994E-3</v>
      </c>
      <c r="BW72" s="133">
        <f t="shared" si="195"/>
        <v>2.9311759878063079E-3</v>
      </c>
      <c r="BX72" s="128">
        <f t="shared" si="195"/>
        <v>2.1440482807909157E-3</v>
      </c>
      <c r="BY72" s="129">
        <f t="shared" si="195"/>
        <v>2.3823215312577016E-3</v>
      </c>
      <c r="BZ72" s="130">
        <f t="shared" si="195"/>
        <v>1.0816349766594557E-3</v>
      </c>
      <c r="CA72" s="131">
        <f t="shared" si="195"/>
        <v>2.0237524631197741E-3</v>
      </c>
      <c r="CB72" s="128">
        <f t="shared" si="195"/>
        <v>0</v>
      </c>
      <c r="CC72" s="129">
        <f t="shared" si="195"/>
        <v>4.5100451004510041E-3</v>
      </c>
      <c r="CD72" s="130">
        <f t="shared" si="195"/>
        <v>3.6493686592219544E-4</v>
      </c>
      <c r="CE72" s="131">
        <f t="shared" si="195"/>
        <v>3.1250000000000002E-3</v>
      </c>
      <c r="CF72" s="128">
        <f t="shared" si="195"/>
        <v>2.1148355715343132E-4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4.8288083354066915E-3</v>
      </c>
      <c r="CK72" s="135">
        <f t="shared" si="195"/>
        <v>1.4900315866284975E-3</v>
      </c>
    </row>
    <row r="73" spans="1:89" ht="13.5" thickBot="1" x14ac:dyDescent="0.25">
      <c r="A73" s="145" t="s">
        <v>18</v>
      </c>
      <c r="B73" s="182">
        <v>422</v>
      </c>
      <c r="C73" s="183">
        <v>98</v>
      </c>
      <c r="D73" s="184">
        <v>246</v>
      </c>
      <c r="E73" s="185">
        <v>78</v>
      </c>
      <c r="F73" s="182">
        <v>889</v>
      </c>
      <c r="G73" s="186">
        <v>209</v>
      </c>
      <c r="H73" s="184">
        <v>880</v>
      </c>
      <c r="I73" s="185">
        <v>498</v>
      </c>
      <c r="J73" s="182">
        <v>41</v>
      </c>
      <c r="K73" s="186">
        <v>81</v>
      </c>
      <c r="L73" s="184">
        <v>230</v>
      </c>
      <c r="M73" s="182">
        <v>316</v>
      </c>
      <c r="N73" s="187">
        <v>762</v>
      </c>
      <c r="O73" s="188">
        <v>769</v>
      </c>
      <c r="P73" s="182">
        <v>304</v>
      </c>
      <c r="Q73" s="186">
        <v>353</v>
      </c>
      <c r="R73" s="184">
        <v>510</v>
      </c>
      <c r="S73" s="185">
        <v>416</v>
      </c>
      <c r="T73" s="182">
        <v>96</v>
      </c>
      <c r="U73" s="186">
        <v>154</v>
      </c>
      <c r="V73" s="184">
        <v>252</v>
      </c>
      <c r="W73" s="185">
        <v>484</v>
      </c>
      <c r="X73" s="182">
        <v>301</v>
      </c>
      <c r="Y73" s="186">
        <v>218</v>
      </c>
      <c r="Z73" s="184">
        <v>755</v>
      </c>
      <c r="AA73" s="182">
        <v>587</v>
      </c>
      <c r="AB73" s="158">
        <f t="shared" si="193"/>
        <v>5688</v>
      </c>
      <c r="AC73" s="159">
        <f t="shared" si="194"/>
        <v>4261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2.3108093308509475E-2</v>
      </c>
      <c r="BK73" s="129">
        <f t="shared" si="196"/>
        <v>5.6044835868694952E-3</v>
      </c>
      <c r="BL73" s="130">
        <f t="shared" si="196"/>
        <v>3.9473684210526314E-2</v>
      </c>
      <c r="BM73" s="131">
        <f t="shared" si="196"/>
        <v>1.1363636363636364E-2</v>
      </c>
      <c r="BN73" s="128">
        <f t="shared" si="196"/>
        <v>4.9526462395543175E-2</v>
      </c>
      <c r="BO73" s="129">
        <f t="shared" si="196"/>
        <v>1.4329790881042167E-2</v>
      </c>
      <c r="BP73" s="130">
        <f t="shared" si="196"/>
        <v>3.0001363698349926E-2</v>
      </c>
      <c r="BQ73" s="131">
        <f t="shared" si="196"/>
        <v>1.7531507428008169E-2</v>
      </c>
      <c r="BR73" s="128">
        <f t="shared" si="196"/>
        <v>1.5012815818381545E-2</v>
      </c>
      <c r="BS73" s="129">
        <f t="shared" si="196"/>
        <v>2.6838966202783299E-2</v>
      </c>
      <c r="BT73" s="130">
        <f t="shared" si="196"/>
        <v>2.2522522522522521E-2</v>
      </c>
      <c r="BU73" s="128">
        <f t="shared" si="196"/>
        <v>2.7101200686106348E-2</v>
      </c>
      <c r="BV73" s="132">
        <f t="shared" si="196"/>
        <v>2.9918724724174485E-2</v>
      </c>
      <c r="BW73" s="133">
        <f t="shared" si="196"/>
        <v>3.0054324461640677E-2</v>
      </c>
      <c r="BX73" s="128">
        <f t="shared" si="196"/>
        <v>2.4140395457794013E-2</v>
      </c>
      <c r="BY73" s="129">
        <f t="shared" si="196"/>
        <v>2.8998603466688574E-2</v>
      </c>
      <c r="BZ73" s="130">
        <f t="shared" si="196"/>
        <v>2.9033359899806443E-2</v>
      </c>
      <c r="CA73" s="131">
        <f t="shared" si="196"/>
        <v>2.2154763806784897E-2</v>
      </c>
      <c r="CB73" s="128">
        <f t="shared" si="196"/>
        <v>4.7313947757516017E-2</v>
      </c>
      <c r="CC73" s="129">
        <f t="shared" si="196"/>
        <v>6.3140631406314068E-2</v>
      </c>
      <c r="CD73" s="130">
        <f t="shared" si="196"/>
        <v>1.8392818042478651E-2</v>
      </c>
      <c r="CE73" s="131">
        <f t="shared" si="196"/>
        <v>2.8009259259259258E-2</v>
      </c>
      <c r="CF73" s="128">
        <f t="shared" si="196"/>
        <v>3.1828275351591412E-2</v>
      </c>
      <c r="CG73" s="129">
        <f t="shared" si="196"/>
        <v>4.0236249538575117E-2</v>
      </c>
      <c r="CH73" s="130">
        <f t="shared" si="196"/>
        <v>2.403769620172562E-2</v>
      </c>
      <c r="CI73" s="128">
        <f t="shared" si="196"/>
        <v>1.8186888090221835E-2</v>
      </c>
      <c r="CJ73" s="134">
        <f t="shared" si="196"/>
        <v>2.8881453009246331E-2</v>
      </c>
      <c r="CK73" s="135">
        <f t="shared" si="196"/>
        <v>2.1743234899397355E-2</v>
      </c>
    </row>
    <row r="74" spans="1:89" ht="14.25" thickTop="1" thickBot="1" x14ac:dyDescent="0.25">
      <c r="A74" s="136" t="s">
        <v>19</v>
      </c>
      <c r="B74" s="175">
        <v>500</v>
      </c>
      <c r="C74" s="176">
        <v>509</v>
      </c>
      <c r="D74" s="177">
        <v>258</v>
      </c>
      <c r="E74" s="178">
        <v>268</v>
      </c>
      <c r="F74" s="175">
        <v>1038</v>
      </c>
      <c r="G74" s="179">
        <v>753</v>
      </c>
      <c r="H74" s="177">
        <v>1152</v>
      </c>
      <c r="I74" s="178">
        <v>966</v>
      </c>
      <c r="J74" s="175">
        <v>74</v>
      </c>
      <c r="K74" s="179">
        <v>135</v>
      </c>
      <c r="L74" s="177">
        <v>380</v>
      </c>
      <c r="M74" s="175">
        <v>468</v>
      </c>
      <c r="N74" s="180">
        <v>1272</v>
      </c>
      <c r="O74" s="181">
        <v>1147</v>
      </c>
      <c r="P74" s="175">
        <v>625</v>
      </c>
      <c r="Q74" s="179">
        <v>502</v>
      </c>
      <c r="R74" s="177">
        <v>874</v>
      </c>
      <c r="S74" s="178">
        <v>639</v>
      </c>
      <c r="T74" s="175">
        <v>157</v>
      </c>
      <c r="U74" s="179">
        <v>200</v>
      </c>
      <c r="V74" s="177">
        <v>452</v>
      </c>
      <c r="W74" s="178">
        <v>759</v>
      </c>
      <c r="X74" s="175">
        <v>583</v>
      </c>
      <c r="Y74" s="179">
        <v>341</v>
      </c>
      <c r="Z74" s="177">
        <v>1184</v>
      </c>
      <c r="AA74" s="175">
        <v>1252</v>
      </c>
      <c r="AB74" s="158">
        <f t="shared" si="193"/>
        <v>8549</v>
      </c>
      <c r="AC74" s="159">
        <f t="shared" si="194"/>
        <v>7939</v>
      </c>
      <c r="AE74" s="229" t="s">
        <v>13</v>
      </c>
      <c r="AF74" s="20">
        <f t="shared" ref="AF74:BG74" si="197">SUM(AF71:AF73)</f>
        <v>1539</v>
      </c>
      <c r="AG74" s="21">
        <f t="shared" si="197"/>
        <v>1325</v>
      </c>
      <c r="AH74" s="20">
        <f t="shared" si="197"/>
        <v>624</v>
      </c>
      <c r="AI74" s="21">
        <f t="shared" si="197"/>
        <v>666</v>
      </c>
      <c r="AJ74" s="20">
        <f t="shared" si="197"/>
        <v>2132</v>
      </c>
      <c r="AK74" s="21">
        <f t="shared" si="197"/>
        <v>1453</v>
      </c>
      <c r="AL74" s="20">
        <f t="shared" si="197"/>
        <v>2851</v>
      </c>
      <c r="AM74" s="21">
        <f t="shared" si="197"/>
        <v>2705</v>
      </c>
      <c r="AN74" s="20">
        <f t="shared" si="197"/>
        <v>172</v>
      </c>
      <c r="AO74" s="21">
        <f t="shared" si="197"/>
        <v>370</v>
      </c>
      <c r="AP74" s="20">
        <f t="shared" si="197"/>
        <v>673</v>
      </c>
      <c r="AQ74" s="21">
        <f t="shared" si="197"/>
        <v>1356</v>
      </c>
      <c r="AR74" s="20">
        <f t="shared" si="197"/>
        <v>2624</v>
      </c>
      <c r="AS74" s="21">
        <f t="shared" si="197"/>
        <v>2575</v>
      </c>
      <c r="AT74" s="20">
        <f t="shared" si="197"/>
        <v>1357</v>
      </c>
      <c r="AU74" s="21">
        <f t="shared" si="197"/>
        <v>992</v>
      </c>
      <c r="AV74" s="20">
        <f t="shared" si="197"/>
        <v>2123</v>
      </c>
      <c r="AW74" s="21">
        <f t="shared" si="197"/>
        <v>1641</v>
      </c>
      <c r="AX74" s="20">
        <f t="shared" si="197"/>
        <v>287</v>
      </c>
      <c r="AY74" s="21">
        <f t="shared" si="197"/>
        <v>326</v>
      </c>
      <c r="AZ74" s="20">
        <f t="shared" si="197"/>
        <v>994</v>
      </c>
      <c r="BA74" s="21">
        <f t="shared" si="197"/>
        <v>1633</v>
      </c>
      <c r="BB74" s="20">
        <f t="shared" si="197"/>
        <v>1150</v>
      </c>
      <c r="BC74" s="21">
        <f t="shared" si="197"/>
        <v>580</v>
      </c>
      <c r="BD74" s="20">
        <f t="shared" si="197"/>
        <v>2958</v>
      </c>
      <c r="BE74" s="21">
        <f t="shared" si="197"/>
        <v>2958</v>
      </c>
      <c r="BF74" s="160">
        <f t="shared" si="197"/>
        <v>19484</v>
      </c>
      <c r="BG74" s="161">
        <f t="shared" si="197"/>
        <v>18580</v>
      </c>
      <c r="BI74" s="136" t="s">
        <v>19</v>
      </c>
      <c r="BJ74" s="128">
        <f t="shared" ref="BJ74:CK74" si="198">B74/B95</f>
        <v>2.7379257474537292E-2</v>
      </c>
      <c r="BK74" s="129">
        <f t="shared" si="198"/>
        <v>2.9109001486903808E-2</v>
      </c>
      <c r="BL74" s="130">
        <f t="shared" si="198"/>
        <v>4.1399229781771504E-2</v>
      </c>
      <c r="BM74" s="131">
        <f t="shared" si="198"/>
        <v>3.9044289044289048E-2</v>
      </c>
      <c r="BN74" s="128">
        <f t="shared" si="198"/>
        <v>5.7827298050139274E-2</v>
      </c>
      <c r="BO74" s="129">
        <f t="shared" si="198"/>
        <v>5.1628385327391155E-2</v>
      </c>
      <c r="BP74" s="130">
        <f t="shared" si="198"/>
        <v>3.9274512477839904E-2</v>
      </c>
      <c r="BQ74" s="131">
        <f t="shared" si="198"/>
        <v>3.4006899950714639E-2</v>
      </c>
      <c r="BR74" s="128">
        <f t="shared" si="198"/>
        <v>2.7096301720981326E-2</v>
      </c>
      <c r="BS74" s="129">
        <f t="shared" si="198"/>
        <v>4.4731610337972169E-2</v>
      </c>
      <c r="BT74" s="130">
        <f t="shared" si="198"/>
        <v>3.7211124167645909E-2</v>
      </c>
      <c r="BU74" s="128">
        <f t="shared" si="198"/>
        <v>4.0137221269296738E-2</v>
      </c>
      <c r="BV74" s="132">
        <f t="shared" si="198"/>
        <v>4.9943068043503867E-2</v>
      </c>
      <c r="BW74" s="133">
        <f t="shared" si="198"/>
        <v>4.482745144018447E-2</v>
      </c>
      <c r="BX74" s="128">
        <f t="shared" si="198"/>
        <v>4.9630747240530453E-2</v>
      </c>
      <c r="BY74" s="129">
        <f t="shared" si="198"/>
        <v>4.1238807196254001E-2</v>
      </c>
      <c r="BZ74" s="130">
        <f t="shared" si="198"/>
        <v>4.9755208926334962E-2</v>
      </c>
      <c r="CA74" s="131">
        <f t="shared" si="198"/>
        <v>3.4030995366671993E-2</v>
      </c>
      <c r="CB74" s="128">
        <f t="shared" si="198"/>
        <v>7.737801872843765E-2</v>
      </c>
      <c r="CC74" s="129">
        <f t="shared" si="198"/>
        <v>8.2000820008200082E-2</v>
      </c>
      <c r="CD74" s="130">
        <f t="shared" si="198"/>
        <v>3.299029267936647E-2</v>
      </c>
      <c r="CE74" s="131">
        <f t="shared" si="198"/>
        <v>4.3923611111111108E-2</v>
      </c>
      <c r="CF74" s="128">
        <f t="shared" si="198"/>
        <v>6.1647456910225232E-2</v>
      </c>
      <c r="CG74" s="129">
        <f t="shared" si="198"/>
        <v>6.2938353636028052E-2</v>
      </c>
      <c r="CH74" s="130">
        <f t="shared" si="198"/>
        <v>3.7696201725620042E-2</v>
      </c>
      <c r="CI74" s="128">
        <f t="shared" si="198"/>
        <v>3.879043251951915E-2</v>
      </c>
      <c r="CJ74" s="134">
        <f t="shared" si="198"/>
        <v>4.3408498905774764E-2</v>
      </c>
      <c r="CK74" s="135">
        <f t="shared" si="198"/>
        <v>4.0511509473437124E-2</v>
      </c>
    </row>
    <row r="75" spans="1:89" ht="13.5" thickTop="1" x14ac:dyDescent="0.2">
      <c r="A75" s="145" t="s">
        <v>20</v>
      </c>
      <c r="B75" s="182">
        <v>680</v>
      </c>
      <c r="C75" s="183">
        <v>715</v>
      </c>
      <c r="D75" s="184">
        <v>275</v>
      </c>
      <c r="E75" s="185">
        <v>297</v>
      </c>
      <c r="F75" s="182">
        <v>977</v>
      </c>
      <c r="G75" s="186">
        <v>738</v>
      </c>
      <c r="H75" s="184">
        <v>1270</v>
      </c>
      <c r="I75" s="185">
        <v>1276</v>
      </c>
      <c r="J75" s="182">
        <v>85</v>
      </c>
      <c r="K75" s="186">
        <v>170</v>
      </c>
      <c r="L75" s="184">
        <v>339</v>
      </c>
      <c r="M75" s="182">
        <v>590</v>
      </c>
      <c r="N75" s="187">
        <v>1318</v>
      </c>
      <c r="O75" s="188">
        <v>1088</v>
      </c>
      <c r="P75" s="182">
        <v>673</v>
      </c>
      <c r="Q75" s="186">
        <v>517</v>
      </c>
      <c r="R75" s="184">
        <v>990</v>
      </c>
      <c r="S75" s="185">
        <v>808</v>
      </c>
      <c r="T75" s="182">
        <v>168</v>
      </c>
      <c r="U75" s="186">
        <v>178</v>
      </c>
      <c r="V75" s="184">
        <v>503</v>
      </c>
      <c r="W75" s="185">
        <v>789</v>
      </c>
      <c r="X75" s="182">
        <v>585</v>
      </c>
      <c r="Y75" s="186">
        <v>306</v>
      </c>
      <c r="Z75" s="184">
        <v>1313</v>
      </c>
      <c r="AA75" s="182">
        <v>1369</v>
      </c>
      <c r="AB75" s="158">
        <f t="shared" si="193"/>
        <v>9176</v>
      </c>
      <c r="AC75" s="159">
        <f t="shared" si="194"/>
        <v>8841</v>
      </c>
      <c r="BI75" s="145" t="s">
        <v>20</v>
      </c>
      <c r="BJ75" s="128">
        <f t="shared" ref="BJ75:CK75" si="199">B75/B95</f>
        <v>3.7235790165370715E-2</v>
      </c>
      <c r="BK75" s="129">
        <f t="shared" si="199"/>
        <v>4.0889854740935608E-2</v>
      </c>
      <c r="BL75" s="130">
        <f t="shared" si="199"/>
        <v>4.4127086007702182E-2</v>
      </c>
      <c r="BM75" s="131">
        <f t="shared" si="199"/>
        <v>4.3269230769230768E-2</v>
      </c>
      <c r="BN75" s="128">
        <f t="shared" si="199"/>
        <v>5.4428969359331475E-2</v>
      </c>
      <c r="BO75" s="129">
        <f t="shared" si="199"/>
        <v>5.0599931436407265E-2</v>
      </c>
      <c r="BP75" s="130">
        <f t="shared" si="199"/>
        <v>4.3297422610118645E-2</v>
      </c>
      <c r="BQ75" s="131">
        <f t="shared" si="199"/>
        <v>4.4920087305498839E-2</v>
      </c>
      <c r="BR75" s="128">
        <f t="shared" si="199"/>
        <v>3.1124130355181252E-2</v>
      </c>
      <c r="BS75" s="129">
        <f t="shared" si="199"/>
        <v>5.6328694499668652E-2</v>
      </c>
      <c r="BT75" s="130">
        <f t="shared" si="199"/>
        <v>3.3196239717978845E-2</v>
      </c>
      <c r="BU75" s="128">
        <f t="shared" si="199"/>
        <v>5.0600343053173243E-2</v>
      </c>
      <c r="BV75" s="132">
        <f t="shared" si="199"/>
        <v>5.1749185284070832E-2</v>
      </c>
      <c r="BW75" s="133">
        <f t="shared" si="199"/>
        <v>4.2521592996443508E-2</v>
      </c>
      <c r="BX75" s="128">
        <f t="shared" si="199"/>
        <v>5.3442388628603191E-2</v>
      </c>
      <c r="BY75" s="129">
        <f t="shared" si="199"/>
        <v>4.2471042471042469E-2</v>
      </c>
      <c r="BZ75" s="130">
        <f t="shared" si="199"/>
        <v>5.6358875099624277E-2</v>
      </c>
      <c r="CA75" s="131">
        <f t="shared" si="199"/>
        <v>4.3031368163178353E-2</v>
      </c>
      <c r="CB75" s="128">
        <f t="shared" si="199"/>
        <v>8.279940857565303E-2</v>
      </c>
      <c r="CC75" s="129">
        <f t="shared" si="199"/>
        <v>7.298072980729807E-2</v>
      </c>
      <c r="CD75" s="130">
        <f t="shared" si="199"/>
        <v>3.6712648711772863E-2</v>
      </c>
      <c r="CE75" s="131">
        <f t="shared" si="199"/>
        <v>4.565972222222222E-2</v>
      </c>
      <c r="CF75" s="128">
        <f t="shared" si="199"/>
        <v>6.1858940467378665E-2</v>
      </c>
      <c r="CG75" s="129">
        <f t="shared" si="199"/>
        <v>5.647840531561462E-2</v>
      </c>
      <c r="CH75" s="130">
        <f t="shared" si="199"/>
        <v>4.1803304785252633E-2</v>
      </c>
      <c r="CI75" s="128">
        <f t="shared" si="199"/>
        <v>4.2415417028132361E-2</v>
      </c>
      <c r="CJ75" s="134">
        <f t="shared" si="199"/>
        <v>4.6592161183692742E-2</v>
      </c>
      <c r="CK75" s="135">
        <f t="shared" si="199"/>
        <v>4.511427827870735E-2</v>
      </c>
    </row>
    <row r="76" spans="1:89" ht="13.5" thickBot="1" x14ac:dyDescent="0.25">
      <c r="A76" s="136" t="s">
        <v>21</v>
      </c>
      <c r="B76" s="175">
        <v>859</v>
      </c>
      <c r="C76" s="176">
        <v>610</v>
      </c>
      <c r="D76" s="177">
        <v>349</v>
      </c>
      <c r="E76" s="178">
        <v>369</v>
      </c>
      <c r="F76" s="175">
        <v>1155</v>
      </c>
      <c r="G76" s="179">
        <v>715</v>
      </c>
      <c r="H76" s="177">
        <v>1581</v>
      </c>
      <c r="I76" s="178">
        <v>1429</v>
      </c>
      <c r="J76" s="175">
        <v>87</v>
      </c>
      <c r="K76" s="179">
        <v>200</v>
      </c>
      <c r="L76" s="177">
        <v>334</v>
      </c>
      <c r="M76" s="175">
        <v>766</v>
      </c>
      <c r="N76" s="180">
        <v>1306</v>
      </c>
      <c r="O76" s="181">
        <v>1487</v>
      </c>
      <c r="P76" s="175">
        <v>684</v>
      </c>
      <c r="Q76" s="179">
        <v>475</v>
      </c>
      <c r="R76" s="177">
        <v>1133</v>
      </c>
      <c r="S76" s="178">
        <v>833</v>
      </c>
      <c r="T76" s="175">
        <v>119</v>
      </c>
      <c r="U76" s="179">
        <v>148</v>
      </c>
      <c r="V76" s="177">
        <v>491</v>
      </c>
      <c r="W76" s="178">
        <v>844</v>
      </c>
      <c r="X76" s="175">
        <v>565</v>
      </c>
      <c r="Y76" s="179">
        <v>274</v>
      </c>
      <c r="Z76" s="177">
        <v>1645</v>
      </c>
      <c r="AA76" s="175">
        <v>1589</v>
      </c>
      <c r="AB76" s="158">
        <f t="shared" si="193"/>
        <v>10308</v>
      </c>
      <c r="AC76" s="159">
        <f t="shared" si="194"/>
        <v>9739</v>
      </c>
      <c r="AE76" s="232" t="s">
        <v>85</v>
      </c>
      <c r="BI76" s="136" t="s">
        <v>21</v>
      </c>
      <c r="BJ76" s="128">
        <f t="shared" ref="BJ76:CK76" si="200">B76/B95</f>
        <v>4.7037564341255063E-2</v>
      </c>
      <c r="BK76" s="129">
        <f t="shared" si="200"/>
        <v>3.4885050897861147E-2</v>
      </c>
      <c r="BL76" s="130">
        <f t="shared" si="200"/>
        <v>5.6001283697047495E-2</v>
      </c>
      <c r="BM76" s="131">
        <f t="shared" si="200"/>
        <v>5.3758741258741256E-2</v>
      </c>
      <c r="BN76" s="128">
        <f t="shared" si="200"/>
        <v>6.4345403899721446E-2</v>
      </c>
      <c r="BO76" s="129">
        <f t="shared" si="200"/>
        <v>4.9022968803565305E-2</v>
      </c>
      <c r="BP76" s="130">
        <f t="shared" si="200"/>
        <v>5.3900177280785493E-2</v>
      </c>
      <c r="BQ76" s="131">
        <f t="shared" si="200"/>
        <v>5.0306273322537495E-2</v>
      </c>
      <c r="BR76" s="128">
        <f t="shared" si="200"/>
        <v>3.1856462834126693E-2</v>
      </c>
      <c r="BS76" s="129">
        <f t="shared" si="200"/>
        <v>6.6269052352551358E-2</v>
      </c>
      <c r="BT76" s="130">
        <f t="shared" si="200"/>
        <v>3.2706619663141402E-2</v>
      </c>
      <c r="BU76" s="128">
        <f t="shared" si="200"/>
        <v>6.5694682675814756E-2</v>
      </c>
      <c r="BV76" s="132">
        <f t="shared" si="200"/>
        <v>5.1278024264792492E-2</v>
      </c>
      <c r="BW76" s="133">
        <f t="shared" si="200"/>
        <v>5.8115449251573068E-2</v>
      </c>
      <c r="BX76" s="128">
        <f t="shared" si="200"/>
        <v>5.4315889780036528E-2</v>
      </c>
      <c r="BY76" s="129">
        <f t="shared" si="200"/>
        <v>3.9020783701634768E-2</v>
      </c>
      <c r="BZ76" s="130">
        <f t="shared" si="200"/>
        <v>6.4499601502903334E-2</v>
      </c>
      <c r="CA76" s="131">
        <f t="shared" si="200"/>
        <v>4.4362784257336106E-2</v>
      </c>
      <c r="CB76" s="128">
        <f t="shared" si="200"/>
        <v>5.8649581074420899E-2</v>
      </c>
      <c r="CC76" s="129">
        <f t="shared" si="200"/>
        <v>6.0680606806068058E-2</v>
      </c>
      <c r="CD76" s="130">
        <f t="shared" si="200"/>
        <v>3.5836800233559597E-2</v>
      </c>
      <c r="CE76" s="131">
        <f t="shared" si="200"/>
        <v>4.884259259259259E-2</v>
      </c>
      <c r="CF76" s="128">
        <f t="shared" si="200"/>
        <v>5.9744104895844349E-2</v>
      </c>
      <c r="CG76" s="129">
        <f t="shared" si="200"/>
        <v>5.0572166851236618E-2</v>
      </c>
      <c r="CH76" s="130">
        <f t="shared" si="200"/>
        <v>5.2373523512369069E-2</v>
      </c>
      <c r="CI76" s="128">
        <f t="shared" si="200"/>
        <v>4.923162721526831E-2</v>
      </c>
      <c r="CJ76" s="134">
        <f t="shared" si="200"/>
        <v>5.2340017162326155E-2</v>
      </c>
      <c r="CK76" s="135">
        <f t="shared" si="200"/>
        <v>4.969663569237992E-2</v>
      </c>
    </row>
    <row r="77" spans="1:89" ht="14.25" thickTop="1" thickBot="1" x14ac:dyDescent="0.25">
      <c r="A77" s="145" t="s">
        <v>22</v>
      </c>
      <c r="B77" s="182">
        <v>1097</v>
      </c>
      <c r="C77" s="183">
        <v>944</v>
      </c>
      <c r="D77" s="184">
        <v>443</v>
      </c>
      <c r="E77" s="185">
        <v>355</v>
      </c>
      <c r="F77" s="182">
        <v>1351</v>
      </c>
      <c r="G77" s="186">
        <v>654</v>
      </c>
      <c r="H77" s="184">
        <v>1863</v>
      </c>
      <c r="I77" s="185">
        <v>1523</v>
      </c>
      <c r="J77" s="182">
        <v>114</v>
      </c>
      <c r="K77" s="186">
        <v>374</v>
      </c>
      <c r="L77" s="184">
        <v>349</v>
      </c>
      <c r="M77" s="182">
        <v>1123</v>
      </c>
      <c r="N77" s="187">
        <v>1413</v>
      </c>
      <c r="O77" s="188">
        <v>1767</v>
      </c>
      <c r="P77" s="182">
        <v>855</v>
      </c>
      <c r="Q77" s="186">
        <v>466</v>
      </c>
      <c r="R77" s="184">
        <v>1353</v>
      </c>
      <c r="S77" s="185">
        <v>859</v>
      </c>
      <c r="T77" s="182">
        <v>93</v>
      </c>
      <c r="U77" s="186">
        <v>124</v>
      </c>
      <c r="V77" s="184">
        <v>488</v>
      </c>
      <c r="W77" s="185">
        <v>1355</v>
      </c>
      <c r="X77" s="182">
        <v>659</v>
      </c>
      <c r="Y77" s="186">
        <v>258</v>
      </c>
      <c r="Z77" s="184">
        <v>1895</v>
      </c>
      <c r="AA77" s="182">
        <v>1858</v>
      </c>
      <c r="AB77" s="158">
        <f t="shared" si="193"/>
        <v>11973</v>
      </c>
      <c r="AC77" s="159">
        <f t="shared" si="194"/>
        <v>11660</v>
      </c>
      <c r="AE77" s="301" t="s">
        <v>0</v>
      </c>
      <c r="AF77" s="303" t="s">
        <v>1</v>
      </c>
      <c r="AG77" s="304"/>
      <c r="AH77" s="303" t="s">
        <v>2</v>
      </c>
      <c r="AI77" s="304"/>
      <c r="AJ77" s="303" t="s">
        <v>3</v>
      </c>
      <c r="AK77" s="304"/>
      <c r="AL77" s="303" t="s">
        <v>4</v>
      </c>
      <c r="AM77" s="304"/>
      <c r="AN77" s="303" t="s">
        <v>5</v>
      </c>
      <c r="AO77" s="304"/>
      <c r="AP77" s="303" t="s">
        <v>6</v>
      </c>
      <c r="AQ77" s="304"/>
      <c r="AR77" s="303" t="s">
        <v>7</v>
      </c>
      <c r="AS77" s="304"/>
      <c r="AT77" s="303" t="s">
        <v>8</v>
      </c>
      <c r="AU77" s="304"/>
      <c r="AV77" s="303" t="s">
        <v>9</v>
      </c>
      <c r="AW77" s="304"/>
      <c r="AX77" s="303" t="s">
        <v>10</v>
      </c>
      <c r="AY77" s="304"/>
      <c r="AZ77" s="303" t="s">
        <v>11</v>
      </c>
      <c r="BA77" s="304"/>
      <c r="BB77" s="303" t="s">
        <v>12</v>
      </c>
      <c r="BC77" s="304"/>
      <c r="BD77" s="306" t="s">
        <v>40</v>
      </c>
      <c r="BE77" s="307"/>
      <c r="BF77" s="308" t="s">
        <v>41</v>
      </c>
      <c r="BG77" s="309"/>
      <c r="BI77" s="145" t="s">
        <v>22</v>
      </c>
      <c r="BJ77" s="128">
        <f t="shared" ref="BJ77:CK77" si="201">B77/B95</f>
        <v>6.0070090899134815E-2</v>
      </c>
      <c r="BK77" s="129">
        <f t="shared" si="201"/>
        <v>5.3986045979640858E-2</v>
      </c>
      <c r="BL77" s="130">
        <f t="shared" si="201"/>
        <v>7.1084724005134783E-2</v>
      </c>
      <c r="BM77" s="131">
        <f t="shared" si="201"/>
        <v>5.1719114219114216E-2</v>
      </c>
      <c r="BN77" s="128">
        <f t="shared" si="201"/>
        <v>7.526462395543175E-2</v>
      </c>
      <c r="BO77" s="129">
        <f t="shared" si="201"/>
        <v>4.4840589646897494E-2</v>
      </c>
      <c r="BP77" s="130">
        <f t="shared" si="201"/>
        <v>6.3514250647756718E-2</v>
      </c>
      <c r="BQ77" s="131">
        <f t="shared" si="201"/>
        <v>5.3615433359149478E-2</v>
      </c>
      <c r="BR77" s="128">
        <f t="shared" si="201"/>
        <v>4.1742951299890148E-2</v>
      </c>
      <c r="BS77" s="129">
        <f t="shared" si="201"/>
        <v>0.12392312789927104</v>
      </c>
      <c r="BT77" s="130">
        <f t="shared" si="201"/>
        <v>3.4175479827653739E-2</v>
      </c>
      <c r="BU77" s="128">
        <f t="shared" si="201"/>
        <v>9.6312178387650091E-2</v>
      </c>
      <c r="BV77" s="132">
        <f t="shared" si="201"/>
        <v>5.5479210020024344E-2</v>
      </c>
      <c r="BW77" s="133">
        <f t="shared" si="201"/>
        <v>6.9058506272716619E-2</v>
      </c>
      <c r="BX77" s="128">
        <f t="shared" si="201"/>
        <v>6.7894862225045663E-2</v>
      </c>
      <c r="BY77" s="129">
        <f t="shared" si="201"/>
        <v>3.8281442536761683E-2</v>
      </c>
      <c r="BZ77" s="130">
        <f t="shared" si="201"/>
        <v>7.7023795969486511E-2</v>
      </c>
      <c r="CA77" s="131">
        <f t="shared" si="201"/>
        <v>4.5747456995260158E-2</v>
      </c>
      <c r="CB77" s="128">
        <f t="shared" si="201"/>
        <v>4.5835386890093643E-2</v>
      </c>
      <c r="CC77" s="129">
        <f t="shared" si="201"/>
        <v>5.0840508405084049E-2</v>
      </c>
      <c r="CD77" s="130">
        <f t="shared" si="201"/>
        <v>3.5617838114006276E-2</v>
      </c>
      <c r="CE77" s="131">
        <f t="shared" si="201"/>
        <v>7.8414351851851846E-2</v>
      </c>
      <c r="CF77" s="128">
        <f t="shared" si="201"/>
        <v>6.9683832082055613E-2</v>
      </c>
      <c r="CG77" s="129">
        <f t="shared" si="201"/>
        <v>4.7619047619047616E-2</v>
      </c>
      <c r="CH77" s="130">
        <f t="shared" si="201"/>
        <v>6.0333025565920594E-2</v>
      </c>
      <c r="CI77" s="128">
        <f t="shared" si="201"/>
        <v>5.7565993307720907E-2</v>
      </c>
      <c r="CJ77" s="134">
        <f t="shared" si="201"/>
        <v>6.0794239957754272E-2</v>
      </c>
      <c r="CK77" s="135">
        <f t="shared" si="201"/>
        <v>5.9499206507151639E-2</v>
      </c>
    </row>
    <row r="78" spans="1:89" ht="15" thickTop="1" thickBot="1" x14ac:dyDescent="0.3">
      <c r="A78" s="136" t="s">
        <v>23</v>
      </c>
      <c r="B78" s="175">
        <v>1033</v>
      </c>
      <c r="C78" s="176">
        <v>1121</v>
      </c>
      <c r="D78" s="177">
        <v>377</v>
      </c>
      <c r="E78" s="178">
        <v>383</v>
      </c>
      <c r="F78" s="175">
        <v>1327</v>
      </c>
      <c r="G78" s="179">
        <v>560</v>
      </c>
      <c r="H78" s="177">
        <v>1869</v>
      </c>
      <c r="I78" s="178">
        <v>1462</v>
      </c>
      <c r="J78" s="175">
        <v>109</v>
      </c>
      <c r="K78" s="179">
        <v>299</v>
      </c>
      <c r="L78" s="177">
        <v>287</v>
      </c>
      <c r="M78" s="175">
        <v>992</v>
      </c>
      <c r="N78" s="180">
        <v>1391</v>
      </c>
      <c r="O78" s="181">
        <v>1559</v>
      </c>
      <c r="P78" s="175">
        <v>897</v>
      </c>
      <c r="Q78" s="179">
        <v>463</v>
      </c>
      <c r="R78" s="177">
        <v>1212</v>
      </c>
      <c r="S78" s="178">
        <v>850</v>
      </c>
      <c r="T78" s="175">
        <v>121</v>
      </c>
      <c r="U78" s="179">
        <v>114</v>
      </c>
      <c r="V78" s="177">
        <v>544</v>
      </c>
      <c r="W78" s="178">
        <v>1296</v>
      </c>
      <c r="X78" s="175">
        <v>601</v>
      </c>
      <c r="Y78" s="179">
        <v>294</v>
      </c>
      <c r="Z78" s="177">
        <v>1787</v>
      </c>
      <c r="AA78" s="175">
        <v>2135</v>
      </c>
      <c r="AB78" s="158">
        <f t="shared" si="193"/>
        <v>11555</v>
      </c>
      <c r="AC78" s="159">
        <f t="shared" si="194"/>
        <v>11528</v>
      </c>
      <c r="AE78" s="302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5.656554594239404E-2</v>
      </c>
      <c r="BK78" s="129">
        <f t="shared" si="202"/>
        <v>6.410842960082351E-2</v>
      </c>
      <c r="BL78" s="130">
        <f t="shared" si="202"/>
        <v>6.0494223363286262E-2</v>
      </c>
      <c r="BM78" s="131">
        <f t="shared" si="202"/>
        <v>5.5798368298368296E-2</v>
      </c>
      <c r="BN78" s="128">
        <f t="shared" si="202"/>
        <v>7.3927576601671305E-2</v>
      </c>
      <c r="BO78" s="129">
        <f t="shared" si="202"/>
        <v>3.8395611930065132E-2</v>
      </c>
      <c r="BP78" s="130">
        <f t="shared" si="202"/>
        <v>6.3718805400245465E-2</v>
      </c>
      <c r="BQ78" s="131">
        <f t="shared" si="202"/>
        <v>5.1467999718369357E-2</v>
      </c>
      <c r="BR78" s="128">
        <f t="shared" si="202"/>
        <v>3.9912120102526545E-2</v>
      </c>
      <c r="BS78" s="129">
        <f t="shared" si="202"/>
        <v>9.9072233267064283E-2</v>
      </c>
      <c r="BT78" s="130">
        <f t="shared" si="202"/>
        <v>2.8104191147669409E-2</v>
      </c>
      <c r="BU78" s="128">
        <f t="shared" si="202"/>
        <v>8.5077186963979423E-2</v>
      </c>
      <c r="BV78" s="132">
        <f t="shared" si="202"/>
        <v>5.4615414818014053E-2</v>
      </c>
      <c r="BW78" s="133">
        <f t="shared" si="202"/>
        <v>6.0929378199867122E-2</v>
      </c>
      <c r="BX78" s="128">
        <f t="shared" si="202"/>
        <v>7.1230048439609311E-2</v>
      </c>
      <c r="BY78" s="129">
        <f t="shared" si="202"/>
        <v>3.8034995481803995E-2</v>
      </c>
      <c r="BZ78" s="130">
        <f t="shared" si="202"/>
        <v>6.8996925879540025E-2</v>
      </c>
      <c r="CA78" s="131">
        <f t="shared" si="202"/>
        <v>4.5268147201363372E-2</v>
      </c>
      <c r="CB78" s="128">
        <f t="shared" si="202"/>
        <v>5.9635288319369151E-2</v>
      </c>
      <c r="CC78" s="129">
        <f t="shared" si="202"/>
        <v>4.6740467404674045E-2</v>
      </c>
      <c r="CD78" s="130">
        <f t="shared" si="202"/>
        <v>3.9705131012334867E-2</v>
      </c>
      <c r="CE78" s="131">
        <f t="shared" si="202"/>
        <v>7.4999999999999997E-2</v>
      </c>
      <c r="CF78" s="128">
        <f t="shared" si="202"/>
        <v>6.3550808924606114E-2</v>
      </c>
      <c r="CG78" s="129">
        <f t="shared" si="202"/>
        <v>5.4263565891472867E-2</v>
      </c>
      <c r="CH78" s="130">
        <f t="shared" si="202"/>
        <v>5.6894520678786337E-2</v>
      </c>
      <c r="CI78" s="128">
        <f t="shared" si="202"/>
        <v>6.614822158879663E-2</v>
      </c>
      <c r="CJ78" s="134">
        <f t="shared" si="202"/>
        <v>5.8671798439142289E-2</v>
      </c>
      <c r="CK78" s="135">
        <f t="shared" si="202"/>
        <v>5.8825630584429169E-2</v>
      </c>
    </row>
    <row r="79" spans="1:89" ht="13.5" thickTop="1" x14ac:dyDescent="0.2">
      <c r="A79" s="145" t="s">
        <v>24</v>
      </c>
      <c r="B79" s="189">
        <v>1163</v>
      </c>
      <c r="C79" s="183">
        <v>1093</v>
      </c>
      <c r="D79" s="184">
        <v>445</v>
      </c>
      <c r="E79" s="185">
        <v>345</v>
      </c>
      <c r="F79" s="182">
        <v>1340</v>
      </c>
      <c r="G79" s="186">
        <v>608</v>
      </c>
      <c r="H79" s="184">
        <v>1940</v>
      </c>
      <c r="I79" s="185">
        <v>1514</v>
      </c>
      <c r="J79" s="182">
        <v>129</v>
      </c>
      <c r="K79" s="186">
        <v>227</v>
      </c>
      <c r="L79" s="184">
        <v>335</v>
      </c>
      <c r="M79" s="182">
        <v>984</v>
      </c>
      <c r="N79" s="187">
        <v>1368</v>
      </c>
      <c r="O79" s="190">
        <v>1813</v>
      </c>
      <c r="P79" s="182">
        <v>842</v>
      </c>
      <c r="Q79" s="186">
        <v>499</v>
      </c>
      <c r="R79" s="184">
        <v>1255</v>
      </c>
      <c r="S79" s="185">
        <v>854</v>
      </c>
      <c r="T79" s="182">
        <v>117</v>
      </c>
      <c r="U79" s="186">
        <v>121</v>
      </c>
      <c r="V79" s="184">
        <v>492</v>
      </c>
      <c r="W79" s="191">
        <v>1299</v>
      </c>
      <c r="X79" s="182">
        <v>546</v>
      </c>
      <c r="Y79" s="186">
        <v>264</v>
      </c>
      <c r="Z79" s="184">
        <v>1945</v>
      </c>
      <c r="AA79" s="182">
        <v>2210</v>
      </c>
      <c r="AB79" s="158">
        <f t="shared" si="193"/>
        <v>11917</v>
      </c>
      <c r="AC79" s="159">
        <f t="shared" si="194"/>
        <v>11831</v>
      </c>
      <c r="AE79" s="235" t="str">
        <f>$AE$17</f>
        <v>17:00 - 17:59</v>
      </c>
      <c r="AF79" s="125">
        <f t="shared" ref="AF79:AU80" si="203">SUMIF($A$9:$A$32,$AE79,B$71:B$94)</f>
        <v>1524</v>
      </c>
      <c r="AG79" s="172">
        <f t="shared" si="203"/>
        <v>1506</v>
      </c>
      <c r="AH79" s="126">
        <f t="shared" si="203"/>
        <v>446</v>
      </c>
      <c r="AI79" s="166">
        <f t="shared" si="203"/>
        <v>547</v>
      </c>
      <c r="AJ79" s="125">
        <f t="shared" si="203"/>
        <v>1253</v>
      </c>
      <c r="AK79" s="127">
        <f t="shared" si="203"/>
        <v>1178</v>
      </c>
      <c r="AL79" s="126">
        <f t="shared" si="203"/>
        <v>2071</v>
      </c>
      <c r="AM79" s="166">
        <f t="shared" si="203"/>
        <v>2077</v>
      </c>
      <c r="AN79" s="125">
        <f t="shared" si="203"/>
        <v>226</v>
      </c>
      <c r="AO79" s="127">
        <f t="shared" si="203"/>
        <v>140</v>
      </c>
      <c r="AP79" s="126">
        <f t="shared" si="203"/>
        <v>880</v>
      </c>
      <c r="AQ79" s="125">
        <f t="shared" si="203"/>
        <v>684</v>
      </c>
      <c r="AR79" s="165">
        <f t="shared" si="203"/>
        <v>1710</v>
      </c>
      <c r="AS79" s="167">
        <f t="shared" si="203"/>
        <v>1831</v>
      </c>
      <c r="AT79" s="125">
        <f t="shared" si="203"/>
        <v>862</v>
      </c>
      <c r="AU79" s="127">
        <f t="shared" si="203"/>
        <v>1091</v>
      </c>
      <c r="AV79" s="126">
        <f t="shared" ref="AP79:BE80" si="204">SUMIF($A$9:$A$32,$AE79,R$71:R$94)</f>
        <v>1015</v>
      </c>
      <c r="AW79" s="166">
        <f t="shared" si="204"/>
        <v>1547</v>
      </c>
      <c r="AX79" s="125">
        <f t="shared" si="204"/>
        <v>152</v>
      </c>
      <c r="AY79" s="127">
        <f t="shared" si="204"/>
        <v>162</v>
      </c>
      <c r="AZ79" s="126">
        <f t="shared" si="204"/>
        <v>1134</v>
      </c>
      <c r="BA79" s="166">
        <f t="shared" si="204"/>
        <v>1188</v>
      </c>
      <c r="BB79" s="125">
        <f t="shared" si="204"/>
        <v>677</v>
      </c>
      <c r="BC79" s="127">
        <f t="shared" si="204"/>
        <v>385</v>
      </c>
      <c r="BD79" s="170">
        <f t="shared" si="204"/>
        <v>2479</v>
      </c>
      <c r="BE79" s="171">
        <f t="shared" si="204"/>
        <v>2178</v>
      </c>
      <c r="BF79" s="156">
        <f>AF79+AH79+AJ79+AL79+AN79+AP79+AR79+AT79+AV79+AX79+AZ79+BB79+BD79</f>
        <v>14429</v>
      </c>
      <c r="BG79" s="157">
        <f>AG79+AI79+AK79+AM79+AO79+AQ79+AS79+AU79+AW79+AY79+BA79+BC79+BE79</f>
        <v>14514</v>
      </c>
      <c r="BI79" s="145" t="s">
        <v>24</v>
      </c>
      <c r="BJ79" s="128">
        <f t="shared" ref="BJ79:CK79" si="205">B79/B95</f>
        <v>6.368415288577374E-2</v>
      </c>
      <c r="BK79" s="129">
        <f t="shared" si="205"/>
        <v>6.250714857600366E-2</v>
      </c>
      <c r="BL79" s="130">
        <f t="shared" si="205"/>
        <v>7.1405648267008986E-2</v>
      </c>
      <c r="BM79" s="131">
        <f t="shared" si="205"/>
        <v>5.026223776223776E-2</v>
      </c>
      <c r="BN79" s="128">
        <f t="shared" si="205"/>
        <v>7.465181058495822E-2</v>
      </c>
      <c r="BO79" s="129">
        <f t="shared" si="205"/>
        <v>4.1686664381213573E-2</v>
      </c>
      <c r="BP79" s="130">
        <f t="shared" si="205"/>
        <v>6.6139369971362341E-2</v>
      </c>
      <c r="BQ79" s="131">
        <f t="shared" si="205"/>
        <v>5.3298598887558966E-2</v>
      </c>
      <c r="BR79" s="128">
        <f t="shared" si="205"/>
        <v>4.7235444891980963E-2</v>
      </c>
      <c r="BS79" s="129">
        <f t="shared" si="205"/>
        <v>7.5215374420145795E-2</v>
      </c>
      <c r="BT79" s="130">
        <f t="shared" si="205"/>
        <v>3.2804543674108892E-2</v>
      </c>
      <c r="BU79" s="128">
        <f t="shared" si="205"/>
        <v>8.4391080617495715E-2</v>
      </c>
      <c r="BV79" s="132">
        <f t="shared" si="205"/>
        <v>5.3712356197730578E-2</v>
      </c>
      <c r="BW79" s="133">
        <f t="shared" si="205"/>
        <v>7.085629421190448E-2</v>
      </c>
      <c r="BX79" s="128">
        <f t="shared" si="205"/>
        <v>6.6862542682442627E-2</v>
      </c>
      <c r="BY79" s="129">
        <f t="shared" si="205"/>
        <v>4.0992360141296313E-2</v>
      </c>
      <c r="BZ79" s="130">
        <f t="shared" si="205"/>
        <v>7.1444836616190374E-2</v>
      </c>
      <c r="CA79" s="131">
        <f t="shared" si="205"/>
        <v>4.5481173776428609E-2</v>
      </c>
      <c r="CB79" s="128">
        <f t="shared" si="205"/>
        <v>5.7663873829472648E-2</v>
      </c>
      <c r="CC79" s="129">
        <f t="shared" si="205"/>
        <v>4.9610496104961051E-2</v>
      </c>
      <c r="CD79" s="130">
        <f t="shared" si="205"/>
        <v>3.5909787606744036E-2</v>
      </c>
      <c r="CE79" s="131">
        <f t="shared" si="205"/>
        <v>7.5173611111111108E-2</v>
      </c>
      <c r="CF79" s="128">
        <f t="shared" si="205"/>
        <v>5.773501110288675E-2</v>
      </c>
      <c r="CG79" s="129">
        <f t="shared" si="205"/>
        <v>4.8726467331118496E-2</v>
      </c>
      <c r="CH79" s="130">
        <f t="shared" si="205"/>
        <v>6.19249259766309E-2</v>
      </c>
      <c r="CI79" s="128">
        <f t="shared" si="205"/>
        <v>6.8471929607138438E-2</v>
      </c>
      <c r="CJ79" s="134">
        <f t="shared" si="205"/>
        <v>6.0509893725595731E-2</v>
      </c>
      <c r="CK79" s="135">
        <f t="shared" si="205"/>
        <v>6.0371793497951208E-2</v>
      </c>
    </row>
    <row r="80" spans="1:89" x14ac:dyDescent="0.2">
      <c r="A80" s="136" t="s">
        <v>25</v>
      </c>
      <c r="B80" s="192">
        <v>1123</v>
      </c>
      <c r="C80" s="176">
        <v>1261</v>
      </c>
      <c r="D80" s="177">
        <v>485</v>
      </c>
      <c r="E80" s="178">
        <v>305</v>
      </c>
      <c r="F80" s="175">
        <v>1138</v>
      </c>
      <c r="G80" s="179">
        <v>568</v>
      </c>
      <c r="H80" s="177">
        <v>2052</v>
      </c>
      <c r="I80" s="178">
        <v>1630</v>
      </c>
      <c r="J80" s="175">
        <v>134</v>
      </c>
      <c r="K80" s="176">
        <v>166</v>
      </c>
      <c r="L80" s="177">
        <v>358</v>
      </c>
      <c r="M80" s="175">
        <v>1003</v>
      </c>
      <c r="N80" s="180">
        <v>1372</v>
      </c>
      <c r="O80" s="193">
        <v>1588</v>
      </c>
      <c r="P80" s="175">
        <v>859</v>
      </c>
      <c r="Q80" s="176">
        <v>538</v>
      </c>
      <c r="R80" s="177">
        <v>1126</v>
      </c>
      <c r="S80" s="178">
        <v>1040</v>
      </c>
      <c r="T80" s="184">
        <v>78</v>
      </c>
      <c r="U80" s="175">
        <v>137</v>
      </c>
      <c r="V80" s="177">
        <v>566</v>
      </c>
      <c r="W80" s="194">
        <v>1146</v>
      </c>
      <c r="X80" s="175">
        <v>553</v>
      </c>
      <c r="Y80" s="179">
        <v>224</v>
      </c>
      <c r="Z80" s="177">
        <v>1856</v>
      </c>
      <c r="AA80" s="175">
        <v>2109</v>
      </c>
      <c r="AB80" s="158">
        <f t="shared" si="193"/>
        <v>11700</v>
      </c>
      <c r="AC80" s="159">
        <f t="shared" si="194"/>
        <v>11715</v>
      </c>
      <c r="AE80" s="237" t="str">
        <f>$AE$18</f>
        <v>18:00 - 18:59</v>
      </c>
      <c r="AF80" s="125">
        <f t="shared" si="203"/>
        <v>1456</v>
      </c>
      <c r="AG80" s="176">
        <f t="shared" si="203"/>
        <v>1285</v>
      </c>
      <c r="AH80" s="177">
        <f t="shared" si="203"/>
        <v>413</v>
      </c>
      <c r="AI80" s="178">
        <f t="shared" si="203"/>
        <v>526</v>
      </c>
      <c r="AJ80" s="238">
        <f t="shared" si="203"/>
        <v>909</v>
      </c>
      <c r="AK80" s="179">
        <f t="shared" si="203"/>
        <v>915</v>
      </c>
      <c r="AL80" s="177">
        <f t="shared" si="203"/>
        <v>2047</v>
      </c>
      <c r="AM80" s="178">
        <f t="shared" si="203"/>
        <v>2019</v>
      </c>
      <c r="AN80" s="238">
        <f t="shared" si="203"/>
        <v>235</v>
      </c>
      <c r="AO80" s="179">
        <f t="shared" si="203"/>
        <v>154</v>
      </c>
      <c r="AP80" s="177">
        <f t="shared" si="204"/>
        <v>929</v>
      </c>
      <c r="AQ80" s="238">
        <f t="shared" si="204"/>
        <v>516</v>
      </c>
      <c r="AR80" s="180">
        <f t="shared" si="204"/>
        <v>1886</v>
      </c>
      <c r="AS80" s="181">
        <f t="shared" si="204"/>
        <v>1733</v>
      </c>
      <c r="AT80" s="238">
        <f t="shared" si="204"/>
        <v>707</v>
      </c>
      <c r="AU80" s="179">
        <f t="shared" si="204"/>
        <v>1066</v>
      </c>
      <c r="AV80" s="177">
        <f t="shared" si="204"/>
        <v>970</v>
      </c>
      <c r="AW80" s="178">
        <f t="shared" si="204"/>
        <v>1676</v>
      </c>
      <c r="AX80" s="238">
        <f t="shared" si="204"/>
        <v>124</v>
      </c>
      <c r="AY80" s="179">
        <f t="shared" si="204"/>
        <v>161</v>
      </c>
      <c r="AZ80" s="177">
        <f t="shared" si="204"/>
        <v>1232</v>
      </c>
      <c r="BA80" s="178">
        <f t="shared" si="204"/>
        <v>1076</v>
      </c>
      <c r="BB80" s="238">
        <f t="shared" si="204"/>
        <v>606</v>
      </c>
      <c r="BC80" s="179">
        <f t="shared" si="204"/>
        <v>448</v>
      </c>
      <c r="BD80" s="177">
        <f t="shared" si="204"/>
        <v>2404</v>
      </c>
      <c r="BE80" s="238">
        <f t="shared" si="204"/>
        <v>2082</v>
      </c>
      <c r="BF80" s="158">
        <f>SUM(AF80,AH80,AJ80,AL80,AN80,AP80,AR80,AT80,AV80,AX80,AZ80,BB80,BD80)</f>
        <v>13918</v>
      </c>
      <c r="BG80" s="159">
        <f>SUM(AG80,AI80,AK80,AM80,AO80,AQ80,AS80,AU80,AW80,AY80,BA80,BC80,BE80)</f>
        <v>13657</v>
      </c>
      <c r="BI80" s="136" t="s">
        <v>25</v>
      </c>
      <c r="BJ80" s="128">
        <f t="shared" ref="BJ80:CK80" si="206">B80/B95</f>
        <v>6.1493812287810756E-2</v>
      </c>
      <c r="BK80" s="129">
        <f t="shared" si="206"/>
        <v>7.2114834724922791E-2</v>
      </c>
      <c r="BL80" s="130">
        <f t="shared" si="206"/>
        <v>7.7824133504492937E-2</v>
      </c>
      <c r="BM80" s="131">
        <f t="shared" si="206"/>
        <v>4.4434731934731936E-2</v>
      </c>
      <c r="BN80" s="128">
        <f t="shared" si="206"/>
        <v>6.3398328690807804E-2</v>
      </c>
      <c r="BO80" s="129">
        <f t="shared" si="206"/>
        <v>3.894412067192321E-2</v>
      </c>
      <c r="BP80" s="130">
        <f t="shared" si="206"/>
        <v>6.9957725351152328E-2</v>
      </c>
      <c r="BQ80" s="131">
        <f t="shared" si="206"/>
        <v>5.738224318805886E-2</v>
      </c>
      <c r="BR80" s="128">
        <f t="shared" si="206"/>
        <v>4.9066276089344565E-2</v>
      </c>
      <c r="BS80" s="129">
        <f t="shared" si="206"/>
        <v>5.5003313452617629E-2</v>
      </c>
      <c r="BT80" s="130">
        <f t="shared" si="206"/>
        <v>3.5056795926361142E-2</v>
      </c>
      <c r="BU80" s="128">
        <f t="shared" si="206"/>
        <v>8.6020583190394517E-2</v>
      </c>
      <c r="BV80" s="132">
        <f t="shared" si="206"/>
        <v>5.3869409870823351E-2</v>
      </c>
      <c r="BW80" s="133">
        <f t="shared" si="206"/>
        <v>6.2062766248485557E-2</v>
      </c>
      <c r="BX80" s="128">
        <f t="shared" si="206"/>
        <v>6.8212499007385061E-2</v>
      </c>
      <c r="BY80" s="129">
        <f t="shared" si="206"/>
        <v>4.419617185574632E-2</v>
      </c>
      <c r="BZ80" s="130">
        <f t="shared" si="206"/>
        <v>6.4101104406239326E-2</v>
      </c>
      <c r="CA80" s="131">
        <f t="shared" si="206"/>
        <v>5.5386909516962242E-2</v>
      </c>
      <c r="CB80" s="128">
        <f t="shared" si="206"/>
        <v>3.8442582552981767E-2</v>
      </c>
      <c r="CC80" s="129">
        <f t="shared" si="206"/>
        <v>5.6170561705617059E-2</v>
      </c>
      <c r="CD80" s="130">
        <f t="shared" si="206"/>
        <v>4.131085322239253E-2</v>
      </c>
      <c r="CE80" s="131">
        <f t="shared" si="206"/>
        <v>6.6319444444444445E-2</v>
      </c>
      <c r="CF80" s="128">
        <f t="shared" si="206"/>
        <v>5.8475203552923759E-2</v>
      </c>
      <c r="CG80" s="129">
        <f t="shared" si="206"/>
        <v>4.1343669250645997E-2</v>
      </c>
      <c r="CH80" s="130">
        <f t="shared" si="206"/>
        <v>5.9091343245566558E-2</v>
      </c>
      <c r="CI80" s="128">
        <f t="shared" si="206"/>
        <v>6.534266947577147E-2</v>
      </c>
      <c r="CJ80" s="134">
        <f t="shared" si="206"/>
        <v>5.9408052075981377E-2</v>
      </c>
      <c r="CK80" s="135">
        <f t="shared" si="206"/>
        <v>5.9779863141619337E-2</v>
      </c>
    </row>
    <row r="81" spans="1:89" ht="13.5" thickBot="1" x14ac:dyDescent="0.25">
      <c r="A81" s="145" t="s">
        <v>26</v>
      </c>
      <c r="B81" s="189">
        <v>1150</v>
      </c>
      <c r="C81" s="183">
        <v>1125</v>
      </c>
      <c r="D81" s="184">
        <v>399</v>
      </c>
      <c r="E81" s="185">
        <v>376</v>
      </c>
      <c r="F81" s="182">
        <v>967</v>
      </c>
      <c r="G81" s="186">
        <v>679</v>
      </c>
      <c r="H81" s="184">
        <v>1777</v>
      </c>
      <c r="I81" s="185">
        <v>1460</v>
      </c>
      <c r="J81" s="182">
        <v>146</v>
      </c>
      <c r="K81" s="183">
        <v>144</v>
      </c>
      <c r="L81" s="184">
        <v>461</v>
      </c>
      <c r="M81" s="182">
        <v>818</v>
      </c>
      <c r="N81" s="187">
        <v>1287</v>
      </c>
      <c r="O81" s="190">
        <v>1404</v>
      </c>
      <c r="P81" s="182">
        <v>841</v>
      </c>
      <c r="Q81" s="183">
        <v>584</v>
      </c>
      <c r="R81" s="184">
        <v>1173</v>
      </c>
      <c r="S81" s="185">
        <v>976</v>
      </c>
      <c r="T81" s="182">
        <v>93</v>
      </c>
      <c r="U81" s="186">
        <v>110</v>
      </c>
      <c r="V81" s="184">
        <v>682</v>
      </c>
      <c r="W81" s="191">
        <v>1157</v>
      </c>
      <c r="X81" s="182">
        <v>583</v>
      </c>
      <c r="Y81" s="186">
        <v>257</v>
      </c>
      <c r="Z81" s="184">
        <v>1876</v>
      </c>
      <c r="AA81" s="182">
        <v>2297</v>
      </c>
      <c r="AB81" s="158">
        <f t="shared" si="193"/>
        <v>11435</v>
      </c>
      <c r="AC81" s="159">
        <f t="shared" si="194"/>
        <v>11387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6.2972292191435769E-2</v>
      </c>
      <c r="BK81" s="129">
        <f t="shared" si="207"/>
        <v>6.4337184032940642E-2</v>
      </c>
      <c r="BL81" s="130">
        <f t="shared" si="207"/>
        <v>6.402439024390244E-2</v>
      </c>
      <c r="BM81" s="131">
        <f t="shared" si="207"/>
        <v>5.4778554778554776E-2</v>
      </c>
      <c r="BN81" s="128">
        <f t="shared" si="207"/>
        <v>5.3871866295264623E-2</v>
      </c>
      <c r="BO81" s="129">
        <f t="shared" si="207"/>
        <v>4.6554679465203974E-2</v>
      </c>
      <c r="BP81" s="130">
        <f t="shared" si="207"/>
        <v>6.0582299195417973E-2</v>
      </c>
      <c r="BQ81" s="131">
        <f t="shared" si="207"/>
        <v>5.139759205801591E-2</v>
      </c>
      <c r="BR81" s="128">
        <f t="shared" si="207"/>
        <v>5.3460270963017212E-2</v>
      </c>
      <c r="BS81" s="129">
        <f t="shared" si="207"/>
        <v>4.7713717693836977E-2</v>
      </c>
      <c r="BT81" s="130">
        <f t="shared" si="207"/>
        <v>4.5142969056012533E-2</v>
      </c>
      <c r="BU81" s="128">
        <f t="shared" si="207"/>
        <v>7.0154373927958827E-2</v>
      </c>
      <c r="BV81" s="132">
        <f t="shared" si="207"/>
        <v>5.053201931760179E-2</v>
      </c>
      <c r="BW81" s="133">
        <f t="shared" si="207"/>
        <v>5.4871614491734083E-2</v>
      </c>
      <c r="BX81" s="128">
        <f t="shared" si="207"/>
        <v>6.6783133486857785E-2</v>
      </c>
      <c r="BY81" s="129">
        <f t="shared" si="207"/>
        <v>4.7975026698430956E-2</v>
      </c>
      <c r="BZ81" s="130">
        <f t="shared" si="207"/>
        <v>6.6776727769554817E-2</v>
      </c>
      <c r="CA81" s="131">
        <f t="shared" si="207"/>
        <v>5.1978484315918408E-2</v>
      </c>
      <c r="CB81" s="128">
        <f t="shared" si="207"/>
        <v>4.5835386890093643E-2</v>
      </c>
      <c r="CC81" s="129">
        <f t="shared" si="207"/>
        <v>4.5100451004510045E-2</v>
      </c>
      <c r="CD81" s="130">
        <f t="shared" si="207"/>
        <v>4.9777388511787458E-2</v>
      </c>
      <c r="CE81" s="131">
        <f t="shared" si="207"/>
        <v>6.6956018518518512E-2</v>
      </c>
      <c r="CF81" s="128">
        <f t="shared" si="207"/>
        <v>6.1647456910225232E-2</v>
      </c>
      <c r="CG81" s="129">
        <f t="shared" si="207"/>
        <v>4.7434477667035804E-2</v>
      </c>
      <c r="CH81" s="130">
        <f t="shared" si="207"/>
        <v>5.9728103409850679E-2</v>
      </c>
      <c r="CI81" s="128">
        <f t="shared" si="207"/>
        <v>7.1167430908414916E-2</v>
      </c>
      <c r="CJ81" s="134">
        <f t="shared" si="207"/>
        <v>5.8062485084516842E-2</v>
      </c>
      <c r="CK81" s="135">
        <f t="shared" si="207"/>
        <v>5.8106129030611985E-2</v>
      </c>
    </row>
    <row r="82" spans="1:89" ht="14.25" thickTop="1" thickBot="1" x14ac:dyDescent="0.25">
      <c r="A82" s="136" t="s">
        <v>27</v>
      </c>
      <c r="B82" s="192">
        <v>1205</v>
      </c>
      <c r="C82" s="176">
        <v>1107</v>
      </c>
      <c r="D82" s="177">
        <v>465</v>
      </c>
      <c r="E82" s="178">
        <v>347</v>
      </c>
      <c r="F82" s="175">
        <v>1076</v>
      </c>
      <c r="G82" s="179">
        <v>718</v>
      </c>
      <c r="H82" s="177">
        <v>1972</v>
      </c>
      <c r="I82" s="178">
        <v>1671</v>
      </c>
      <c r="J82" s="175">
        <v>187</v>
      </c>
      <c r="K82" s="176">
        <v>180</v>
      </c>
      <c r="L82" s="177">
        <v>558</v>
      </c>
      <c r="M82" s="175">
        <v>757</v>
      </c>
      <c r="N82" s="180">
        <v>1516</v>
      </c>
      <c r="O82" s="193">
        <v>1358</v>
      </c>
      <c r="P82" s="175">
        <v>874</v>
      </c>
      <c r="Q82" s="176">
        <v>643</v>
      </c>
      <c r="R82" s="177">
        <v>1168</v>
      </c>
      <c r="S82" s="178">
        <v>978</v>
      </c>
      <c r="T82" s="175">
        <v>90</v>
      </c>
      <c r="U82" s="179">
        <v>89</v>
      </c>
      <c r="V82" s="177">
        <v>797</v>
      </c>
      <c r="W82" s="194">
        <v>1015</v>
      </c>
      <c r="X82" s="175">
        <v>557</v>
      </c>
      <c r="Y82" s="179">
        <v>215</v>
      </c>
      <c r="Z82" s="177">
        <v>2189</v>
      </c>
      <c r="AA82" s="175">
        <v>2412</v>
      </c>
      <c r="AB82" s="158">
        <f t="shared" si="193"/>
        <v>12654</v>
      </c>
      <c r="AC82" s="159">
        <f t="shared" si="194"/>
        <v>11490</v>
      </c>
      <c r="AE82" s="229" t="s">
        <v>13</v>
      </c>
      <c r="AF82" s="20">
        <f t="shared" ref="AF82:BG82" si="208">SUM(AF79:AF81)</f>
        <v>2980</v>
      </c>
      <c r="AG82" s="21">
        <f t="shared" si="208"/>
        <v>2791</v>
      </c>
      <c r="AH82" s="20">
        <f t="shared" si="208"/>
        <v>859</v>
      </c>
      <c r="AI82" s="21">
        <f t="shared" si="208"/>
        <v>1073</v>
      </c>
      <c r="AJ82" s="20">
        <f t="shared" si="208"/>
        <v>2162</v>
      </c>
      <c r="AK82" s="21">
        <f t="shared" si="208"/>
        <v>2093</v>
      </c>
      <c r="AL82" s="20">
        <f t="shared" si="208"/>
        <v>4118</v>
      </c>
      <c r="AM82" s="21">
        <f t="shared" si="208"/>
        <v>4096</v>
      </c>
      <c r="AN82" s="20">
        <f t="shared" si="208"/>
        <v>461</v>
      </c>
      <c r="AO82" s="21">
        <f t="shared" si="208"/>
        <v>294</v>
      </c>
      <c r="AP82" s="20">
        <f t="shared" si="208"/>
        <v>1809</v>
      </c>
      <c r="AQ82" s="21">
        <f t="shared" si="208"/>
        <v>1200</v>
      </c>
      <c r="AR82" s="20">
        <f t="shared" si="208"/>
        <v>3596</v>
      </c>
      <c r="AS82" s="21">
        <f t="shared" si="208"/>
        <v>3564</v>
      </c>
      <c r="AT82" s="20">
        <f t="shared" si="208"/>
        <v>1569</v>
      </c>
      <c r="AU82" s="21">
        <f t="shared" si="208"/>
        <v>2157</v>
      </c>
      <c r="AV82" s="20">
        <f t="shared" si="208"/>
        <v>1985</v>
      </c>
      <c r="AW82" s="21">
        <f t="shared" si="208"/>
        <v>3223</v>
      </c>
      <c r="AX82" s="20">
        <f t="shared" si="208"/>
        <v>276</v>
      </c>
      <c r="AY82" s="21">
        <f t="shared" si="208"/>
        <v>323</v>
      </c>
      <c r="AZ82" s="20">
        <f t="shared" si="208"/>
        <v>2366</v>
      </c>
      <c r="BA82" s="21">
        <f t="shared" si="208"/>
        <v>2264</v>
      </c>
      <c r="BB82" s="20">
        <f t="shared" si="208"/>
        <v>1283</v>
      </c>
      <c r="BC82" s="21">
        <f t="shared" si="208"/>
        <v>833</v>
      </c>
      <c r="BD82" s="20">
        <f t="shared" si="208"/>
        <v>4883</v>
      </c>
      <c r="BE82" s="21">
        <f t="shared" si="208"/>
        <v>4260</v>
      </c>
      <c r="BF82" s="160">
        <f t="shared" si="208"/>
        <v>28347</v>
      </c>
      <c r="BG82" s="161">
        <f t="shared" si="208"/>
        <v>28171</v>
      </c>
      <c r="BI82" s="136" t="s">
        <v>27</v>
      </c>
      <c r="BJ82" s="128">
        <f t="shared" ref="BJ82:CK82" si="209">B82/B95</f>
        <v>6.5984010513634866E-2</v>
      </c>
      <c r="BK82" s="129">
        <f t="shared" si="209"/>
        <v>6.3307789088413585E-2</v>
      </c>
      <c r="BL82" s="130">
        <f t="shared" si="209"/>
        <v>7.4614890885750962E-2</v>
      </c>
      <c r="BM82" s="131">
        <f t="shared" si="209"/>
        <v>5.0553613053613056E-2</v>
      </c>
      <c r="BN82" s="128">
        <f t="shared" si="209"/>
        <v>5.9944289693593313E-2</v>
      </c>
      <c r="BO82" s="129">
        <f t="shared" si="209"/>
        <v>4.9228659581762084E-2</v>
      </c>
      <c r="BP82" s="130">
        <f t="shared" si="209"/>
        <v>6.7230328651302337E-2</v>
      </c>
      <c r="BQ82" s="131">
        <f t="shared" si="209"/>
        <v>5.882560022530451E-2</v>
      </c>
      <c r="BR82" s="128">
        <f t="shared" si="209"/>
        <v>6.8473086781398754E-2</v>
      </c>
      <c r="BS82" s="129">
        <f t="shared" si="209"/>
        <v>5.9642147117296221E-2</v>
      </c>
      <c r="BT82" s="130">
        <f t="shared" si="209"/>
        <v>5.464159811985899E-2</v>
      </c>
      <c r="BU82" s="128">
        <f t="shared" si="209"/>
        <v>6.4922813036020585E-2</v>
      </c>
      <c r="BV82" s="132">
        <f t="shared" si="209"/>
        <v>5.9523342102163417E-2</v>
      </c>
      <c r="BW82" s="133">
        <f t="shared" si="209"/>
        <v>5.3073826552546215E-2</v>
      </c>
      <c r="BX82" s="128">
        <f t="shared" si="209"/>
        <v>6.9403636941157781E-2</v>
      </c>
      <c r="BY82" s="129">
        <f t="shared" si="209"/>
        <v>5.2821818779265589E-2</v>
      </c>
      <c r="BZ82" s="130">
        <f t="shared" si="209"/>
        <v>6.6492086986223387E-2</v>
      </c>
      <c r="CA82" s="131">
        <f t="shared" si="209"/>
        <v>5.2084997603451033E-2</v>
      </c>
      <c r="CB82" s="128">
        <f t="shared" si="209"/>
        <v>4.435682602267127E-2</v>
      </c>
      <c r="CC82" s="129">
        <f t="shared" si="209"/>
        <v>3.6490364903649035E-2</v>
      </c>
      <c r="CD82" s="130">
        <f t="shared" si="209"/>
        <v>5.8170936427997956E-2</v>
      </c>
      <c r="CE82" s="131">
        <f t="shared" si="209"/>
        <v>5.8738425925925923E-2</v>
      </c>
      <c r="CF82" s="128">
        <f t="shared" si="209"/>
        <v>5.8898170667230625E-2</v>
      </c>
      <c r="CG82" s="129">
        <f t="shared" si="209"/>
        <v>3.968253968253968E-2</v>
      </c>
      <c r="CH82" s="130">
        <f t="shared" si="209"/>
        <v>6.96933999808972E-2</v>
      </c>
      <c r="CI82" s="128">
        <f t="shared" si="209"/>
        <v>7.4730449869872345E-2</v>
      </c>
      <c r="CJ82" s="134">
        <f t="shared" si="209"/>
        <v>6.4252093245253702E-2</v>
      </c>
      <c r="CK82" s="135">
        <f t="shared" si="209"/>
        <v>5.8631722364251487E-2</v>
      </c>
    </row>
    <row r="83" spans="1:89" ht="13.5" thickTop="1" x14ac:dyDescent="0.2">
      <c r="A83" s="145" t="s">
        <v>28</v>
      </c>
      <c r="B83" s="189">
        <v>1301</v>
      </c>
      <c r="C83" s="183">
        <v>1485</v>
      </c>
      <c r="D83" s="184">
        <v>374</v>
      </c>
      <c r="E83" s="185">
        <v>450</v>
      </c>
      <c r="F83" s="182">
        <v>929</v>
      </c>
      <c r="G83" s="186">
        <v>980</v>
      </c>
      <c r="H83" s="184">
        <v>1984</v>
      </c>
      <c r="I83" s="185">
        <v>2102</v>
      </c>
      <c r="J83" s="182">
        <v>185</v>
      </c>
      <c r="K83" s="183">
        <v>167</v>
      </c>
      <c r="L83" s="184">
        <v>738</v>
      </c>
      <c r="M83" s="182">
        <v>689</v>
      </c>
      <c r="N83" s="187">
        <v>1769</v>
      </c>
      <c r="O83" s="190">
        <v>1577</v>
      </c>
      <c r="P83" s="182">
        <v>1043</v>
      </c>
      <c r="Q83" s="183">
        <v>694</v>
      </c>
      <c r="R83" s="184">
        <v>1088</v>
      </c>
      <c r="S83" s="185">
        <v>1393</v>
      </c>
      <c r="T83" s="182">
        <v>136</v>
      </c>
      <c r="U83" s="186">
        <v>111</v>
      </c>
      <c r="V83" s="184">
        <v>1103</v>
      </c>
      <c r="W83" s="191">
        <v>1182</v>
      </c>
      <c r="X83" s="182">
        <v>616</v>
      </c>
      <c r="Y83" s="186">
        <v>304</v>
      </c>
      <c r="Z83" s="184">
        <v>2039</v>
      </c>
      <c r="AA83" s="182">
        <v>2491</v>
      </c>
      <c r="AB83" s="158">
        <f t="shared" si="193"/>
        <v>13305</v>
      </c>
      <c r="AC83" s="159">
        <f t="shared" si="194"/>
        <v>13625</v>
      </c>
      <c r="BI83" s="145" t="s">
        <v>28</v>
      </c>
      <c r="BJ83" s="128">
        <f t="shared" ref="BJ83:CK83" si="210">B83/B95</f>
        <v>7.1240827948746033E-2</v>
      </c>
      <c r="BK83" s="129">
        <f t="shared" si="210"/>
        <v>8.4925082923481637E-2</v>
      </c>
      <c r="BL83" s="130">
        <f t="shared" si="210"/>
        <v>6.0012836970474971E-2</v>
      </c>
      <c r="BM83" s="131">
        <f t="shared" si="210"/>
        <v>6.555944055944056E-2</v>
      </c>
      <c r="BN83" s="128">
        <f t="shared" si="210"/>
        <v>5.1754874651810584E-2</v>
      </c>
      <c r="BO83" s="129">
        <f t="shared" si="210"/>
        <v>6.7192320877613981E-2</v>
      </c>
      <c r="BP83" s="130">
        <f t="shared" si="210"/>
        <v>6.7639438156279832E-2</v>
      </c>
      <c r="BQ83" s="131">
        <f t="shared" si="210"/>
        <v>7.399845103147222E-2</v>
      </c>
      <c r="BR83" s="128">
        <f t="shared" si="210"/>
        <v>6.7740754302453313E-2</v>
      </c>
      <c r="BS83" s="129">
        <f t="shared" si="210"/>
        <v>5.5334658714380383E-2</v>
      </c>
      <c r="BT83" s="130">
        <f t="shared" si="210"/>
        <v>7.2267920094007052E-2</v>
      </c>
      <c r="BU83" s="128">
        <f t="shared" si="210"/>
        <v>5.909090909090909E-2</v>
      </c>
      <c r="BV83" s="132">
        <f t="shared" si="210"/>
        <v>6.9456986925281711E-2</v>
      </c>
      <c r="BW83" s="133">
        <f t="shared" si="210"/>
        <v>6.1632860436940634E-2</v>
      </c>
      <c r="BX83" s="128">
        <f t="shared" si="210"/>
        <v>8.2823790994997218E-2</v>
      </c>
      <c r="BY83" s="129">
        <f t="shared" si="210"/>
        <v>5.7011418713546376E-2</v>
      </c>
      <c r="BZ83" s="130">
        <f t="shared" si="210"/>
        <v>6.1937834452920414E-2</v>
      </c>
      <c r="CA83" s="131">
        <f t="shared" si="210"/>
        <v>7.418650476646961E-2</v>
      </c>
      <c r="CB83" s="128">
        <f t="shared" si="210"/>
        <v>6.702809265648102E-2</v>
      </c>
      <c r="CC83" s="129">
        <f t="shared" si="210"/>
        <v>4.5510455104551047E-2</v>
      </c>
      <c r="CD83" s="130">
        <f t="shared" si="210"/>
        <v>8.0505072622436322E-2</v>
      </c>
      <c r="CE83" s="131">
        <f t="shared" si="210"/>
        <v>6.8402777777777785E-2</v>
      </c>
      <c r="CF83" s="128">
        <f t="shared" si="210"/>
        <v>6.513693560325684E-2</v>
      </c>
      <c r="CG83" s="129">
        <f t="shared" si="210"/>
        <v>5.6109265411590996E-2</v>
      </c>
      <c r="CH83" s="130">
        <f t="shared" si="210"/>
        <v>6.4917698748766281E-2</v>
      </c>
      <c r="CI83" s="128">
        <f t="shared" si="210"/>
        <v>7.7178088982525719E-2</v>
      </c>
      <c r="CJ83" s="134">
        <f t="shared" si="210"/>
        <v>6.7557618194096766E-2</v>
      </c>
      <c r="CK83" s="135">
        <f t="shared" si="210"/>
        <v>6.9526302629497522E-2</v>
      </c>
    </row>
    <row r="84" spans="1:89" x14ac:dyDescent="0.2">
      <c r="A84" s="136" t="s">
        <v>29</v>
      </c>
      <c r="B84" s="192">
        <v>1466</v>
      </c>
      <c r="C84" s="176">
        <v>1109</v>
      </c>
      <c r="D84" s="177">
        <v>470</v>
      </c>
      <c r="E84" s="178">
        <v>497</v>
      </c>
      <c r="F84" s="175">
        <v>1062</v>
      </c>
      <c r="G84" s="179">
        <v>1044</v>
      </c>
      <c r="H84" s="177">
        <v>2009</v>
      </c>
      <c r="I84" s="178">
        <v>2127</v>
      </c>
      <c r="J84" s="175">
        <v>232</v>
      </c>
      <c r="K84" s="176">
        <v>172</v>
      </c>
      <c r="L84" s="177">
        <v>785</v>
      </c>
      <c r="M84" s="175">
        <v>679</v>
      </c>
      <c r="N84" s="180">
        <v>1850</v>
      </c>
      <c r="O84" s="193">
        <v>1505</v>
      </c>
      <c r="P84" s="175">
        <v>953</v>
      </c>
      <c r="Q84" s="176">
        <v>821</v>
      </c>
      <c r="R84" s="177">
        <v>1102</v>
      </c>
      <c r="S84" s="178">
        <v>1457</v>
      </c>
      <c r="T84" s="175">
        <v>181</v>
      </c>
      <c r="U84" s="179">
        <v>145</v>
      </c>
      <c r="V84" s="177">
        <v>1094</v>
      </c>
      <c r="W84" s="194">
        <v>1166</v>
      </c>
      <c r="X84" s="175">
        <v>721</v>
      </c>
      <c r="Y84" s="179">
        <v>334</v>
      </c>
      <c r="Z84" s="177">
        <v>2399</v>
      </c>
      <c r="AA84" s="175">
        <v>2295</v>
      </c>
      <c r="AB84" s="158">
        <f t="shared" si="193"/>
        <v>14324</v>
      </c>
      <c r="AC84" s="159">
        <f t="shared" si="194"/>
        <v>13351</v>
      </c>
      <c r="BI84" s="136" t="s">
        <v>29</v>
      </c>
      <c r="BJ84" s="128">
        <f t="shared" ref="BJ84:CK84" si="211">B84/B95</f>
        <v>8.0275982915343339E-2</v>
      </c>
      <c r="BK84" s="129">
        <f t="shared" si="211"/>
        <v>6.3422166304472144E-2</v>
      </c>
      <c r="BL84" s="130">
        <f t="shared" si="211"/>
        <v>7.5417201540436463E-2</v>
      </c>
      <c r="BM84" s="131">
        <f t="shared" si="211"/>
        <v>7.2406759906759904E-2</v>
      </c>
      <c r="BN84" s="128">
        <f t="shared" si="211"/>
        <v>5.9164345403899719E-2</v>
      </c>
      <c r="BO84" s="129">
        <f t="shared" si="211"/>
        <v>7.1580390812478578E-2</v>
      </c>
      <c r="BP84" s="130">
        <f t="shared" si="211"/>
        <v>6.8491749624982959E-2</v>
      </c>
      <c r="BQ84" s="131">
        <f t="shared" si="211"/>
        <v>7.4878546785890301E-2</v>
      </c>
      <c r="BR84" s="128">
        <f t="shared" si="211"/>
        <v>8.4950567557671178E-2</v>
      </c>
      <c r="BS84" s="129">
        <f t="shared" si="211"/>
        <v>5.6991385023194167E-2</v>
      </c>
      <c r="BT84" s="130">
        <f t="shared" si="211"/>
        <v>7.6870348609479042E-2</v>
      </c>
      <c r="BU84" s="128">
        <f t="shared" si="211"/>
        <v>5.8233276157804457E-2</v>
      </c>
      <c r="BV84" s="132">
        <f t="shared" si="211"/>
        <v>7.2637323805410506E-2</v>
      </c>
      <c r="BW84" s="133">
        <f t="shared" si="211"/>
        <v>5.8818931488646579E-2</v>
      </c>
      <c r="BX84" s="128">
        <f t="shared" si="211"/>
        <v>7.5676963392360838E-2</v>
      </c>
      <c r="BY84" s="129">
        <f t="shared" si="211"/>
        <v>6.7444344040088727E-2</v>
      </c>
      <c r="BZ84" s="130">
        <f t="shared" si="211"/>
        <v>6.2734828646248436E-2</v>
      </c>
      <c r="CA84" s="131">
        <f t="shared" si="211"/>
        <v>7.7594929967513451E-2</v>
      </c>
      <c r="CB84" s="128">
        <f t="shared" si="211"/>
        <v>8.9206505667816655E-2</v>
      </c>
      <c r="CC84" s="129">
        <f t="shared" si="211"/>
        <v>5.9450594505945059E-2</v>
      </c>
      <c r="CD84" s="130">
        <f t="shared" si="211"/>
        <v>7.9848186263776363E-2</v>
      </c>
      <c r="CE84" s="131">
        <f t="shared" si="211"/>
        <v>6.7476851851851857E-2</v>
      </c>
      <c r="CF84" s="128">
        <f t="shared" si="211"/>
        <v>7.6239822353811992E-2</v>
      </c>
      <c r="CG84" s="129">
        <f t="shared" si="211"/>
        <v>6.1646363971945367E-2</v>
      </c>
      <c r="CH84" s="130">
        <f t="shared" si="211"/>
        <v>7.6379381705880475E-2</v>
      </c>
      <c r="CI84" s="128">
        <f t="shared" si="211"/>
        <v>7.110546536125914E-2</v>
      </c>
      <c r="CJ84" s="134">
        <f t="shared" si="211"/>
        <v>7.2731704097124553E-2</v>
      </c>
      <c r="CK84" s="135">
        <f t="shared" si="211"/>
        <v>6.812812230505845E-2</v>
      </c>
    </row>
    <row r="85" spans="1:89" x14ac:dyDescent="0.2">
      <c r="A85" s="145" t="s">
        <v>30</v>
      </c>
      <c r="B85" s="189">
        <v>1524</v>
      </c>
      <c r="C85" s="183">
        <v>1506</v>
      </c>
      <c r="D85" s="184">
        <v>446</v>
      </c>
      <c r="E85" s="185">
        <v>547</v>
      </c>
      <c r="F85" s="182">
        <v>1253</v>
      </c>
      <c r="G85" s="186">
        <v>1178</v>
      </c>
      <c r="H85" s="184">
        <v>2071</v>
      </c>
      <c r="I85" s="185">
        <v>2077</v>
      </c>
      <c r="J85" s="182">
        <v>226</v>
      </c>
      <c r="K85" s="183">
        <v>140</v>
      </c>
      <c r="L85" s="184">
        <v>880</v>
      </c>
      <c r="M85" s="182">
        <v>684</v>
      </c>
      <c r="N85" s="187">
        <v>1710</v>
      </c>
      <c r="O85" s="190">
        <v>1831</v>
      </c>
      <c r="P85" s="182">
        <v>862</v>
      </c>
      <c r="Q85" s="183">
        <v>1091</v>
      </c>
      <c r="R85" s="184">
        <v>1015</v>
      </c>
      <c r="S85" s="185">
        <v>1547</v>
      </c>
      <c r="T85" s="182">
        <v>152</v>
      </c>
      <c r="U85" s="186">
        <v>162</v>
      </c>
      <c r="V85" s="184">
        <v>1134</v>
      </c>
      <c r="W85" s="191">
        <v>1188</v>
      </c>
      <c r="X85" s="182">
        <v>677</v>
      </c>
      <c r="Y85" s="186">
        <v>385</v>
      </c>
      <c r="Z85" s="184">
        <v>2479</v>
      </c>
      <c r="AA85" s="182">
        <v>2178</v>
      </c>
      <c r="AB85" s="158">
        <f t="shared" si="193"/>
        <v>14429</v>
      </c>
      <c r="AC85" s="159">
        <f t="shared" si="194"/>
        <v>14514</v>
      </c>
      <c r="BI85" s="145" t="s">
        <v>30</v>
      </c>
      <c r="BJ85" s="128">
        <f t="shared" ref="BJ85:CK85" si="212">B85/B95</f>
        <v>8.3451976782389664E-2</v>
      </c>
      <c r="BK85" s="129">
        <f t="shared" si="212"/>
        <v>8.6126043692096532E-2</v>
      </c>
      <c r="BL85" s="130">
        <f t="shared" si="212"/>
        <v>7.1566110397946081E-2</v>
      </c>
      <c r="BM85" s="131">
        <f t="shared" si="212"/>
        <v>7.9691142191142192E-2</v>
      </c>
      <c r="BN85" s="128">
        <f t="shared" si="212"/>
        <v>6.9805013927576598E-2</v>
      </c>
      <c r="BO85" s="129">
        <f t="shared" si="212"/>
        <v>8.0767912238601303E-2</v>
      </c>
      <c r="BP85" s="130">
        <f t="shared" si="212"/>
        <v>7.0605482067366693E-2</v>
      </c>
      <c r="BQ85" s="131">
        <f t="shared" si="212"/>
        <v>7.311835527705414E-2</v>
      </c>
      <c r="BR85" s="128">
        <f t="shared" si="212"/>
        <v>8.2753570120834855E-2</v>
      </c>
      <c r="BS85" s="129">
        <f t="shared" si="212"/>
        <v>4.6388336646785953E-2</v>
      </c>
      <c r="BT85" s="130">
        <f t="shared" si="212"/>
        <v>8.6173129651390526E-2</v>
      </c>
      <c r="BU85" s="128">
        <f t="shared" si="212"/>
        <v>5.8662092624356774E-2</v>
      </c>
      <c r="BV85" s="132">
        <f t="shared" si="212"/>
        <v>6.7140445247163213E-2</v>
      </c>
      <c r="BW85" s="133">
        <f t="shared" si="212"/>
        <v>7.1559776448977999E-2</v>
      </c>
      <c r="BX85" s="128">
        <f t="shared" si="212"/>
        <v>6.8450726594139602E-2</v>
      </c>
      <c r="BY85" s="129">
        <f t="shared" si="212"/>
        <v>8.9624578986281109E-2</v>
      </c>
      <c r="BZ85" s="130">
        <f t="shared" si="212"/>
        <v>5.7782079016281455E-2</v>
      </c>
      <c r="CA85" s="131">
        <f t="shared" si="212"/>
        <v>8.2388027906481337E-2</v>
      </c>
      <c r="CB85" s="128">
        <f t="shared" si="212"/>
        <v>7.4913750616067032E-2</v>
      </c>
      <c r="CC85" s="129">
        <f t="shared" si="212"/>
        <v>6.6420664206642069E-2</v>
      </c>
      <c r="CD85" s="130">
        <f t="shared" si="212"/>
        <v>8.2767681191153936E-2</v>
      </c>
      <c r="CE85" s="131">
        <f t="shared" si="212"/>
        <v>6.8750000000000006E-2</v>
      </c>
      <c r="CF85" s="128">
        <f t="shared" si="212"/>
        <v>7.1587184096436496E-2</v>
      </c>
      <c r="CG85" s="129">
        <f t="shared" si="212"/>
        <v>7.10594315245478E-2</v>
      </c>
      <c r="CH85" s="130">
        <f t="shared" si="212"/>
        <v>7.8926422363016974E-2</v>
      </c>
      <c r="CI85" s="128">
        <f t="shared" si="212"/>
        <v>6.7480480852645935E-2</v>
      </c>
      <c r="CJ85" s="134">
        <f t="shared" si="212"/>
        <v>7.3264853282421813E-2</v>
      </c>
      <c r="CK85" s="135">
        <f t="shared" si="212"/>
        <v>7.4062734412075379E-2</v>
      </c>
    </row>
    <row r="86" spans="1:89" x14ac:dyDescent="0.2">
      <c r="A86" s="136" t="s">
        <v>31</v>
      </c>
      <c r="B86" s="192">
        <v>1456</v>
      </c>
      <c r="C86" s="176">
        <v>1285</v>
      </c>
      <c r="D86" s="177">
        <v>413</v>
      </c>
      <c r="E86" s="178">
        <v>526</v>
      </c>
      <c r="F86" s="175">
        <v>909</v>
      </c>
      <c r="G86" s="179">
        <v>915</v>
      </c>
      <c r="H86" s="177">
        <v>2047</v>
      </c>
      <c r="I86" s="178">
        <v>2019</v>
      </c>
      <c r="J86" s="175">
        <v>235</v>
      </c>
      <c r="K86" s="176">
        <v>154</v>
      </c>
      <c r="L86" s="177">
        <v>929</v>
      </c>
      <c r="M86" s="175">
        <v>516</v>
      </c>
      <c r="N86" s="180">
        <v>1886</v>
      </c>
      <c r="O86" s="193">
        <v>1733</v>
      </c>
      <c r="P86" s="175">
        <v>707</v>
      </c>
      <c r="Q86" s="176">
        <v>1066</v>
      </c>
      <c r="R86" s="177">
        <v>970</v>
      </c>
      <c r="S86" s="178">
        <v>1676</v>
      </c>
      <c r="T86" s="175">
        <v>124</v>
      </c>
      <c r="U86" s="179">
        <v>161</v>
      </c>
      <c r="V86" s="177">
        <v>1232</v>
      </c>
      <c r="W86" s="194">
        <v>1076</v>
      </c>
      <c r="X86" s="175">
        <v>606</v>
      </c>
      <c r="Y86" s="179">
        <v>448</v>
      </c>
      <c r="Z86" s="177">
        <v>2404</v>
      </c>
      <c r="AA86" s="175">
        <v>2082</v>
      </c>
      <c r="AB86" s="158">
        <f t="shared" si="193"/>
        <v>13918</v>
      </c>
      <c r="AC86" s="159">
        <f t="shared" si="194"/>
        <v>13657</v>
      </c>
      <c r="BI86" s="136" t="s">
        <v>31</v>
      </c>
      <c r="BJ86" s="128">
        <f t="shared" ref="BJ86:CK86" si="213">B86/B95</f>
        <v>7.9728397765852596E-2</v>
      </c>
      <c r="BK86" s="129">
        <f t="shared" si="213"/>
        <v>7.3487361317625524E-2</v>
      </c>
      <c r="BL86" s="130">
        <f t="shared" si="213"/>
        <v>6.627086007702182E-2</v>
      </c>
      <c r="BM86" s="131">
        <f t="shared" si="213"/>
        <v>7.6631701631701632E-2</v>
      </c>
      <c r="BN86" s="128">
        <f t="shared" si="213"/>
        <v>5.0640668523676879E-2</v>
      </c>
      <c r="BO86" s="129">
        <f t="shared" si="213"/>
        <v>6.2735687350017139E-2</v>
      </c>
      <c r="BP86" s="130">
        <f t="shared" si="213"/>
        <v>6.9787263057411703E-2</v>
      </c>
      <c r="BQ86" s="131">
        <f t="shared" si="213"/>
        <v>7.1076533126804189E-2</v>
      </c>
      <c r="BR86" s="128">
        <f t="shared" si="213"/>
        <v>8.6049066276089339E-2</v>
      </c>
      <c r="BS86" s="129">
        <f t="shared" si="213"/>
        <v>5.1027170311464545E-2</v>
      </c>
      <c r="BT86" s="130">
        <f t="shared" si="213"/>
        <v>9.0971406188797496E-2</v>
      </c>
      <c r="BU86" s="128">
        <f t="shared" si="213"/>
        <v>4.4253859348198969E-2</v>
      </c>
      <c r="BV86" s="132">
        <f t="shared" si="213"/>
        <v>7.4050806863245514E-2</v>
      </c>
      <c r="BW86" s="133">
        <f t="shared" si="213"/>
        <v>6.7729706491577751E-2</v>
      </c>
      <c r="BX86" s="128">
        <f t="shared" si="213"/>
        <v>5.6142301278488051E-2</v>
      </c>
      <c r="BY86" s="129">
        <f t="shared" si="213"/>
        <v>8.7570853528300338E-2</v>
      </c>
      <c r="BZ86" s="130">
        <f t="shared" si="213"/>
        <v>5.5220311966298528E-2</v>
      </c>
      <c r="CA86" s="131">
        <f t="shared" si="213"/>
        <v>8.9258134952335311E-2</v>
      </c>
      <c r="CB86" s="128">
        <f t="shared" si="213"/>
        <v>6.1113849186791525E-2</v>
      </c>
      <c r="CC86" s="129">
        <f t="shared" si="213"/>
        <v>6.601066010660106E-2</v>
      </c>
      <c r="CD86" s="130">
        <f t="shared" si="213"/>
        <v>8.9920443763228955E-2</v>
      </c>
      <c r="CE86" s="131">
        <f t="shared" si="213"/>
        <v>6.2268518518518522E-2</v>
      </c>
      <c r="CF86" s="128">
        <f t="shared" si="213"/>
        <v>6.407951781748969E-2</v>
      </c>
      <c r="CG86" s="129">
        <f t="shared" si="213"/>
        <v>8.2687338501291993E-2</v>
      </c>
      <c r="CH86" s="130">
        <f t="shared" si="213"/>
        <v>7.6538571746951514E-2</v>
      </c>
      <c r="CI86" s="128">
        <f t="shared" si="213"/>
        <v>6.4506134589168429E-2</v>
      </c>
      <c r="CJ86" s="134">
        <f t="shared" si="213"/>
        <v>7.067019391397511E-2</v>
      </c>
      <c r="CK86" s="135">
        <f t="shared" si="213"/>
        <v>6.9689593762278734E-2</v>
      </c>
    </row>
    <row r="87" spans="1:89" x14ac:dyDescent="0.2">
      <c r="A87" s="145" t="s">
        <v>32</v>
      </c>
      <c r="B87" s="189">
        <v>1436</v>
      </c>
      <c r="C87" s="183">
        <v>1186</v>
      </c>
      <c r="D87" s="184">
        <v>354</v>
      </c>
      <c r="E87" s="185">
        <v>546</v>
      </c>
      <c r="F87" s="182">
        <v>925</v>
      </c>
      <c r="G87" s="186">
        <v>1282</v>
      </c>
      <c r="H87" s="184">
        <v>1925</v>
      </c>
      <c r="I87" s="185">
        <v>2428</v>
      </c>
      <c r="J87" s="182">
        <v>244</v>
      </c>
      <c r="K87" s="183">
        <v>134</v>
      </c>
      <c r="L87" s="184">
        <v>1054</v>
      </c>
      <c r="M87" s="182">
        <v>470</v>
      </c>
      <c r="N87" s="187">
        <v>1713</v>
      </c>
      <c r="O87" s="190">
        <v>1706</v>
      </c>
      <c r="P87" s="182">
        <v>610</v>
      </c>
      <c r="Q87" s="183">
        <v>1189</v>
      </c>
      <c r="R87" s="184">
        <v>926</v>
      </c>
      <c r="S87" s="185">
        <v>1696</v>
      </c>
      <c r="T87" s="182">
        <v>108</v>
      </c>
      <c r="U87" s="186">
        <v>174</v>
      </c>
      <c r="V87" s="184">
        <v>1383</v>
      </c>
      <c r="W87" s="191">
        <v>1043</v>
      </c>
      <c r="X87" s="182">
        <v>529</v>
      </c>
      <c r="Y87" s="186">
        <v>508</v>
      </c>
      <c r="Z87" s="184">
        <v>2193</v>
      </c>
      <c r="AA87" s="182">
        <v>2330</v>
      </c>
      <c r="AB87" s="158">
        <f t="shared" si="193"/>
        <v>13400</v>
      </c>
      <c r="AC87" s="159">
        <f t="shared" si="194"/>
        <v>14692</v>
      </c>
      <c r="BI87" s="145" t="s">
        <v>32</v>
      </c>
      <c r="BJ87" s="128">
        <f t="shared" ref="BJ87:CK87" si="214">B87/B95</f>
        <v>7.8633227466871097E-2</v>
      </c>
      <c r="BK87" s="129">
        <f t="shared" si="214"/>
        <v>6.7825689122726754E-2</v>
      </c>
      <c r="BL87" s="130">
        <f t="shared" si="214"/>
        <v>5.6803594351732989E-2</v>
      </c>
      <c r="BM87" s="131">
        <f t="shared" si="214"/>
        <v>7.9545454545454544E-2</v>
      </c>
      <c r="BN87" s="128">
        <f t="shared" si="214"/>
        <v>5.1532033426183843E-2</v>
      </c>
      <c r="BO87" s="129">
        <f t="shared" si="214"/>
        <v>8.7898525882756262E-2</v>
      </c>
      <c r="BP87" s="130">
        <f t="shared" si="214"/>
        <v>6.5627983090140465E-2</v>
      </c>
      <c r="BQ87" s="131">
        <f t="shared" si="214"/>
        <v>8.547489966908399E-2</v>
      </c>
      <c r="BR87" s="128">
        <f t="shared" si="214"/>
        <v>8.9344562431343824E-2</v>
      </c>
      <c r="BS87" s="129">
        <f t="shared" si="214"/>
        <v>4.4400265076209408E-2</v>
      </c>
      <c r="BT87" s="130">
        <f t="shared" si="214"/>
        <v>0.10321190755973364</v>
      </c>
      <c r="BU87" s="128">
        <f t="shared" si="214"/>
        <v>4.0308747855917669E-2</v>
      </c>
      <c r="BV87" s="132">
        <f t="shared" si="214"/>
        <v>6.7258235501982802E-2</v>
      </c>
      <c r="BW87" s="133">
        <f t="shared" si="214"/>
        <v>6.667448313596748E-2</v>
      </c>
      <c r="BX87" s="128">
        <f t="shared" si="214"/>
        <v>4.8439609306757725E-2</v>
      </c>
      <c r="BY87" s="129">
        <f t="shared" si="214"/>
        <v>9.7675182781565756E-2</v>
      </c>
      <c r="BZ87" s="130">
        <f t="shared" si="214"/>
        <v>5.2715473072981897E-2</v>
      </c>
      <c r="CA87" s="131">
        <f t="shared" si="214"/>
        <v>9.0323267827661508E-2</v>
      </c>
      <c r="CB87" s="128">
        <f t="shared" si="214"/>
        <v>5.3228191227205519E-2</v>
      </c>
      <c r="CC87" s="129">
        <f t="shared" si="214"/>
        <v>7.1340713407134076E-2</v>
      </c>
      <c r="CD87" s="130">
        <f t="shared" si="214"/>
        <v>0.10094153711407926</v>
      </c>
      <c r="CE87" s="131">
        <f t="shared" si="214"/>
        <v>6.0358796296296299E-2</v>
      </c>
      <c r="CF87" s="128">
        <f t="shared" si="214"/>
        <v>5.5937400867082585E-2</v>
      </c>
      <c r="CG87" s="129">
        <f t="shared" si="214"/>
        <v>9.3761535622000736E-2</v>
      </c>
      <c r="CH87" s="130">
        <f t="shared" si="214"/>
        <v>6.9820752013754026E-2</v>
      </c>
      <c r="CI87" s="128">
        <f t="shared" si="214"/>
        <v>7.2189862436485314E-2</v>
      </c>
      <c r="CJ87" s="134">
        <f t="shared" si="214"/>
        <v>6.8039991266508587E-2</v>
      </c>
      <c r="CK87" s="135">
        <f t="shared" si="214"/>
        <v>7.4971041338170827E-2</v>
      </c>
    </row>
    <row r="88" spans="1:89" x14ac:dyDescent="0.2">
      <c r="A88" s="136" t="s">
        <v>33</v>
      </c>
      <c r="B88" s="192">
        <v>1338</v>
      </c>
      <c r="C88" s="176">
        <v>1099</v>
      </c>
      <c r="D88" s="177">
        <v>221</v>
      </c>
      <c r="E88" s="178">
        <v>500</v>
      </c>
      <c r="F88" s="175">
        <v>925</v>
      </c>
      <c r="G88" s="179">
        <v>1146</v>
      </c>
      <c r="H88" s="177">
        <v>1790</v>
      </c>
      <c r="I88" s="178">
        <v>1849</v>
      </c>
      <c r="J88" s="175">
        <v>193</v>
      </c>
      <c r="K88" s="176">
        <v>138</v>
      </c>
      <c r="L88" s="177">
        <v>841</v>
      </c>
      <c r="M88" s="175">
        <v>395</v>
      </c>
      <c r="N88" s="180">
        <v>1540</v>
      </c>
      <c r="O88" s="193">
        <v>1545</v>
      </c>
      <c r="P88" s="175">
        <v>497</v>
      </c>
      <c r="Q88" s="176">
        <v>1052</v>
      </c>
      <c r="R88" s="177">
        <v>745</v>
      </c>
      <c r="S88" s="178">
        <v>1414</v>
      </c>
      <c r="T88" s="175">
        <v>84</v>
      </c>
      <c r="U88" s="179">
        <v>179</v>
      </c>
      <c r="V88" s="177">
        <v>1143</v>
      </c>
      <c r="W88" s="194">
        <v>800</v>
      </c>
      <c r="X88" s="175">
        <v>418</v>
      </c>
      <c r="Y88" s="179">
        <v>431</v>
      </c>
      <c r="Z88" s="177">
        <v>1967</v>
      </c>
      <c r="AA88" s="175">
        <v>1535</v>
      </c>
      <c r="AB88" s="158">
        <f t="shared" si="193"/>
        <v>11702</v>
      </c>
      <c r="AC88" s="159">
        <f t="shared" si="194"/>
        <v>12083</v>
      </c>
      <c r="BI88" s="136" t="s">
        <v>33</v>
      </c>
      <c r="BJ88" s="128">
        <f t="shared" ref="BJ88:CK88" si="215">B88/B95</f>
        <v>7.3266893001861788E-2</v>
      </c>
      <c r="BK88" s="129">
        <f t="shared" si="215"/>
        <v>6.285028022417935E-2</v>
      </c>
      <c r="BL88" s="130">
        <f t="shared" si="215"/>
        <v>3.5462130937098844E-2</v>
      </c>
      <c r="BM88" s="131">
        <f t="shared" si="215"/>
        <v>7.2843822843822847E-2</v>
      </c>
      <c r="BN88" s="128">
        <f t="shared" si="215"/>
        <v>5.1532033426183843E-2</v>
      </c>
      <c r="BO88" s="129">
        <f t="shared" si="215"/>
        <v>7.8573877271169004E-2</v>
      </c>
      <c r="BP88" s="130">
        <f t="shared" si="215"/>
        <v>6.1025501159143597E-2</v>
      </c>
      <c r="BQ88" s="131">
        <f t="shared" si="215"/>
        <v>6.5091881996761247E-2</v>
      </c>
      <c r="BR88" s="128">
        <f t="shared" si="215"/>
        <v>7.0670084218235077E-2</v>
      </c>
      <c r="BS88" s="129">
        <f t="shared" si="215"/>
        <v>4.5725646123260438E-2</v>
      </c>
      <c r="BT88" s="130">
        <f t="shared" si="215"/>
        <v>8.2354093223658442E-2</v>
      </c>
      <c r="BU88" s="128">
        <f t="shared" si="215"/>
        <v>3.3876500857632934E-2</v>
      </c>
      <c r="BV88" s="132">
        <f t="shared" si="215"/>
        <v>6.0465664140720091E-2</v>
      </c>
      <c r="BW88" s="133">
        <f t="shared" si="215"/>
        <v>6.0382225348809944E-2</v>
      </c>
      <c r="BX88" s="128">
        <f t="shared" si="215"/>
        <v>3.9466370205669815E-2</v>
      </c>
      <c r="BY88" s="129">
        <f t="shared" si="215"/>
        <v>8.6420767271831095E-2</v>
      </c>
      <c r="BZ88" s="130">
        <f t="shared" si="215"/>
        <v>4.2411476716383921E-2</v>
      </c>
      <c r="CA88" s="131">
        <f t="shared" si="215"/>
        <v>7.5304894285562127E-2</v>
      </c>
      <c r="CB88" s="128">
        <f t="shared" si="215"/>
        <v>4.1399704287826515E-2</v>
      </c>
      <c r="CC88" s="129">
        <f t="shared" si="215"/>
        <v>7.3390733907339079E-2</v>
      </c>
      <c r="CD88" s="130">
        <f t="shared" si="215"/>
        <v>8.342456754981388E-2</v>
      </c>
      <c r="CE88" s="131">
        <f t="shared" si="215"/>
        <v>4.6296296296296294E-2</v>
      </c>
      <c r="CF88" s="128">
        <f t="shared" si="215"/>
        <v>4.4200063445067148E-2</v>
      </c>
      <c r="CG88" s="129">
        <f t="shared" si="215"/>
        <v>7.9549649317091173E-2</v>
      </c>
      <c r="CH88" s="130">
        <f t="shared" si="215"/>
        <v>6.2625362157343434E-2</v>
      </c>
      <c r="CI88" s="128">
        <f t="shared" si="215"/>
        <v>4.7558557442062215E-2</v>
      </c>
      <c r="CJ88" s="134">
        <f t="shared" si="215"/>
        <v>5.9418207298558463E-2</v>
      </c>
      <c r="CK88" s="135">
        <f t="shared" si="215"/>
        <v>6.1657711168603198E-2</v>
      </c>
    </row>
    <row r="89" spans="1:89" x14ac:dyDescent="0.2">
      <c r="A89" s="145" t="s">
        <v>34</v>
      </c>
      <c r="B89" s="189">
        <v>380</v>
      </c>
      <c r="C89" s="183">
        <v>702</v>
      </c>
      <c r="D89" s="184">
        <v>135</v>
      </c>
      <c r="E89" s="185">
        <v>417</v>
      </c>
      <c r="F89" s="182">
        <v>403</v>
      </c>
      <c r="G89" s="186">
        <v>1029</v>
      </c>
      <c r="H89" s="184">
        <v>795</v>
      </c>
      <c r="I89" s="185">
        <v>1528</v>
      </c>
      <c r="J89" s="182">
        <v>233</v>
      </c>
      <c r="K89" s="183">
        <v>77</v>
      </c>
      <c r="L89" s="184">
        <v>674</v>
      </c>
      <c r="M89" s="182">
        <v>320</v>
      </c>
      <c r="N89" s="187">
        <v>1427</v>
      </c>
      <c r="O89" s="190">
        <v>1376</v>
      </c>
      <c r="P89" s="182">
        <v>370</v>
      </c>
      <c r="Q89" s="183">
        <v>1004</v>
      </c>
      <c r="R89" s="184">
        <v>690</v>
      </c>
      <c r="S89" s="185">
        <v>1143</v>
      </c>
      <c r="T89" s="182">
        <v>102</v>
      </c>
      <c r="U89" s="186">
        <v>111</v>
      </c>
      <c r="V89" s="184">
        <v>1019</v>
      </c>
      <c r="W89" s="191">
        <v>602</v>
      </c>
      <c r="X89" s="182">
        <v>310</v>
      </c>
      <c r="Y89" s="186">
        <v>334</v>
      </c>
      <c r="Z89" s="184">
        <v>1378</v>
      </c>
      <c r="AA89" s="182">
        <v>1413</v>
      </c>
      <c r="AB89" s="158">
        <f t="shared" si="193"/>
        <v>7916</v>
      </c>
      <c r="AC89" s="159">
        <f t="shared" si="194"/>
        <v>10056</v>
      </c>
      <c r="BI89" s="145" t="s">
        <v>34</v>
      </c>
      <c r="BJ89" s="128">
        <f t="shared" ref="BJ89:CK89" si="216">B89/B95</f>
        <v>2.0808235680648341E-2</v>
      </c>
      <c r="BK89" s="129">
        <f t="shared" si="216"/>
        <v>4.0146402836554955E-2</v>
      </c>
      <c r="BL89" s="130">
        <f t="shared" si="216"/>
        <v>2.1662387676508344E-2</v>
      </c>
      <c r="BM89" s="131">
        <f t="shared" si="216"/>
        <v>6.0751748251748248E-2</v>
      </c>
      <c r="BN89" s="128">
        <f t="shared" si="216"/>
        <v>2.245125348189415E-2</v>
      </c>
      <c r="BO89" s="129">
        <f t="shared" si="216"/>
        <v>7.0551936921494682E-2</v>
      </c>
      <c r="BP89" s="130">
        <f t="shared" si="216"/>
        <v>2.7103504704759307E-2</v>
      </c>
      <c r="BQ89" s="131">
        <f t="shared" si="216"/>
        <v>5.3791452510033089E-2</v>
      </c>
      <c r="BR89" s="128">
        <f t="shared" si="216"/>
        <v>8.5316733797143898E-2</v>
      </c>
      <c r="BS89" s="129">
        <f t="shared" si="216"/>
        <v>2.5513585155732273E-2</v>
      </c>
      <c r="BT89" s="130">
        <f t="shared" si="216"/>
        <v>6.6000783392087745E-2</v>
      </c>
      <c r="BU89" s="128">
        <f t="shared" si="216"/>
        <v>2.7444253859348199E-2</v>
      </c>
      <c r="BV89" s="132">
        <f t="shared" si="216"/>
        <v>5.6028897875849068E-2</v>
      </c>
      <c r="BW89" s="133">
        <f t="shared" si="216"/>
        <v>5.3777308789619727E-2</v>
      </c>
      <c r="BX89" s="128">
        <f t="shared" si="216"/>
        <v>2.9381402366394027E-2</v>
      </c>
      <c r="BY89" s="129">
        <f t="shared" si="216"/>
        <v>8.2477614392508003E-2</v>
      </c>
      <c r="BZ89" s="130">
        <f t="shared" si="216"/>
        <v>3.9280428099738134E-2</v>
      </c>
      <c r="CA89" s="131">
        <f t="shared" si="216"/>
        <v>6.0872343824892157E-2</v>
      </c>
      <c r="CB89" s="128">
        <f t="shared" si="216"/>
        <v>5.0271069492360772E-2</v>
      </c>
      <c r="CC89" s="129">
        <f t="shared" si="216"/>
        <v>4.5510455104551047E-2</v>
      </c>
      <c r="CD89" s="130">
        <f t="shared" si="216"/>
        <v>7.4374133274943438E-2</v>
      </c>
      <c r="CE89" s="131">
        <f t="shared" si="216"/>
        <v>3.4837962962962966E-2</v>
      </c>
      <c r="CF89" s="128">
        <f t="shared" si="216"/>
        <v>3.2779951358781853E-2</v>
      </c>
      <c r="CG89" s="129">
        <f t="shared" si="216"/>
        <v>6.1646363971945367E-2</v>
      </c>
      <c r="CH89" s="130">
        <f t="shared" si="216"/>
        <v>4.3872775319176036E-2</v>
      </c>
      <c r="CI89" s="128">
        <f t="shared" si="216"/>
        <v>4.3778659065559548E-2</v>
      </c>
      <c r="CJ89" s="134">
        <f t="shared" si="216"/>
        <v>4.0194370960125521E-2</v>
      </c>
      <c r="CK89" s="135">
        <f t="shared" si="216"/>
        <v>5.1314238476493731E-2</v>
      </c>
    </row>
    <row r="90" spans="1:89" x14ac:dyDescent="0.2">
      <c r="A90" s="136" t="s">
        <v>35</v>
      </c>
      <c r="B90" s="192">
        <v>0</v>
      </c>
      <c r="C90" s="176">
        <v>531</v>
      </c>
      <c r="D90" s="177">
        <v>7</v>
      </c>
      <c r="E90" s="178">
        <v>257</v>
      </c>
      <c r="F90" s="175">
        <v>21</v>
      </c>
      <c r="G90" s="179">
        <v>801</v>
      </c>
      <c r="H90" s="177">
        <v>89</v>
      </c>
      <c r="I90" s="178">
        <v>813</v>
      </c>
      <c r="J90" s="175">
        <v>70</v>
      </c>
      <c r="K90" s="176">
        <v>46</v>
      </c>
      <c r="L90" s="177">
        <v>635</v>
      </c>
      <c r="M90" s="175">
        <v>62</v>
      </c>
      <c r="N90" s="180">
        <v>452</v>
      </c>
      <c r="O90" s="193">
        <v>259</v>
      </c>
      <c r="P90" s="175">
        <v>70</v>
      </c>
      <c r="Q90" s="176">
        <v>187</v>
      </c>
      <c r="R90" s="177">
        <v>217</v>
      </c>
      <c r="S90" s="178">
        <v>160</v>
      </c>
      <c r="T90" s="175">
        <v>10</v>
      </c>
      <c r="U90" s="179">
        <v>10</v>
      </c>
      <c r="V90" s="177">
        <v>321</v>
      </c>
      <c r="W90" s="194">
        <v>25</v>
      </c>
      <c r="X90" s="175">
        <v>45</v>
      </c>
      <c r="Y90" s="179">
        <v>23</v>
      </c>
      <c r="Z90" s="177">
        <v>105</v>
      </c>
      <c r="AA90" s="175">
        <v>134</v>
      </c>
      <c r="AB90" s="158">
        <f t="shared" si="193"/>
        <v>2042</v>
      </c>
      <c r="AC90" s="159">
        <f t="shared" si="194"/>
        <v>3308</v>
      </c>
      <c r="BI90" s="136" t="s">
        <v>35</v>
      </c>
      <c r="BJ90" s="128">
        <f t="shared" ref="BJ90:CK90" si="217">B90/B95</f>
        <v>0</v>
      </c>
      <c r="BK90" s="129">
        <f t="shared" si="217"/>
        <v>3.0367150863547982E-2</v>
      </c>
      <c r="BL90" s="130">
        <f t="shared" si="217"/>
        <v>1.1232349165596919E-3</v>
      </c>
      <c r="BM90" s="131">
        <f t="shared" si="217"/>
        <v>3.7441724941724944E-2</v>
      </c>
      <c r="BN90" s="128">
        <f t="shared" si="217"/>
        <v>1.16991643454039E-3</v>
      </c>
      <c r="BO90" s="129">
        <f t="shared" si="217"/>
        <v>5.4919437778539595E-2</v>
      </c>
      <c r="BP90" s="130">
        <f t="shared" si="217"/>
        <v>3.0342288285831174E-3</v>
      </c>
      <c r="BQ90" s="131">
        <f t="shared" si="217"/>
        <v>2.8620713933675983E-2</v>
      </c>
      <c r="BR90" s="128">
        <f t="shared" si="217"/>
        <v>2.5631636763090444E-2</v>
      </c>
      <c r="BS90" s="129">
        <f t="shared" si="217"/>
        <v>1.5241882041086813E-2</v>
      </c>
      <c r="BT90" s="130">
        <f t="shared" si="217"/>
        <v>6.2181746964355661E-2</v>
      </c>
      <c r="BU90" s="128">
        <f t="shared" si="217"/>
        <v>5.3173241852487139E-3</v>
      </c>
      <c r="BV90" s="132">
        <f t="shared" si="217"/>
        <v>1.774706505948408E-2</v>
      </c>
      <c r="BW90" s="133">
        <f t="shared" si="217"/>
        <v>1.0122327744557784E-2</v>
      </c>
      <c r="BX90" s="128">
        <f t="shared" si="217"/>
        <v>5.558643690939411E-3</v>
      </c>
      <c r="BY90" s="129">
        <f t="shared" si="217"/>
        <v>1.5361866425696213E-2</v>
      </c>
      <c r="BZ90" s="130">
        <f t="shared" si="217"/>
        <v>1.2353409996584311E-2</v>
      </c>
      <c r="CA90" s="131">
        <f t="shared" si="217"/>
        <v>8.5210630026095763E-3</v>
      </c>
      <c r="CB90" s="128">
        <f t="shared" si="217"/>
        <v>4.9285362247412515E-3</v>
      </c>
      <c r="CC90" s="129">
        <f t="shared" si="217"/>
        <v>4.1000410004100041E-3</v>
      </c>
      <c r="CD90" s="130">
        <f t="shared" si="217"/>
        <v>2.342894679220495E-2</v>
      </c>
      <c r="CE90" s="131">
        <f t="shared" si="217"/>
        <v>1.4467592592592592E-3</v>
      </c>
      <c r="CF90" s="128">
        <f t="shared" si="217"/>
        <v>4.7583800359522043E-3</v>
      </c>
      <c r="CG90" s="129">
        <f t="shared" si="217"/>
        <v>4.2451088962716871E-3</v>
      </c>
      <c r="CH90" s="130">
        <f t="shared" si="217"/>
        <v>3.3429908624916425E-3</v>
      </c>
      <c r="CI90" s="128">
        <f t="shared" si="217"/>
        <v>4.1516916594373527E-3</v>
      </c>
      <c r="CJ90" s="134">
        <f t="shared" si="217"/>
        <v>1.0368482251209741E-2</v>
      </c>
      <c r="CK90" s="135">
        <f t="shared" si="217"/>
        <v>1.6880220851257087E-2</v>
      </c>
    </row>
    <row r="91" spans="1:89" x14ac:dyDescent="0.2">
      <c r="A91" s="145" t="s">
        <v>36</v>
      </c>
      <c r="B91" s="189">
        <v>0</v>
      </c>
      <c r="C91" s="183">
        <v>0</v>
      </c>
      <c r="D91" s="184">
        <v>0</v>
      </c>
      <c r="E91" s="185">
        <v>0</v>
      </c>
      <c r="F91" s="182">
        <v>1</v>
      </c>
      <c r="G91" s="186">
        <v>0</v>
      </c>
      <c r="H91" s="184">
        <v>0</v>
      </c>
      <c r="I91" s="185">
        <v>0</v>
      </c>
      <c r="J91" s="182">
        <v>0</v>
      </c>
      <c r="K91" s="186">
        <v>0</v>
      </c>
      <c r="L91" s="184">
        <v>0</v>
      </c>
      <c r="M91" s="182">
        <v>0</v>
      </c>
      <c r="N91" s="187">
        <v>0</v>
      </c>
      <c r="O91" s="190">
        <v>0</v>
      </c>
      <c r="P91" s="182">
        <v>0</v>
      </c>
      <c r="Q91" s="186">
        <v>0</v>
      </c>
      <c r="R91" s="184">
        <v>0</v>
      </c>
      <c r="S91" s="185">
        <v>0</v>
      </c>
      <c r="T91" s="182">
        <v>0</v>
      </c>
      <c r="U91" s="186">
        <v>0</v>
      </c>
      <c r="V91" s="184">
        <v>0</v>
      </c>
      <c r="W91" s="185">
        <v>0</v>
      </c>
      <c r="X91" s="182">
        <v>0</v>
      </c>
      <c r="Y91" s="186">
        <v>0</v>
      </c>
      <c r="Z91" s="184">
        <v>0</v>
      </c>
      <c r="AA91" s="182">
        <v>0</v>
      </c>
      <c r="AB91" s="158">
        <f t="shared" si="193"/>
        <v>1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5.5710306406685235E-5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5.077611288545417E-6</v>
      </c>
      <c r="CK91" s="135">
        <f t="shared" si="218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4.25" thickTop="1" thickBot="1" x14ac:dyDescent="0.25">
      <c r="A95" s="229" t="s">
        <v>13</v>
      </c>
      <c r="B95" s="20">
        <f t="shared" ref="B95:AA95" si="224">SUM(B72:B94)</f>
        <v>18262</v>
      </c>
      <c r="C95" s="21">
        <f t="shared" si="224"/>
        <v>17486</v>
      </c>
      <c r="D95" s="20">
        <f t="shared" si="224"/>
        <v>6232</v>
      </c>
      <c r="E95" s="21">
        <f t="shared" si="224"/>
        <v>6864</v>
      </c>
      <c r="F95" s="20">
        <f t="shared" si="224"/>
        <v>17950</v>
      </c>
      <c r="G95" s="21">
        <f t="shared" si="224"/>
        <v>14585</v>
      </c>
      <c r="H95" s="20">
        <f t="shared" si="224"/>
        <v>29332</v>
      </c>
      <c r="I95" s="21">
        <f t="shared" si="224"/>
        <v>28406</v>
      </c>
      <c r="J95" s="20">
        <f t="shared" si="224"/>
        <v>2731</v>
      </c>
      <c r="K95" s="21">
        <f t="shared" si="224"/>
        <v>3018</v>
      </c>
      <c r="L95" s="20">
        <f t="shared" si="224"/>
        <v>10212</v>
      </c>
      <c r="M95" s="21">
        <f t="shared" si="224"/>
        <v>11660</v>
      </c>
      <c r="N95" s="20">
        <f t="shared" si="224"/>
        <v>25469</v>
      </c>
      <c r="O95" s="21">
        <f t="shared" si="224"/>
        <v>25587</v>
      </c>
      <c r="P95" s="20">
        <f t="shared" si="224"/>
        <v>12593</v>
      </c>
      <c r="Q95" s="21">
        <f t="shared" si="224"/>
        <v>12173</v>
      </c>
      <c r="R95" s="20">
        <f t="shared" si="224"/>
        <v>17566</v>
      </c>
      <c r="S95" s="21">
        <f t="shared" si="224"/>
        <v>18777</v>
      </c>
      <c r="T95" s="20">
        <f t="shared" si="224"/>
        <v>2029</v>
      </c>
      <c r="U95" s="21">
        <f t="shared" si="224"/>
        <v>2439</v>
      </c>
      <c r="V95" s="20">
        <f t="shared" si="224"/>
        <v>13701</v>
      </c>
      <c r="W95" s="21">
        <f t="shared" si="224"/>
        <v>17280</v>
      </c>
      <c r="X95" s="20">
        <f t="shared" si="224"/>
        <v>9457</v>
      </c>
      <c r="Y95" s="21">
        <f t="shared" si="224"/>
        <v>5418</v>
      </c>
      <c r="Z95" s="20">
        <f t="shared" si="224"/>
        <v>31409</v>
      </c>
      <c r="AA95" s="21">
        <f t="shared" si="224"/>
        <v>32276</v>
      </c>
      <c r="AB95" s="160">
        <f>SUM(AB71:AB94)</f>
        <v>196943</v>
      </c>
      <c r="AC95" s="161">
        <f>SUM(AC71:AC94)</f>
        <v>195969</v>
      </c>
      <c r="BI95" s="229" t="s">
        <v>13</v>
      </c>
      <c r="BJ95" s="154">
        <f t="shared" ref="BJ95:CK95" si="225">SUM(BJ71:BJ94)</f>
        <v>0.99999999999999989</v>
      </c>
      <c r="BK95" s="155">
        <f t="shared" si="225"/>
        <v>1</v>
      </c>
      <c r="BL95" s="154">
        <f t="shared" si="225"/>
        <v>1</v>
      </c>
      <c r="BM95" s="155">
        <f t="shared" si="225"/>
        <v>0.99999999999999989</v>
      </c>
      <c r="BN95" s="154">
        <f t="shared" si="225"/>
        <v>1</v>
      </c>
      <c r="BO95" s="155">
        <f t="shared" si="225"/>
        <v>1</v>
      </c>
      <c r="BP95" s="154">
        <f t="shared" si="225"/>
        <v>1</v>
      </c>
      <c r="BQ95" s="155">
        <f t="shared" si="225"/>
        <v>0.99999999999999989</v>
      </c>
      <c r="BR95" s="154">
        <f t="shared" si="225"/>
        <v>0.99999999999999989</v>
      </c>
      <c r="BS95" s="155">
        <f t="shared" si="225"/>
        <v>1</v>
      </c>
      <c r="BT95" s="154">
        <f t="shared" si="225"/>
        <v>0.99999999999999989</v>
      </c>
      <c r="BU95" s="155">
        <f t="shared" si="225"/>
        <v>0.99999999999999989</v>
      </c>
      <c r="BV95" s="154">
        <f t="shared" si="225"/>
        <v>1</v>
      </c>
      <c r="BW95" s="155">
        <f t="shared" si="225"/>
        <v>1</v>
      </c>
      <c r="BX95" s="154">
        <f t="shared" si="225"/>
        <v>1</v>
      </c>
      <c r="BY95" s="155">
        <f t="shared" si="225"/>
        <v>1</v>
      </c>
      <c r="BZ95" s="154">
        <f t="shared" si="225"/>
        <v>1</v>
      </c>
      <c r="CA95" s="155">
        <f t="shared" si="225"/>
        <v>1</v>
      </c>
      <c r="CB95" s="154">
        <f t="shared" si="225"/>
        <v>1.0000000000000002</v>
      </c>
      <c r="CC95" s="155">
        <f t="shared" si="225"/>
        <v>1</v>
      </c>
      <c r="CD95" s="154">
        <f t="shared" si="225"/>
        <v>1</v>
      </c>
      <c r="CE95" s="155">
        <f t="shared" si="225"/>
        <v>0.99999999999999989</v>
      </c>
      <c r="CF95" s="154">
        <f t="shared" si="225"/>
        <v>0.99999999999999989</v>
      </c>
      <c r="CG95" s="155">
        <f t="shared" si="225"/>
        <v>0.99999999999999989</v>
      </c>
      <c r="CH95" s="154">
        <f t="shared" si="225"/>
        <v>1</v>
      </c>
      <c r="CI95" s="155">
        <f t="shared" si="225"/>
        <v>1</v>
      </c>
      <c r="CJ95" s="154">
        <f t="shared" si="225"/>
        <v>1.0000000000000002</v>
      </c>
      <c r="CK95" s="155">
        <f t="shared" si="225"/>
        <v>1</v>
      </c>
    </row>
    <row r="96" spans="1:89" ht="13.5" thickTop="1" x14ac:dyDescent="0.2">
      <c r="A96" s="173"/>
    </row>
    <row r="98" spans="1:89" x14ac:dyDescent="0.2">
      <c r="A98" s="305">
        <f>+A67+1</f>
        <v>44746</v>
      </c>
      <c r="B98" s="305"/>
      <c r="C98" s="305"/>
      <c r="D98" s="305"/>
      <c r="BI98" s="310">
        <f>+BI67+1</f>
        <v>44746</v>
      </c>
      <c r="BJ98" s="310"/>
      <c r="BK98" s="310"/>
      <c r="BL98" s="310"/>
    </row>
    <row r="99" spans="1:89" ht="13.5" thickBot="1" x14ac:dyDescent="0.25">
      <c r="AE99" s="232" t="s">
        <v>84</v>
      </c>
    </row>
    <row r="100" spans="1:89" ht="14.25" thickTop="1" thickBot="1" x14ac:dyDescent="0.25">
      <c r="A100" s="301" t="s">
        <v>0</v>
      </c>
      <c r="B100" s="303" t="s">
        <v>1</v>
      </c>
      <c r="C100" s="304"/>
      <c r="D100" s="303" t="s">
        <v>2</v>
      </c>
      <c r="E100" s="304"/>
      <c r="F100" s="303" t="s">
        <v>3</v>
      </c>
      <c r="G100" s="304"/>
      <c r="H100" s="303" t="s">
        <v>4</v>
      </c>
      <c r="I100" s="304"/>
      <c r="J100" s="303" t="s">
        <v>5</v>
      </c>
      <c r="K100" s="304"/>
      <c r="L100" s="303" t="s">
        <v>6</v>
      </c>
      <c r="M100" s="304"/>
      <c r="N100" s="303" t="s">
        <v>7</v>
      </c>
      <c r="O100" s="304"/>
      <c r="P100" s="303" t="s">
        <v>8</v>
      </c>
      <c r="Q100" s="304"/>
      <c r="R100" s="303" t="s">
        <v>9</v>
      </c>
      <c r="S100" s="304"/>
      <c r="T100" s="303" t="s">
        <v>10</v>
      </c>
      <c r="U100" s="304"/>
      <c r="V100" s="303" t="s">
        <v>11</v>
      </c>
      <c r="W100" s="304"/>
      <c r="X100" s="303" t="s">
        <v>12</v>
      </c>
      <c r="Y100" s="304"/>
      <c r="Z100" s="306" t="s">
        <v>40</v>
      </c>
      <c r="AA100" s="307"/>
      <c r="AB100" s="308" t="s">
        <v>41</v>
      </c>
      <c r="AC100" s="309"/>
      <c r="AE100" s="301" t="s">
        <v>0</v>
      </c>
      <c r="AF100" s="303" t="s">
        <v>1</v>
      </c>
      <c r="AG100" s="304"/>
      <c r="AH100" s="303" t="s">
        <v>2</v>
      </c>
      <c r="AI100" s="304"/>
      <c r="AJ100" s="303" t="s">
        <v>3</v>
      </c>
      <c r="AK100" s="304"/>
      <c r="AL100" s="303" t="s">
        <v>4</v>
      </c>
      <c r="AM100" s="304"/>
      <c r="AN100" s="303" t="s">
        <v>5</v>
      </c>
      <c r="AO100" s="304"/>
      <c r="AP100" s="303" t="s">
        <v>6</v>
      </c>
      <c r="AQ100" s="304"/>
      <c r="AR100" s="303" t="s">
        <v>7</v>
      </c>
      <c r="AS100" s="304"/>
      <c r="AT100" s="303" t="s">
        <v>8</v>
      </c>
      <c r="AU100" s="304"/>
      <c r="AV100" s="303" t="s">
        <v>9</v>
      </c>
      <c r="AW100" s="304"/>
      <c r="AX100" s="303" t="s">
        <v>10</v>
      </c>
      <c r="AY100" s="304"/>
      <c r="AZ100" s="303" t="s">
        <v>11</v>
      </c>
      <c r="BA100" s="304"/>
      <c r="BB100" s="303" t="s">
        <v>12</v>
      </c>
      <c r="BC100" s="304"/>
      <c r="BD100" s="306" t="s">
        <v>40</v>
      </c>
      <c r="BE100" s="307"/>
      <c r="BF100" s="308" t="s">
        <v>41</v>
      </c>
      <c r="BG100" s="309"/>
      <c r="BI100" s="301" t="s">
        <v>0</v>
      </c>
      <c r="BJ100" s="303" t="s">
        <v>1</v>
      </c>
      <c r="BK100" s="304"/>
      <c r="BL100" s="303" t="s">
        <v>2</v>
      </c>
      <c r="BM100" s="304"/>
      <c r="BN100" s="303" t="s">
        <v>3</v>
      </c>
      <c r="BO100" s="304"/>
      <c r="BP100" s="303" t="s">
        <v>4</v>
      </c>
      <c r="BQ100" s="304"/>
      <c r="BR100" s="303" t="s">
        <v>5</v>
      </c>
      <c r="BS100" s="304"/>
      <c r="BT100" s="303" t="s">
        <v>6</v>
      </c>
      <c r="BU100" s="304"/>
      <c r="BV100" s="303" t="s">
        <v>7</v>
      </c>
      <c r="BW100" s="304"/>
      <c r="BX100" s="303" t="s">
        <v>8</v>
      </c>
      <c r="BY100" s="304"/>
      <c r="BZ100" s="303" t="s">
        <v>9</v>
      </c>
      <c r="CA100" s="304"/>
      <c r="CB100" s="303" t="s">
        <v>10</v>
      </c>
      <c r="CC100" s="304"/>
      <c r="CD100" s="303" t="s">
        <v>11</v>
      </c>
      <c r="CE100" s="304"/>
      <c r="CF100" s="303" t="s">
        <v>12</v>
      </c>
      <c r="CG100" s="304"/>
      <c r="CH100" s="306" t="s">
        <v>40</v>
      </c>
      <c r="CI100" s="307"/>
      <c r="CJ100" s="303" t="s">
        <v>41</v>
      </c>
      <c r="CK100" s="304"/>
    </row>
    <row r="101" spans="1:89" ht="15" thickTop="1" thickBot="1" x14ac:dyDescent="0.3">
      <c r="A101" s="302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2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2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3492</v>
      </c>
      <c r="AG102" s="172">
        <f t="shared" ref="AG102:AV103" si="226">SUMIF($A$9:$A$32,$AE102,C$102:C$125)</f>
        <v>1058</v>
      </c>
      <c r="AH102" s="126">
        <f t="shared" si="226"/>
        <v>1334</v>
      </c>
      <c r="AI102" s="166">
        <f t="shared" si="226"/>
        <v>1112</v>
      </c>
      <c r="AJ102" s="125">
        <f t="shared" si="226"/>
        <v>3006</v>
      </c>
      <c r="AK102" s="127">
        <f t="shared" si="226"/>
        <v>1154</v>
      </c>
      <c r="AL102" s="126">
        <f t="shared" si="226"/>
        <v>4039</v>
      </c>
      <c r="AM102" s="166">
        <f t="shared" si="226"/>
        <v>1960</v>
      </c>
      <c r="AN102" s="125">
        <f t="shared" si="226"/>
        <v>326</v>
      </c>
      <c r="AO102" s="127">
        <f t="shared" si="226"/>
        <v>1114</v>
      </c>
      <c r="AP102" s="126">
        <f t="shared" si="226"/>
        <v>845</v>
      </c>
      <c r="AQ102" s="125">
        <f t="shared" si="226"/>
        <v>3027</v>
      </c>
      <c r="AR102" s="165">
        <f t="shared" si="226"/>
        <v>2605</v>
      </c>
      <c r="AS102" s="167">
        <f t="shared" si="226"/>
        <v>4025</v>
      </c>
      <c r="AT102" s="125">
        <f t="shared" si="226"/>
        <v>1795</v>
      </c>
      <c r="AU102" s="127">
        <f t="shared" si="226"/>
        <v>1895</v>
      </c>
      <c r="AV102" s="126">
        <f t="shared" si="226"/>
        <v>2314</v>
      </c>
      <c r="AW102" s="166">
        <f t="shared" ref="AW102:BE103" si="227">SUMIF($A$9:$A$32,$AE102,S$102:S$125)</f>
        <v>2015</v>
      </c>
      <c r="AX102" s="125">
        <f t="shared" si="227"/>
        <v>254</v>
      </c>
      <c r="AY102" s="127">
        <f t="shared" si="227"/>
        <v>1556</v>
      </c>
      <c r="AZ102" s="126">
        <f t="shared" si="227"/>
        <v>920</v>
      </c>
      <c r="BA102" s="166">
        <f t="shared" si="227"/>
        <v>2964</v>
      </c>
      <c r="BB102" s="125">
        <f t="shared" si="227"/>
        <v>1943</v>
      </c>
      <c r="BC102" s="127">
        <f t="shared" si="227"/>
        <v>1572</v>
      </c>
      <c r="BD102" s="170">
        <f t="shared" si="227"/>
        <v>3572</v>
      </c>
      <c r="BE102" s="171">
        <f t="shared" si="227"/>
        <v>2355</v>
      </c>
      <c r="BF102" s="156">
        <f>AF102+AH102+AJ102+AL102+AN102+AP102+AR102+AT102+AV102+AX102+AZ102+BB102+BD102</f>
        <v>26445</v>
      </c>
      <c r="BG102" s="157">
        <f>AG102+AI102+AK102+AM102+AO102+AQ102+AS102+AU102+AW102+AY102+BA102+BC102+BE102</f>
        <v>25807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75">
        <v>614</v>
      </c>
      <c r="C103" s="176">
        <v>0</v>
      </c>
      <c r="D103" s="177">
        <v>505</v>
      </c>
      <c r="E103" s="178">
        <v>2</v>
      </c>
      <c r="F103" s="175">
        <v>1083</v>
      </c>
      <c r="G103" s="179">
        <v>13</v>
      </c>
      <c r="H103" s="177">
        <v>773</v>
      </c>
      <c r="I103" s="178">
        <v>58</v>
      </c>
      <c r="J103" s="175">
        <v>12</v>
      </c>
      <c r="K103" s="179">
        <v>38</v>
      </c>
      <c r="L103" s="177">
        <v>119</v>
      </c>
      <c r="M103" s="175">
        <v>146</v>
      </c>
      <c r="N103" s="180">
        <v>341</v>
      </c>
      <c r="O103" s="181">
        <v>176</v>
      </c>
      <c r="P103" s="175">
        <v>63</v>
      </c>
      <c r="Q103" s="179">
        <v>77</v>
      </c>
      <c r="R103" s="177">
        <v>33</v>
      </c>
      <c r="S103" s="178">
        <v>97</v>
      </c>
      <c r="T103" s="175">
        <v>0</v>
      </c>
      <c r="U103" s="179">
        <v>0</v>
      </c>
      <c r="V103" s="177">
        <v>8</v>
      </c>
      <c r="W103" s="178">
        <v>0</v>
      </c>
      <c r="X103" s="175">
        <v>5</v>
      </c>
      <c r="Y103" s="179">
        <v>0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3556</v>
      </c>
      <c r="AC103" s="157">
        <f t="shared" ref="AC103:AC122" si="256">C103+E103+G103+I103+K103+M103+O103+Q103+S103+U103+W103+Y103+AA103</f>
        <v>607</v>
      </c>
      <c r="AE103" s="237" t="str">
        <f>$AE$10</f>
        <v>08:00 - 08:59</v>
      </c>
      <c r="AF103" s="125">
        <f>SUMIF($A$9:$A$32,$AE103,B$102:B$125)</f>
        <v>2769</v>
      </c>
      <c r="AG103" s="176">
        <f t="shared" si="226"/>
        <v>961</v>
      </c>
      <c r="AH103" s="177">
        <f t="shared" si="226"/>
        <v>1101</v>
      </c>
      <c r="AI103" s="178">
        <f t="shared" si="226"/>
        <v>871</v>
      </c>
      <c r="AJ103" s="238">
        <f t="shared" si="226"/>
        <v>2443</v>
      </c>
      <c r="AK103" s="179">
        <f t="shared" si="226"/>
        <v>1066</v>
      </c>
      <c r="AL103" s="177">
        <f t="shared" si="226"/>
        <v>2980</v>
      </c>
      <c r="AM103" s="178">
        <f t="shared" si="226"/>
        <v>1916</v>
      </c>
      <c r="AN103" s="238">
        <f t="shared" si="226"/>
        <v>261</v>
      </c>
      <c r="AO103" s="179">
        <f t="shared" si="226"/>
        <v>811</v>
      </c>
      <c r="AP103" s="177">
        <f t="shared" si="226"/>
        <v>715</v>
      </c>
      <c r="AQ103" s="238">
        <f t="shared" si="226"/>
        <v>3001</v>
      </c>
      <c r="AR103" s="180">
        <f t="shared" si="226"/>
        <v>1998</v>
      </c>
      <c r="AS103" s="181">
        <f t="shared" si="226"/>
        <v>3978</v>
      </c>
      <c r="AT103" s="238">
        <f t="shared" si="226"/>
        <v>1427</v>
      </c>
      <c r="AU103" s="179">
        <f t="shared" si="226"/>
        <v>1679</v>
      </c>
      <c r="AV103" s="177">
        <f t="shared" si="226"/>
        <v>1869</v>
      </c>
      <c r="AW103" s="178">
        <f t="shared" si="227"/>
        <v>1606</v>
      </c>
      <c r="AX103" s="238">
        <f t="shared" si="227"/>
        <v>167</v>
      </c>
      <c r="AY103" s="179">
        <f t="shared" si="227"/>
        <v>1103</v>
      </c>
      <c r="AZ103" s="177">
        <f t="shared" si="227"/>
        <v>633</v>
      </c>
      <c r="BA103" s="178">
        <f t="shared" si="227"/>
        <v>2357</v>
      </c>
      <c r="BB103" s="238">
        <f t="shared" si="227"/>
        <v>1523</v>
      </c>
      <c r="BC103" s="179">
        <f t="shared" si="227"/>
        <v>1428</v>
      </c>
      <c r="BD103" s="177">
        <f t="shared" si="227"/>
        <v>3310</v>
      </c>
      <c r="BE103" s="238">
        <f t="shared" si="227"/>
        <v>2383</v>
      </c>
      <c r="BF103" s="158">
        <f>SUM(AF103,AH103,AJ103,AL103,AN103,AP103,AR103,AT103,AV103,AX103,AZ103,BB103,BD103)</f>
        <v>21196</v>
      </c>
      <c r="BG103" s="159">
        <f>SUM(AG103,AI103,AK103,AM103,AO103,AQ103,AS103,AU103,AW103,AY103,BA103,BC103,BE103)</f>
        <v>23160</v>
      </c>
      <c r="BI103" s="136" t="s">
        <v>17</v>
      </c>
      <c r="BJ103" s="128">
        <f>B103/B126</f>
        <v>2.0541987286717966E-2</v>
      </c>
      <c r="BK103" s="129">
        <f t="shared" ref="BK103" si="257">C103/C126</f>
        <v>0</v>
      </c>
      <c r="BL103" s="130">
        <f t="shared" ref="BL103" si="258">D103/D126</f>
        <v>3.6315259600172588E-2</v>
      </c>
      <c r="BM103" s="131">
        <f t="shared" ref="BM103" si="259">E103/E126</f>
        <v>1.5703517587939699E-4</v>
      </c>
      <c r="BN103" s="128">
        <f t="shared" ref="BN103" si="260">F103/F126</f>
        <v>3.503380454824831E-2</v>
      </c>
      <c r="BO103" s="129">
        <f t="shared" ref="BO103" si="261">G103/G126</f>
        <v>5.6034482758620687E-4</v>
      </c>
      <c r="BP103" s="130">
        <f t="shared" ref="BP103" si="262">H103/H126</f>
        <v>1.8871609579844243E-2</v>
      </c>
      <c r="BQ103" s="131">
        <f t="shared" ref="BQ103" si="263">I103/I126</f>
        <v>1.3853723785410596E-3</v>
      </c>
      <c r="BR103" s="128">
        <f t="shared" ref="BR103" si="264">J103/J126</f>
        <v>1.8882769472856019E-3</v>
      </c>
      <c r="BS103" s="129">
        <f t="shared" ref="BS103" si="265">K103/K126</f>
        <v>5.4699870447675256E-3</v>
      </c>
      <c r="BT103" s="130">
        <f t="shared" ref="BT103" si="266">L103/L126</f>
        <v>5.418696780656619E-3</v>
      </c>
      <c r="BU103" s="128">
        <f t="shared" ref="BU103" si="267">M103/M126</f>
        <v>6.297446514837819E-3</v>
      </c>
      <c r="BV103" s="132">
        <f t="shared" ref="BV103" si="268">N103/N126</f>
        <v>8.5491513525710137E-3</v>
      </c>
      <c r="BW103" s="133">
        <f t="shared" ref="BW103" si="269">O103/O126</f>
        <v>4.2020819405978417E-3</v>
      </c>
      <c r="BX103" s="128">
        <f t="shared" ref="BX103" si="270">P103/P126</f>
        <v>3.0833985904463587E-3</v>
      </c>
      <c r="BY103" s="129">
        <f t="shared" ref="BY103" si="271">Q103/Q126</f>
        <v>3.5295196186285295E-3</v>
      </c>
      <c r="BZ103" s="130">
        <f t="shared" ref="BZ103" si="272">R103/R126</f>
        <v>1.3200528021120844E-3</v>
      </c>
      <c r="CA103" s="131">
        <f t="shared" ref="CA103" si="273">S103/S126</f>
        <v>3.4227240649259E-3</v>
      </c>
      <c r="CB103" s="128">
        <f t="shared" ref="CB103" si="274">T103/T126</f>
        <v>0</v>
      </c>
      <c r="CC103" s="129">
        <f t="shared" ref="CC103" si="275">U103/U126</f>
        <v>0</v>
      </c>
      <c r="CD103" s="130">
        <f t="shared" ref="CD103" si="276">V103/V126</f>
        <v>3.5174111853675694E-4</v>
      </c>
      <c r="CE103" s="131">
        <f t="shared" ref="CE103" si="277">W103/W126</f>
        <v>0</v>
      </c>
      <c r="CF103" s="128">
        <f t="shared" ref="CF103" si="278">X103/X126</f>
        <v>2.4293071615975125E-4</v>
      </c>
      <c r="CG103" s="129">
        <f t="shared" ref="CG103" si="279">Y103/Y126</f>
        <v>0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1.1044232835783811E-2</v>
      </c>
      <c r="CK103" s="135">
        <f t="shared" ref="CK103" si="283">AC103/AC126</f>
        <v>1.8951338457791904E-3</v>
      </c>
    </row>
    <row r="104" spans="1:89" ht="13.5" thickBot="1" x14ac:dyDescent="0.25">
      <c r="A104" s="145" t="s">
        <v>18</v>
      </c>
      <c r="B104" s="182">
        <v>2236</v>
      </c>
      <c r="C104" s="183">
        <v>0</v>
      </c>
      <c r="D104" s="184">
        <v>1185</v>
      </c>
      <c r="E104" s="185">
        <v>151</v>
      </c>
      <c r="F104" s="182">
        <v>3062</v>
      </c>
      <c r="G104" s="186">
        <v>339</v>
      </c>
      <c r="H104" s="184">
        <v>2734</v>
      </c>
      <c r="I104" s="185">
        <v>670</v>
      </c>
      <c r="J104" s="182">
        <v>118</v>
      </c>
      <c r="K104" s="186">
        <v>352</v>
      </c>
      <c r="L104" s="184">
        <v>389</v>
      </c>
      <c r="M104" s="182">
        <v>1124</v>
      </c>
      <c r="N104" s="187">
        <v>1750</v>
      </c>
      <c r="O104" s="188">
        <v>2363</v>
      </c>
      <c r="P104" s="182">
        <v>675</v>
      </c>
      <c r="Q104" s="186">
        <v>1024</v>
      </c>
      <c r="R104" s="184">
        <v>988</v>
      </c>
      <c r="S104" s="185">
        <v>1406</v>
      </c>
      <c r="T104" s="182">
        <v>70</v>
      </c>
      <c r="U104" s="186">
        <v>779</v>
      </c>
      <c r="V104" s="184">
        <v>566</v>
      </c>
      <c r="W104" s="185">
        <v>1980</v>
      </c>
      <c r="X104" s="182">
        <v>1116</v>
      </c>
      <c r="Y104" s="186">
        <v>747</v>
      </c>
      <c r="Z104" s="184">
        <v>2067</v>
      </c>
      <c r="AA104" s="182">
        <v>1512</v>
      </c>
      <c r="AB104" s="156">
        <f t="shared" si="255"/>
        <v>16956</v>
      </c>
      <c r="AC104" s="157">
        <f t="shared" si="256"/>
        <v>12447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7.4807627969220469E-2</v>
      </c>
      <c r="BK104" s="129">
        <f t="shared" ref="BK104" si="284">C104/C126</f>
        <v>0</v>
      </c>
      <c r="BL104" s="130">
        <f t="shared" ref="BL104" si="285">D104/D126</f>
        <v>8.5215015101395078E-2</v>
      </c>
      <c r="BM104" s="131">
        <f t="shared" ref="BM104" si="286">E104/E126</f>
        <v>1.1856155778894472E-2</v>
      </c>
      <c r="BN104" s="128">
        <f t="shared" ref="BN104" si="287">F104/F126</f>
        <v>9.9052178695047385E-2</v>
      </c>
      <c r="BO104" s="129">
        <f t="shared" ref="BO104" si="288">G104/G126</f>
        <v>1.4612068965517241E-2</v>
      </c>
      <c r="BP104" s="130">
        <f t="shared" ref="BP104" si="289">H104/H126</f>
        <v>6.6746417323795812E-2</v>
      </c>
      <c r="BQ104" s="131">
        <f t="shared" ref="BQ104" si="290">I104/I126</f>
        <v>1.600343954521569E-2</v>
      </c>
      <c r="BR104" s="128">
        <f t="shared" ref="BR104" si="291">J104/J126</f>
        <v>1.856805664830842E-2</v>
      </c>
      <c r="BS104" s="129">
        <f t="shared" ref="BS104" si="292">K104/K126</f>
        <v>5.066935367784655E-2</v>
      </c>
      <c r="BT104" s="130">
        <f t="shared" ref="BT104" si="293">L104/L126</f>
        <v>1.7713218888028778E-2</v>
      </c>
      <c r="BU104" s="128">
        <f t="shared" ref="BU104" si="294">M104/M126</f>
        <v>4.8481711525189784E-2</v>
      </c>
      <c r="BV104" s="132">
        <f t="shared" ref="BV104" si="295">N104/N126</f>
        <v>4.3873943891493468E-2</v>
      </c>
      <c r="BW104" s="133">
        <f t="shared" ref="BW104" si="296">O104/O126</f>
        <v>5.6417725145640342E-2</v>
      </c>
      <c r="BX104" s="128">
        <f t="shared" ref="BX104" si="297">P104/P126</f>
        <v>3.3036413469068125E-2</v>
      </c>
      <c r="BY104" s="129">
        <f t="shared" ref="BY104" si="298">Q104/Q126</f>
        <v>4.6938027136046938E-2</v>
      </c>
      <c r="BZ104" s="130">
        <f t="shared" ref="BZ104" si="299">R104/R126</f>
        <v>3.9521580863234526E-2</v>
      </c>
      <c r="CA104" s="131">
        <f t="shared" ref="CA104" si="300">S104/S126</f>
        <v>4.9611856033874385E-2</v>
      </c>
      <c r="CB104" s="128">
        <f t="shared" ref="CB104" si="301">T104/T126</f>
        <v>1.0297146219476317E-2</v>
      </c>
      <c r="CC104" s="129">
        <f t="shared" ref="CC104" si="302">U104/U126</f>
        <v>9.1474870831376232E-2</v>
      </c>
      <c r="CD104" s="130">
        <f t="shared" ref="CD104" si="303">V104/V126</f>
        <v>2.4885684136475555E-2</v>
      </c>
      <c r="CE104" s="131">
        <f t="shared" ref="CE104" si="304">W104/W126</f>
        <v>6.937388318559265E-2</v>
      </c>
      <c r="CF104" s="128">
        <f t="shared" ref="CF104" si="305">X104/X126</f>
        <v>5.4222135846856478E-2</v>
      </c>
      <c r="CG104" s="129">
        <f t="shared" ref="CG104" si="306">Y104/Y126</f>
        <v>5.5362039576076487E-2</v>
      </c>
      <c r="CH104" s="130">
        <f t="shared" ref="CH104" si="307">Z104/Z126</f>
        <v>4.8578143360752057E-2</v>
      </c>
      <c r="CI104" s="128">
        <f t="shared" ref="CI104" si="308">AA104/AA126</f>
        <v>3.442309443584373E-2</v>
      </c>
      <c r="CJ104" s="134">
        <f t="shared" ref="CJ104" si="309">AB104/AB126</f>
        <v>5.2661983116858914E-2</v>
      </c>
      <c r="CK104" s="135">
        <f t="shared" ref="CK104" si="310">AC104/AC126</f>
        <v>3.8861171298869165E-2</v>
      </c>
    </row>
    <row r="105" spans="1:89" ht="14.25" thickTop="1" thickBot="1" x14ac:dyDescent="0.25">
      <c r="A105" s="136" t="s">
        <v>19</v>
      </c>
      <c r="B105" s="175">
        <v>3047</v>
      </c>
      <c r="C105" s="176">
        <v>1146</v>
      </c>
      <c r="D105" s="177">
        <v>1236</v>
      </c>
      <c r="E105" s="178">
        <v>883</v>
      </c>
      <c r="F105" s="175">
        <v>3322</v>
      </c>
      <c r="G105" s="179">
        <v>1101</v>
      </c>
      <c r="H105" s="177">
        <v>3390</v>
      </c>
      <c r="I105" s="178">
        <v>1694</v>
      </c>
      <c r="J105" s="175">
        <v>237</v>
      </c>
      <c r="K105" s="179">
        <v>730</v>
      </c>
      <c r="L105" s="177">
        <v>698</v>
      </c>
      <c r="M105" s="175">
        <v>2337</v>
      </c>
      <c r="N105" s="180">
        <v>2524</v>
      </c>
      <c r="O105" s="181">
        <v>3651</v>
      </c>
      <c r="P105" s="175">
        <v>1555</v>
      </c>
      <c r="Q105" s="179">
        <v>1710</v>
      </c>
      <c r="R105" s="177">
        <v>2089</v>
      </c>
      <c r="S105" s="178">
        <v>1988</v>
      </c>
      <c r="T105" s="175">
        <v>185</v>
      </c>
      <c r="U105" s="179">
        <v>1271</v>
      </c>
      <c r="V105" s="177">
        <v>794</v>
      </c>
      <c r="W105" s="178">
        <v>3007</v>
      </c>
      <c r="X105" s="175">
        <v>1693</v>
      </c>
      <c r="Y105" s="179">
        <v>1456</v>
      </c>
      <c r="Z105" s="177">
        <v>3376</v>
      </c>
      <c r="AA105" s="175">
        <v>2345</v>
      </c>
      <c r="AB105" s="156">
        <f t="shared" si="255"/>
        <v>24146</v>
      </c>
      <c r="AC105" s="157">
        <f t="shared" si="256"/>
        <v>23319</v>
      </c>
      <c r="AE105" s="229" t="s">
        <v>13</v>
      </c>
      <c r="AF105" s="20">
        <f t="shared" ref="AF105:BG105" si="311">SUM(AF102:AF104)</f>
        <v>6261</v>
      </c>
      <c r="AG105" s="21">
        <f t="shared" si="311"/>
        <v>2019</v>
      </c>
      <c r="AH105" s="20">
        <f t="shared" si="311"/>
        <v>2435</v>
      </c>
      <c r="AI105" s="21">
        <f t="shared" si="311"/>
        <v>1983</v>
      </c>
      <c r="AJ105" s="20">
        <f t="shared" si="311"/>
        <v>5449</v>
      </c>
      <c r="AK105" s="21">
        <f t="shared" si="311"/>
        <v>2220</v>
      </c>
      <c r="AL105" s="20">
        <f t="shared" si="311"/>
        <v>7019</v>
      </c>
      <c r="AM105" s="21">
        <f t="shared" si="311"/>
        <v>3876</v>
      </c>
      <c r="AN105" s="20">
        <f t="shared" si="311"/>
        <v>587</v>
      </c>
      <c r="AO105" s="21">
        <f t="shared" si="311"/>
        <v>1925</v>
      </c>
      <c r="AP105" s="20">
        <f t="shared" si="311"/>
        <v>1560</v>
      </c>
      <c r="AQ105" s="21">
        <f t="shared" si="311"/>
        <v>6028</v>
      </c>
      <c r="AR105" s="20">
        <f t="shared" si="311"/>
        <v>4603</v>
      </c>
      <c r="AS105" s="21">
        <f t="shared" si="311"/>
        <v>8003</v>
      </c>
      <c r="AT105" s="20">
        <f t="shared" si="311"/>
        <v>3222</v>
      </c>
      <c r="AU105" s="21">
        <f t="shared" si="311"/>
        <v>3574</v>
      </c>
      <c r="AV105" s="20">
        <f t="shared" si="311"/>
        <v>4183</v>
      </c>
      <c r="AW105" s="21">
        <f t="shared" si="311"/>
        <v>3621</v>
      </c>
      <c r="AX105" s="20">
        <f t="shared" si="311"/>
        <v>421</v>
      </c>
      <c r="AY105" s="21">
        <f t="shared" si="311"/>
        <v>2659</v>
      </c>
      <c r="AZ105" s="20">
        <f t="shared" si="311"/>
        <v>1553</v>
      </c>
      <c r="BA105" s="21">
        <f t="shared" si="311"/>
        <v>5321</v>
      </c>
      <c r="BB105" s="20">
        <f t="shared" si="311"/>
        <v>3466</v>
      </c>
      <c r="BC105" s="21">
        <f t="shared" si="311"/>
        <v>3000</v>
      </c>
      <c r="BD105" s="20">
        <f t="shared" si="311"/>
        <v>6882</v>
      </c>
      <c r="BE105" s="21">
        <f t="shared" si="311"/>
        <v>4738</v>
      </c>
      <c r="BF105" s="160">
        <f t="shared" si="311"/>
        <v>47641</v>
      </c>
      <c r="BG105" s="161">
        <f t="shared" si="311"/>
        <v>48967</v>
      </c>
      <c r="BI105" s="136" t="s">
        <v>19</v>
      </c>
      <c r="BJ105" s="128">
        <f>B105/B126</f>
        <v>0.10194044831047173</v>
      </c>
      <c r="BK105" s="129">
        <f t="shared" ref="BK105" si="312">C105/C126</f>
        <v>4.4337834178047743E-2</v>
      </c>
      <c r="BL105" s="130">
        <f t="shared" ref="BL105" si="313">D105/D126</f>
        <v>8.8882496763986768E-2</v>
      </c>
      <c r="BM105" s="131">
        <f t="shared" ref="BM105" si="314">E105/E126</f>
        <v>6.9331030150753772E-2</v>
      </c>
      <c r="BN105" s="128">
        <f t="shared" ref="BN105" si="315">F105/F126</f>
        <v>0.10746287969462685</v>
      </c>
      <c r="BO105" s="129">
        <f t="shared" ref="BO105" si="316">G105/G126</f>
        <v>4.7456896551724137E-2</v>
      </c>
      <c r="BP105" s="130">
        <f t="shared" ref="BP105" si="317">H105/H126</f>
        <v>8.2761651326871896E-2</v>
      </c>
      <c r="BQ105" s="131">
        <f t="shared" ref="BQ105" si="318">I105/I126</f>
        <v>4.046242774566474E-2</v>
      </c>
      <c r="BR105" s="128">
        <f t="shared" ref="BR105" si="319">J105/J126</f>
        <v>3.7293469708890636E-2</v>
      </c>
      <c r="BS105" s="129">
        <f t="shared" ref="BS105" si="320">K105/K126</f>
        <v>0.10508133007053404</v>
      </c>
      <c r="BT105" s="130">
        <f t="shared" ref="BT105" si="321">L105/L126</f>
        <v>3.1783616410910251E-2</v>
      </c>
      <c r="BU105" s="128">
        <f t="shared" ref="BU105" si="322">M105/M126</f>
        <v>0.10080227743271221</v>
      </c>
      <c r="BV105" s="132">
        <f t="shared" ref="BV105" si="323">N105/N126</f>
        <v>6.3278762504074007E-2</v>
      </c>
      <c r="BW105" s="133">
        <f t="shared" ref="BW105" si="324">O105/O126</f>
        <v>8.7169324801833634E-2</v>
      </c>
      <c r="BX105" s="128">
        <f t="shared" ref="BX105" si="325">P105/P126</f>
        <v>7.6106108065779166E-2</v>
      </c>
      <c r="BY105" s="129">
        <f t="shared" ref="BY105" si="326">Q105/Q126</f>
        <v>7.8382838283828388E-2</v>
      </c>
      <c r="BZ105" s="130">
        <f t="shared" ref="BZ105" si="327">R105/R126</f>
        <v>8.3563342533701346E-2</v>
      </c>
      <c r="CA105" s="131">
        <f t="shared" ref="CA105" si="328">S105/S126</f>
        <v>7.0148200423429785E-2</v>
      </c>
      <c r="CB105" s="128">
        <f t="shared" ref="CB105" si="329">T105/T126</f>
        <v>2.7213886437187407E-2</v>
      </c>
      <c r="CC105" s="129">
        <f t="shared" ref="CC105" si="330">U105/U126</f>
        <v>0.14924847346171913</v>
      </c>
      <c r="CD105" s="130">
        <f t="shared" ref="CD105" si="331">V105/V126</f>
        <v>3.4910306014773129E-2</v>
      </c>
      <c r="CE105" s="131">
        <f t="shared" ref="CE105" si="332">W105/W126</f>
        <v>0.10535720542377632</v>
      </c>
      <c r="CF105" s="128">
        <f t="shared" ref="CF105" si="333">X105/X126</f>
        <v>8.2256340491691768E-2</v>
      </c>
      <c r="CG105" s="129">
        <f t="shared" ref="CG105" si="334">Y105/Y126</f>
        <v>0.10790780404654265</v>
      </c>
      <c r="CH105" s="130">
        <f t="shared" ref="CH105" si="335">Z105/Z126</f>
        <v>7.9341950646298467E-2</v>
      </c>
      <c r="CI105" s="128">
        <f t="shared" ref="CI105" si="336">AA105/AA126</f>
        <v>5.3387669611146528E-2</v>
      </c>
      <c r="CJ105" s="134">
        <f t="shared" ref="CJ105" si="337">AB105/AB126</f>
        <v>7.499270136468951E-2</v>
      </c>
      <c r="CK105" s="135">
        <f t="shared" ref="CK105" si="338">AC105/AC126</f>
        <v>7.2804985419645696E-2</v>
      </c>
    </row>
    <row r="106" spans="1:89" ht="13.5" thickTop="1" x14ac:dyDescent="0.2">
      <c r="A106" s="145" t="s">
        <v>20</v>
      </c>
      <c r="B106" s="182">
        <v>3492</v>
      </c>
      <c r="C106" s="183">
        <v>1058</v>
      </c>
      <c r="D106" s="184">
        <v>1334</v>
      </c>
      <c r="E106" s="185">
        <v>1112</v>
      </c>
      <c r="F106" s="182">
        <v>3006</v>
      </c>
      <c r="G106" s="186">
        <v>1154</v>
      </c>
      <c r="H106" s="184">
        <v>4039</v>
      </c>
      <c r="I106" s="185">
        <v>1960</v>
      </c>
      <c r="J106" s="182">
        <v>326</v>
      </c>
      <c r="K106" s="186">
        <v>1114</v>
      </c>
      <c r="L106" s="184">
        <v>845</v>
      </c>
      <c r="M106" s="182">
        <v>3027</v>
      </c>
      <c r="N106" s="187">
        <v>2605</v>
      </c>
      <c r="O106" s="188">
        <v>4025</v>
      </c>
      <c r="P106" s="182">
        <v>1795</v>
      </c>
      <c r="Q106" s="186">
        <v>1895</v>
      </c>
      <c r="R106" s="184">
        <v>2314</v>
      </c>
      <c r="S106" s="185">
        <v>2015</v>
      </c>
      <c r="T106" s="182">
        <v>254</v>
      </c>
      <c r="U106" s="186">
        <v>1556</v>
      </c>
      <c r="V106" s="184">
        <v>920</v>
      </c>
      <c r="W106" s="185">
        <v>2964</v>
      </c>
      <c r="X106" s="182">
        <v>1943</v>
      </c>
      <c r="Y106" s="186">
        <v>1572</v>
      </c>
      <c r="Z106" s="184">
        <v>3572</v>
      </c>
      <c r="AA106" s="182">
        <v>2355</v>
      </c>
      <c r="AB106" s="156">
        <f t="shared" si="255"/>
        <v>26445</v>
      </c>
      <c r="AC106" s="157">
        <f t="shared" si="256"/>
        <v>25807</v>
      </c>
      <c r="BI106" s="145" t="s">
        <v>20</v>
      </c>
      <c r="BJ106" s="128">
        <f>B106/B126</f>
        <v>0.1168283706925393</v>
      </c>
      <c r="BK106" s="129">
        <f t="shared" ref="BK106" si="339">C106/C126</f>
        <v>4.0933183735056292E-2</v>
      </c>
      <c r="BL106" s="130">
        <f t="shared" ref="BL106" si="340">D106/D126</f>
        <v>9.5929814468574723E-2</v>
      </c>
      <c r="BM106" s="131">
        <f t="shared" ref="BM106" si="341">E106/E126</f>
        <v>8.7311557788944727E-2</v>
      </c>
      <c r="BN106" s="128">
        <f t="shared" ref="BN106" si="342">F106/F126</f>
        <v>9.7240643095137969E-2</v>
      </c>
      <c r="BO106" s="129">
        <f t="shared" ref="BO106" si="343">G106/G126</f>
        <v>4.9741379310344828E-2</v>
      </c>
      <c r="BP106" s="130">
        <f t="shared" ref="BP106" si="344">H106/H126</f>
        <v>9.8605991064671272E-2</v>
      </c>
      <c r="BQ106" s="131">
        <f t="shared" ref="BQ106" si="345">I106/I126</f>
        <v>4.6816032102422016E-2</v>
      </c>
      <c r="BR106" s="128">
        <f t="shared" ref="BR106" si="346">J106/J126</f>
        <v>5.1298190401258853E-2</v>
      </c>
      <c r="BS106" s="129">
        <f t="shared" ref="BS106" si="347">K106/K126</f>
        <v>0.16035698862818482</v>
      </c>
      <c r="BT106" s="130">
        <f t="shared" ref="BT106" si="348">L106/L126</f>
        <v>3.8477300669368428E-2</v>
      </c>
      <c r="BU106" s="128">
        <f t="shared" ref="BU106" si="349">M106/M126</f>
        <v>0.13056418219461699</v>
      </c>
      <c r="BV106" s="132">
        <f t="shared" ref="BV106" si="350">N106/N126</f>
        <v>6.5309499335623133E-2</v>
      </c>
      <c r="BW106" s="133">
        <f t="shared" ref="BW106" si="351">O106/O126</f>
        <v>9.6098748925604049E-2</v>
      </c>
      <c r="BX106" s="128">
        <f t="shared" ref="BX106" si="352">P106/P126</f>
        <v>8.7852388410336726E-2</v>
      </c>
      <c r="BY106" s="129">
        <f t="shared" ref="BY106" si="353">Q106/Q126</f>
        <v>8.6862852951961861E-2</v>
      </c>
      <c r="BZ106" s="130">
        <f t="shared" ref="BZ106" si="354">R106/R126</f>
        <v>9.2563702548101923E-2</v>
      </c>
      <c r="CA106" s="131">
        <f t="shared" ref="CA106" si="355">S106/S126</f>
        <v>7.1100917431192664E-2</v>
      </c>
      <c r="CB106" s="128">
        <f t="shared" ref="CB106" si="356">T106/T126</f>
        <v>3.7363930567814063E-2</v>
      </c>
      <c r="CC106" s="129">
        <f t="shared" ref="CC106" si="357">U106/U126</f>
        <v>0.18271488961953969</v>
      </c>
      <c r="CD106" s="130">
        <f t="shared" ref="CD106" si="358">V106/V126</f>
        <v>4.045022863172705E-2</v>
      </c>
      <c r="CE106" s="131">
        <f t="shared" ref="CE106" si="359">W106/W126</f>
        <v>0.1038506008899478</v>
      </c>
      <c r="CF106" s="128">
        <f t="shared" ref="CF106" si="360">X106/X126</f>
        <v>9.4402876299679334E-2</v>
      </c>
      <c r="CG106" s="129">
        <f t="shared" ref="CG106" si="361">Y106/Y126</f>
        <v>0.11650485436893204</v>
      </c>
      <c r="CH106" s="130">
        <f t="shared" ref="CH106" si="362">Z106/Z126</f>
        <v>8.3948296122209165E-2</v>
      </c>
      <c r="CI106" s="128">
        <f t="shared" ref="CI106" si="363">AA106/AA126</f>
        <v>5.3615335579637553E-2</v>
      </c>
      <c r="CJ106" s="134">
        <f t="shared" ref="CJ106" si="364">AB106/AB126</f>
        <v>8.2132940759927692E-2</v>
      </c>
      <c r="CK106" s="135">
        <f t="shared" ref="CK106" si="365">AC106/AC126</f>
        <v>8.0572848695261226E-2</v>
      </c>
    </row>
    <row r="107" spans="1:89" ht="13.5" thickBot="1" x14ac:dyDescent="0.25">
      <c r="A107" s="136" t="s">
        <v>21</v>
      </c>
      <c r="B107" s="175">
        <v>2769</v>
      </c>
      <c r="C107" s="176">
        <v>961</v>
      </c>
      <c r="D107" s="177">
        <v>1101</v>
      </c>
      <c r="E107" s="178">
        <v>871</v>
      </c>
      <c r="F107" s="175">
        <v>2443</v>
      </c>
      <c r="G107" s="179">
        <v>1066</v>
      </c>
      <c r="H107" s="177">
        <v>2980</v>
      </c>
      <c r="I107" s="178">
        <v>1916</v>
      </c>
      <c r="J107" s="175">
        <v>261</v>
      </c>
      <c r="K107" s="179">
        <v>811</v>
      </c>
      <c r="L107" s="177">
        <v>715</v>
      </c>
      <c r="M107" s="175">
        <v>3001</v>
      </c>
      <c r="N107" s="180">
        <v>1998</v>
      </c>
      <c r="O107" s="181">
        <v>3978</v>
      </c>
      <c r="P107" s="175">
        <v>1427</v>
      </c>
      <c r="Q107" s="179">
        <v>1679</v>
      </c>
      <c r="R107" s="177">
        <v>1869</v>
      </c>
      <c r="S107" s="178">
        <v>1606</v>
      </c>
      <c r="T107" s="175">
        <v>167</v>
      </c>
      <c r="U107" s="179">
        <v>1103</v>
      </c>
      <c r="V107" s="177">
        <v>633</v>
      </c>
      <c r="W107" s="178">
        <v>2357</v>
      </c>
      <c r="X107" s="175">
        <v>1523</v>
      </c>
      <c r="Y107" s="179">
        <v>1428</v>
      </c>
      <c r="Z107" s="177">
        <v>3310</v>
      </c>
      <c r="AA107" s="175">
        <v>2383</v>
      </c>
      <c r="AB107" s="156">
        <f t="shared" si="255"/>
        <v>21196</v>
      </c>
      <c r="AC107" s="157">
        <f t="shared" si="256"/>
        <v>23160</v>
      </c>
      <c r="AE107" s="232" t="s">
        <v>85</v>
      </c>
      <c r="BI107" s="136" t="s">
        <v>21</v>
      </c>
      <c r="BJ107" s="128">
        <f>B107/B126</f>
        <v>9.2639678822348609E-2</v>
      </c>
      <c r="BK107" s="129">
        <f t="shared" ref="BK107" si="366">C107/C126</f>
        <v>3.718033040584981E-2</v>
      </c>
      <c r="BL107" s="130">
        <f t="shared" ref="BL107" si="367">D107/D126</f>
        <v>7.9174457068891133E-2</v>
      </c>
      <c r="BM107" s="131">
        <f t="shared" ref="BM107" si="368">E107/E126</f>
        <v>6.8388819095477393E-2</v>
      </c>
      <c r="BN107" s="128">
        <f t="shared" ref="BN107" si="369">F107/F126</f>
        <v>7.9028240546048595E-2</v>
      </c>
      <c r="BO107" s="129">
        <f t="shared" ref="BO107" si="370">G107/G126</f>
        <v>4.5948275862068969E-2</v>
      </c>
      <c r="BP107" s="130">
        <f t="shared" ref="BP107" si="371">H107/H126</f>
        <v>7.2752130074949337E-2</v>
      </c>
      <c r="BQ107" s="131">
        <f t="shared" ref="BQ107" si="372">I107/I126</f>
        <v>4.5765059953183966E-2</v>
      </c>
      <c r="BR107" s="128">
        <f t="shared" ref="BR107" si="373">J107/J126</f>
        <v>4.107002360346184E-2</v>
      </c>
      <c r="BS107" s="129">
        <f t="shared" ref="BS107" si="374">K107/K126</f>
        <v>0.11674103929753851</v>
      </c>
      <c r="BT107" s="130">
        <f t="shared" ref="BT107" si="375">L107/L126</f>
        <v>3.2557715951004054E-2</v>
      </c>
      <c r="BU107" s="128">
        <f t="shared" ref="BU107" si="376">M107/M126</f>
        <v>0.12944271911663216</v>
      </c>
      <c r="BV107" s="132">
        <f t="shared" ref="BV107" si="377">N107/N126</f>
        <v>5.0091508511545112E-2</v>
      </c>
      <c r="BW107" s="133">
        <f t="shared" ref="BW107" si="378">O107/O126</f>
        <v>9.4976602043739852E-2</v>
      </c>
      <c r="BX107" s="128">
        <f t="shared" ref="BX107" si="379">P107/P126</f>
        <v>6.9841425215348474E-2</v>
      </c>
      <c r="BY107" s="129">
        <f t="shared" ref="BY107" si="380">Q107/Q126</f>
        <v>7.6961862852951965E-2</v>
      </c>
      <c r="BZ107" s="130">
        <f t="shared" ref="BZ107" si="381">R107/R126</f>
        <v>7.4762990519620778E-2</v>
      </c>
      <c r="CA107" s="131">
        <f t="shared" ref="CA107" si="382">S107/S126</f>
        <v>5.6669019054340158E-2</v>
      </c>
      <c r="CB107" s="128">
        <f t="shared" ref="CB107" si="383">T107/T126</f>
        <v>2.4566048837893498E-2</v>
      </c>
      <c r="CC107" s="129">
        <f t="shared" ref="CC107" si="384">U107/U126</f>
        <v>0.12952090183184595</v>
      </c>
      <c r="CD107" s="130">
        <f t="shared" ref="CD107" si="385">V107/V126</f>
        <v>2.7831516004220895E-2</v>
      </c>
      <c r="CE107" s="131">
        <f t="shared" ref="CE107" si="386">W107/W126</f>
        <v>8.2582950842647426E-2</v>
      </c>
      <c r="CF107" s="128">
        <f t="shared" ref="CF107" si="387">X107/X126</f>
        <v>7.3996696142260232E-2</v>
      </c>
      <c r="CG107" s="129">
        <f t="shared" ref="CG107" si="388">Y107/Y126</f>
        <v>0.10583265396872453</v>
      </c>
      <c r="CH107" s="130">
        <f t="shared" ref="CH107" si="389">Z107/Z126</f>
        <v>7.7790834312573442E-2</v>
      </c>
      <c r="CI107" s="128">
        <f t="shared" ref="CI107" si="390">AA107/AA126</f>
        <v>5.425280029141244E-2</v>
      </c>
      <c r="CJ107" s="134">
        <f t="shared" ref="CJ107" si="391">AB107/AB126</f>
        <v>6.583058469833343E-2</v>
      </c>
      <c r="CK107" s="135">
        <f t="shared" ref="CK107" si="392">AC107/AC126</f>
        <v>7.2308566504523969E-2</v>
      </c>
    </row>
    <row r="108" spans="1:89" ht="14.25" thickTop="1" thickBot="1" x14ac:dyDescent="0.25">
      <c r="A108" s="145" t="s">
        <v>22</v>
      </c>
      <c r="B108" s="182">
        <v>2057</v>
      </c>
      <c r="C108" s="183">
        <v>1014</v>
      </c>
      <c r="D108" s="184">
        <v>804</v>
      </c>
      <c r="E108" s="185">
        <v>638</v>
      </c>
      <c r="F108" s="182">
        <v>2044</v>
      </c>
      <c r="G108" s="186">
        <v>876</v>
      </c>
      <c r="H108" s="184">
        <v>2630</v>
      </c>
      <c r="I108" s="185">
        <v>1837</v>
      </c>
      <c r="J108" s="182">
        <v>274</v>
      </c>
      <c r="K108" s="186">
        <v>820</v>
      </c>
      <c r="L108" s="184">
        <v>814</v>
      </c>
      <c r="M108" s="182">
        <v>2098</v>
      </c>
      <c r="N108" s="187">
        <v>2016</v>
      </c>
      <c r="O108" s="188">
        <v>3128</v>
      </c>
      <c r="P108" s="182">
        <v>1030</v>
      </c>
      <c r="Q108" s="186">
        <v>1364</v>
      </c>
      <c r="R108" s="184">
        <v>1823</v>
      </c>
      <c r="S108" s="185">
        <v>1418</v>
      </c>
      <c r="T108" s="182">
        <v>203</v>
      </c>
      <c r="U108" s="186">
        <v>598</v>
      </c>
      <c r="V108" s="184">
        <v>754</v>
      </c>
      <c r="W108" s="185">
        <v>2047</v>
      </c>
      <c r="X108" s="182">
        <v>1177</v>
      </c>
      <c r="Y108" s="186">
        <v>1024</v>
      </c>
      <c r="Z108" s="184">
        <v>2740</v>
      </c>
      <c r="AA108" s="182">
        <v>2338</v>
      </c>
      <c r="AB108" s="156">
        <f t="shared" si="255"/>
        <v>18366</v>
      </c>
      <c r="AC108" s="157">
        <f t="shared" si="256"/>
        <v>19200</v>
      </c>
      <c r="AE108" s="301" t="s">
        <v>0</v>
      </c>
      <c r="AF108" s="303" t="s">
        <v>1</v>
      </c>
      <c r="AG108" s="304"/>
      <c r="AH108" s="303" t="s">
        <v>2</v>
      </c>
      <c r="AI108" s="304"/>
      <c r="AJ108" s="303" t="s">
        <v>3</v>
      </c>
      <c r="AK108" s="304"/>
      <c r="AL108" s="303" t="s">
        <v>4</v>
      </c>
      <c r="AM108" s="304"/>
      <c r="AN108" s="303" t="s">
        <v>5</v>
      </c>
      <c r="AO108" s="304"/>
      <c r="AP108" s="303" t="s">
        <v>6</v>
      </c>
      <c r="AQ108" s="304"/>
      <c r="AR108" s="303" t="s">
        <v>7</v>
      </c>
      <c r="AS108" s="304"/>
      <c r="AT108" s="303" t="s">
        <v>8</v>
      </c>
      <c r="AU108" s="304"/>
      <c r="AV108" s="303" t="s">
        <v>9</v>
      </c>
      <c r="AW108" s="304"/>
      <c r="AX108" s="303" t="s">
        <v>10</v>
      </c>
      <c r="AY108" s="304"/>
      <c r="AZ108" s="303" t="s">
        <v>11</v>
      </c>
      <c r="BA108" s="304"/>
      <c r="BB108" s="303" t="s">
        <v>12</v>
      </c>
      <c r="BC108" s="304"/>
      <c r="BD108" s="306" t="s">
        <v>40</v>
      </c>
      <c r="BE108" s="307"/>
      <c r="BF108" s="308" t="s">
        <v>41</v>
      </c>
      <c r="BG108" s="309"/>
      <c r="BI108" s="145" t="s">
        <v>22</v>
      </c>
      <c r="BJ108" s="128">
        <f>B108/B126</f>
        <v>6.8819003011040478E-2</v>
      </c>
      <c r="BK108" s="129">
        <f t="shared" ref="BK108" si="393">C108/C126</f>
        <v>3.9230858513560569E-2</v>
      </c>
      <c r="BL108" s="130">
        <f t="shared" ref="BL108" si="394">D108/D126</f>
        <v>5.7816769739680716E-2</v>
      </c>
      <c r="BM108" s="131">
        <f t="shared" ref="BM108" si="395">E108/E126</f>
        <v>5.0094221105527637E-2</v>
      </c>
      <c r="BN108" s="128">
        <f t="shared" ref="BN108" si="396">F108/F126</f>
        <v>6.6121049396693943E-2</v>
      </c>
      <c r="BO108" s="129">
        <f t="shared" ref="BO108" si="397">G108/G126</f>
        <v>3.7758620689655173E-2</v>
      </c>
      <c r="BP108" s="130">
        <f t="shared" ref="BP108" si="398">H108/H126</f>
        <v>6.4207416811113013E-2</v>
      </c>
      <c r="BQ108" s="131">
        <f t="shared" ref="BQ108" si="399">I108/I126</f>
        <v>4.3878087230688388E-2</v>
      </c>
      <c r="BR108" s="128">
        <f t="shared" ref="BR108" si="400">J108/J126</f>
        <v>4.3115656963021241E-2</v>
      </c>
      <c r="BS108" s="129">
        <f t="shared" ref="BS108" si="401">K108/K126</f>
        <v>0.11803656254498344</v>
      </c>
      <c r="BT108" s="130">
        <f t="shared" ref="BT108" si="402">L108/L126</f>
        <v>3.7065707390373848E-2</v>
      </c>
      <c r="BU108" s="128">
        <f t="shared" ref="BU108" si="403">M108/M126</f>
        <v>9.0493443754313313E-2</v>
      </c>
      <c r="BV108" s="132">
        <f t="shared" ref="BV108" si="404">N108/N126</f>
        <v>5.0542783363000478E-2</v>
      </c>
      <c r="BW108" s="133">
        <f t="shared" ref="BW108" si="405">O108/O126</f>
        <v>7.4682456307898007E-2</v>
      </c>
      <c r="BX108" s="128">
        <f t="shared" ref="BX108" si="406">P108/P126</f>
        <v>5.0411119812059514E-2</v>
      </c>
      <c r="BY108" s="129">
        <f t="shared" ref="BY108" si="407">Q108/Q126</f>
        <v>6.2522918958562518E-2</v>
      </c>
      <c r="BZ108" s="130">
        <f t="shared" ref="BZ108" si="408">R108/R126</f>
        <v>7.2922916916676669E-2</v>
      </c>
      <c r="CA108" s="131">
        <f t="shared" ref="CA108" si="409">S108/S126</f>
        <v>5.0035285815102332E-2</v>
      </c>
      <c r="CB108" s="128">
        <f t="shared" ref="CB108" si="410">T108/T126</f>
        <v>2.9861724036481317E-2</v>
      </c>
      <c r="CC108" s="129">
        <f t="shared" ref="CC108" si="411">U108/U126</f>
        <v>7.0220760920620004E-2</v>
      </c>
      <c r="CD108" s="130">
        <f t="shared" ref="CD108" si="412">V108/V126</f>
        <v>3.3151600422089339E-2</v>
      </c>
      <c r="CE108" s="131">
        <f t="shared" ref="CE108" si="413">W108/W126</f>
        <v>7.1721383273185946E-2</v>
      </c>
      <c r="CF108" s="128">
        <f t="shared" ref="CF108" si="414">X108/X126</f>
        <v>5.7185890584005444E-2</v>
      </c>
      <c r="CG108" s="129">
        <f t="shared" ref="CG108" si="415">Y108/Y126</f>
        <v>7.5891202845920103E-2</v>
      </c>
      <c r="CH108" s="130">
        <f t="shared" ref="CH108" si="416">Z108/Z126</f>
        <v>6.4394829612220914E-2</v>
      </c>
      <c r="CI108" s="128">
        <f t="shared" ref="CI108" si="417">AA108/AA126</f>
        <v>5.3228303433202805E-2</v>
      </c>
      <c r="CJ108" s="134">
        <f t="shared" ref="CJ108" si="418">AB108/AB126</f>
        <v>5.7041164303151148E-2</v>
      </c>
      <c r="CK108" s="135">
        <f t="shared" ref="CK108" si="419">AC108/AC126</f>
        <v>5.9944925599605361E-2</v>
      </c>
    </row>
    <row r="109" spans="1:89" ht="15" thickTop="1" thickBot="1" x14ac:dyDescent="0.3">
      <c r="A109" s="136" t="s">
        <v>23</v>
      </c>
      <c r="B109" s="175">
        <v>1565</v>
      </c>
      <c r="C109" s="176">
        <v>1098</v>
      </c>
      <c r="D109" s="177">
        <v>659</v>
      </c>
      <c r="E109" s="178">
        <v>513</v>
      </c>
      <c r="F109" s="175">
        <v>1825</v>
      </c>
      <c r="G109" s="179">
        <v>785</v>
      </c>
      <c r="H109" s="177">
        <v>2244</v>
      </c>
      <c r="I109" s="178">
        <v>1857</v>
      </c>
      <c r="J109" s="175">
        <v>264</v>
      </c>
      <c r="K109" s="179">
        <v>580</v>
      </c>
      <c r="L109" s="177">
        <v>735</v>
      </c>
      <c r="M109" s="175">
        <v>1510</v>
      </c>
      <c r="N109" s="180">
        <v>1643</v>
      </c>
      <c r="O109" s="181">
        <v>2281</v>
      </c>
      <c r="P109" s="175">
        <v>949</v>
      </c>
      <c r="Q109" s="179">
        <v>986</v>
      </c>
      <c r="R109" s="177">
        <v>1476</v>
      </c>
      <c r="S109" s="178">
        <v>1341</v>
      </c>
      <c r="T109" s="175">
        <v>216</v>
      </c>
      <c r="U109" s="179">
        <v>443</v>
      </c>
      <c r="V109" s="177">
        <v>624</v>
      </c>
      <c r="W109" s="178">
        <v>1845</v>
      </c>
      <c r="X109" s="175">
        <v>845</v>
      </c>
      <c r="Y109" s="179">
        <v>807</v>
      </c>
      <c r="Z109" s="177">
        <v>2478</v>
      </c>
      <c r="AA109" s="175">
        <v>2511</v>
      </c>
      <c r="AB109" s="156">
        <f t="shared" si="255"/>
        <v>15523</v>
      </c>
      <c r="AC109" s="157">
        <f t="shared" si="256"/>
        <v>16557</v>
      </c>
      <c r="AE109" s="302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5.2358648377383743E-2</v>
      </c>
      <c r="BK109" s="129">
        <f t="shared" ref="BK109" si="420">C109/C126</f>
        <v>4.2480752118234225E-2</v>
      </c>
      <c r="BL109" s="130">
        <f t="shared" ref="BL109" si="421">D109/D126</f>
        <v>4.7389615993096504E-2</v>
      </c>
      <c r="BM109" s="131">
        <f t="shared" ref="BM109" si="422">E109/E126</f>
        <v>4.0279522613065326E-2</v>
      </c>
      <c r="BN109" s="128">
        <f t="shared" ref="BN109" si="423">F109/F126</f>
        <v>5.9036651247048169E-2</v>
      </c>
      <c r="BO109" s="129">
        <f t="shared" ref="BO109" si="424">G109/G126</f>
        <v>3.3836206896551722E-2</v>
      </c>
      <c r="BP109" s="130">
        <f t="shared" ref="BP109" si="425">H109/H126</f>
        <v>5.4783818754424944E-2</v>
      </c>
      <c r="BQ109" s="131">
        <f t="shared" ref="BQ109" si="426">I109/I126</f>
        <v>4.4355801843978408E-2</v>
      </c>
      <c r="BR109" s="128">
        <f t="shared" ref="BR109" si="427">J109/J126</f>
        <v>4.1542092840283242E-2</v>
      </c>
      <c r="BS109" s="129">
        <f t="shared" ref="BS109" si="428">K109/K126</f>
        <v>8.348927594645171E-2</v>
      </c>
      <c r="BT109" s="130">
        <f t="shared" ref="BT109" si="429">L109/L126</f>
        <v>3.3468421292290877E-2</v>
      </c>
      <c r="BU109" s="128">
        <f t="shared" ref="BU109" si="430">M109/M126</f>
        <v>6.5131124913733615E-2</v>
      </c>
      <c r="BV109" s="132">
        <f t="shared" ref="BV109" si="431">N109/N126</f>
        <v>4.1191365607842152E-2</v>
      </c>
      <c r="BW109" s="133">
        <f t="shared" ref="BW109" si="432">O109/O126</f>
        <v>5.445993696877089E-2</v>
      </c>
      <c r="BX109" s="128">
        <f t="shared" ref="BX109" si="433">P109/P126</f>
        <v>4.6446750195771339E-2</v>
      </c>
      <c r="BY109" s="129">
        <f t="shared" ref="BY109" si="434">Q109/Q126</f>
        <v>4.5196186285295196E-2</v>
      </c>
      <c r="BZ109" s="130">
        <f t="shared" ref="BZ109" si="435">R109/R126</f>
        <v>5.9042361694467776E-2</v>
      </c>
      <c r="CA109" s="131">
        <f t="shared" ref="CA109" si="436">S109/S126</f>
        <v>4.7318278052223009E-2</v>
      </c>
      <c r="CB109" s="128">
        <f t="shared" ref="CB109" si="437">T109/T126</f>
        <v>3.1774051191526917E-2</v>
      </c>
      <c r="CC109" s="129">
        <f t="shared" ref="CC109" si="438">U109/U126</f>
        <v>5.201972757162987E-2</v>
      </c>
      <c r="CD109" s="130">
        <f t="shared" ref="CD109" si="439">V109/V126</f>
        <v>2.7435807245867042E-2</v>
      </c>
      <c r="CE109" s="131">
        <f t="shared" ref="CE109" si="440">W109/W126</f>
        <v>6.4643845695665877E-2</v>
      </c>
      <c r="CF109" s="128">
        <f t="shared" ref="CF109" si="441">X109/X126</f>
        <v>4.1055291030997962E-2</v>
      </c>
      <c r="CG109" s="129">
        <f t="shared" ref="CG109" si="442">Y109/Y126</f>
        <v>5.9808789742829618E-2</v>
      </c>
      <c r="CH109" s="130">
        <f t="shared" ref="CH109" si="443">Z109/Z126</f>
        <v>5.8237367802585191E-2</v>
      </c>
      <c r="CI109" s="128">
        <f t="shared" ref="CI109" si="444">AA109/AA126</f>
        <v>5.7166924688097621E-2</v>
      </c>
      <c r="CJ109" s="134">
        <f t="shared" ref="CJ109" si="445">AB109/AB126</f>
        <v>4.8211368478591705E-2</v>
      </c>
      <c r="CK109" s="135">
        <f t="shared" ref="CK109" si="446">AC109/AC126</f>
        <v>5.1693131935034685E-2</v>
      </c>
    </row>
    <row r="110" spans="1:89" ht="13.5" thickTop="1" x14ac:dyDescent="0.2">
      <c r="A110" s="145" t="s">
        <v>24</v>
      </c>
      <c r="B110" s="189">
        <v>1486</v>
      </c>
      <c r="C110" s="183">
        <v>1068</v>
      </c>
      <c r="D110" s="184">
        <v>615</v>
      </c>
      <c r="E110" s="185">
        <v>509</v>
      </c>
      <c r="F110" s="182">
        <v>1953</v>
      </c>
      <c r="G110" s="186">
        <v>696</v>
      </c>
      <c r="H110" s="184">
        <v>2230</v>
      </c>
      <c r="I110" s="185">
        <v>1670</v>
      </c>
      <c r="J110" s="182">
        <v>296</v>
      </c>
      <c r="K110" s="186">
        <v>370</v>
      </c>
      <c r="L110" s="184">
        <v>842</v>
      </c>
      <c r="M110" s="182">
        <v>1433</v>
      </c>
      <c r="N110" s="187">
        <v>1776</v>
      </c>
      <c r="O110" s="190">
        <v>2277</v>
      </c>
      <c r="P110" s="182">
        <v>993</v>
      </c>
      <c r="Q110" s="186">
        <v>913</v>
      </c>
      <c r="R110" s="184">
        <v>1377</v>
      </c>
      <c r="S110" s="185">
        <v>1228</v>
      </c>
      <c r="T110" s="182">
        <v>213</v>
      </c>
      <c r="U110" s="186">
        <v>303</v>
      </c>
      <c r="V110" s="184">
        <v>768</v>
      </c>
      <c r="W110" s="191">
        <v>1645</v>
      </c>
      <c r="X110" s="182">
        <v>832</v>
      </c>
      <c r="Y110" s="186">
        <v>612</v>
      </c>
      <c r="Z110" s="184">
        <v>2353</v>
      </c>
      <c r="AA110" s="182">
        <v>2379</v>
      </c>
      <c r="AB110" s="156">
        <f t="shared" si="255"/>
        <v>15734</v>
      </c>
      <c r="AC110" s="157">
        <f t="shared" si="256"/>
        <v>15103</v>
      </c>
      <c r="AE110" s="235" t="str">
        <f>$AE$17</f>
        <v>17:00 - 17:59</v>
      </c>
      <c r="AF110" s="125">
        <f t="shared" ref="AF110:AU111" si="447">SUMIF($A$9:$A$32,$AE110,B$102:B$125)</f>
        <v>1458</v>
      </c>
      <c r="AG110" s="172">
        <f t="shared" si="447"/>
        <v>2998</v>
      </c>
      <c r="AH110" s="126">
        <f t="shared" si="447"/>
        <v>1189</v>
      </c>
      <c r="AI110" s="166">
        <f t="shared" si="447"/>
        <v>1147</v>
      </c>
      <c r="AJ110" s="125">
        <f t="shared" si="447"/>
        <v>1507</v>
      </c>
      <c r="AK110" s="127">
        <f t="shared" si="447"/>
        <v>2611</v>
      </c>
      <c r="AL110" s="126">
        <f t="shared" si="447"/>
        <v>2524</v>
      </c>
      <c r="AM110" s="166">
        <f t="shared" si="447"/>
        <v>4631</v>
      </c>
      <c r="AN110" s="125">
        <f t="shared" si="447"/>
        <v>892</v>
      </c>
      <c r="AO110" s="127">
        <f t="shared" si="447"/>
        <v>265</v>
      </c>
      <c r="AP110" s="126">
        <f t="shared" si="447"/>
        <v>2842</v>
      </c>
      <c r="AQ110" s="125">
        <f t="shared" si="447"/>
        <v>800</v>
      </c>
      <c r="AR110" s="165">
        <f t="shared" si="447"/>
        <v>4140</v>
      </c>
      <c r="AS110" s="167">
        <f t="shared" si="447"/>
        <v>2583</v>
      </c>
      <c r="AT110" s="125">
        <f t="shared" si="447"/>
        <v>1949</v>
      </c>
      <c r="AU110" s="127">
        <f t="shared" si="447"/>
        <v>1642</v>
      </c>
      <c r="AV110" s="126">
        <f t="shared" ref="AP110:BE111" si="448">SUMIF($A$9:$A$32,$AE110,R$102:R$125)</f>
        <v>1698</v>
      </c>
      <c r="AW110" s="166">
        <f t="shared" si="448"/>
        <v>2473</v>
      </c>
      <c r="AX110" s="125">
        <f t="shared" si="448"/>
        <v>1117</v>
      </c>
      <c r="AY110" s="127">
        <f t="shared" si="448"/>
        <v>236</v>
      </c>
      <c r="AZ110" s="126">
        <f t="shared" si="448"/>
        <v>2562</v>
      </c>
      <c r="BA110" s="166">
        <f t="shared" si="448"/>
        <v>1525</v>
      </c>
      <c r="BB110" s="125">
        <f t="shared" si="448"/>
        <v>2272</v>
      </c>
      <c r="BC110" s="127">
        <f t="shared" si="448"/>
        <v>781</v>
      </c>
      <c r="BD110" s="170">
        <f t="shared" si="448"/>
        <v>2900</v>
      </c>
      <c r="BE110" s="171">
        <f t="shared" si="448"/>
        <v>3980</v>
      </c>
      <c r="BF110" s="156">
        <f>AF110+AH110+AJ110+AL110+AN110+AP110+AR110+AT110+AV110+AX110+AZ110+BB110+BD110</f>
        <v>27050</v>
      </c>
      <c r="BG110" s="157">
        <f>AG110+AI110+AK110+AM110+AO110+AQ110+AS110+AU110+AW110+AY110+BA110+BC110+BE110</f>
        <v>25672</v>
      </c>
      <c r="BI110" s="145" t="s">
        <v>24</v>
      </c>
      <c r="BJ110" s="128">
        <f>B110/B126</f>
        <v>4.9715623954499834E-2</v>
      </c>
      <c r="BK110" s="129">
        <f t="shared" ref="BK110" si="449">C110/C126</f>
        <v>4.1320075830850775E-2</v>
      </c>
      <c r="BL110" s="130">
        <f t="shared" ref="BL110" si="450">D110/D126</f>
        <v>4.4225514166546812E-2</v>
      </c>
      <c r="BM110" s="131">
        <f t="shared" ref="BM110" si="451">E110/E126</f>
        <v>3.9965452261306531E-2</v>
      </c>
      <c r="BN110" s="128">
        <f t="shared" ref="BN110" si="452">F110/F126</f>
        <v>6.3177304046841132E-2</v>
      </c>
      <c r="BO110" s="129">
        <f t="shared" ref="BO110" si="453">G110/G126</f>
        <v>0.03</v>
      </c>
      <c r="BP110" s="130">
        <f t="shared" ref="BP110" si="454">H110/H126</f>
        <v>5.4442030223871486E-2</v>
      </c>
      <c r="BQ110" s="131">
        <f t="shared" ref="BQ110" si="455">I110/I126</f>
        <v>3.9889170209716718E-2</v>
      </c>
      <c r="BR110" s="128">
        <f t="shared" ref="BR110" si="456">J110/J126</f>
        <v>4.6577498033044847E-2</v>
      </c>
      <c r="BS110" s="129">
        <f t="shared" ref="BS110" si="457">K110/K126</f>
        <v>5.3260400172736436E-2</v>
      </c>
      <c r="BT110" s="130">
        <f t="shared" ref="BT110" si="458">L110/L126</f>
        <v>3.8340694868175401E-2</v>
      </c>
      <c r="BU110" s="128">
        <f t="shared" ref="BU110" si="459">M110/M126</f>
        <v>6.1809868875086264E-2</v>
      </c>
      <c r="BV110" s="132">
        <f t="shared" ref="BV110" si="460">N110/N126</f>
        <v>4.4525785343595657E-2</v>
      </c>
      <c r="BW110" s="133">
        <f t="shared" ref="BW110" si="461">O110/O126</f>
        <v>5.4364435106484574E-2</v>
      </c>
      <c r="BX110" s="128">
        <f t="shared" ref="BX110" si="462">P110/P126</f>
        <v>4.8600234925606889E-2</v>
      </c>
      <c r="BY110" s="129">
        <f t="shared" ref="BY110" si="463">Q110/Q126</f>
        <v>4.1850018335166848E-2</v>
      </c>
      <c r="BZ110" s="130">
        <f t="shared" ref="BZ110" si="464">R110/R126</f>
        <v>5.5082203288131522E-2</v>
      </c>
      <c r="CA110" s="131">
        <f t="shared" ref="CA110" si="465">S110/S126</f>
        <v>4.3330980945659847E-2</v>
      </c>
      <c r="CB110" s="128">
        <f t="shared" ref="CB110" si="466">T110/T126</f>
        <v>3.1332744924977937E-2</v>
      </c>
      <c r="CC110" s="129">
        <f t="shared" ref="CC110" si="467">U110/U126</f>
        <v>3.5580084546735558E-2</v>
      </c>
      <c r="CD110" s="130">
        <f t="shared" ref="CD110" si="468">V110/V126</f>
        <v>3.376714737952867E-2</v>
      </c>
      <c r="CE110" s="131">
        <f t="shared" ref="CE110" si="469">W110/W126</f>
        <v>5.7636382747626225E-2</v>
      </c>
      <c r="CF110" s="128">
        <f t="shared" ref="CF110" si="470">X110/X126</f>
        <v>4.0423671168982607E-2</v>
      </c>
      <c r="CG110" s="129">
        <f t="shared" ref="CG110" si="471">Y110/Y126</f>
        <v>4.5356851700881939E-2</v>
      </c>
      <c r="CH110" s="130">
        <f t="shared" ref="CH110" si="472">Z110/Z126</f>
        <v>5.5299647473560518E-2</v>
      </c>
      <c r="CI110" s="128">
        <f t="shared" ref="CI110" si="473">AA110/AA126</f>
        <v>5.4161733904016025E-2</v>
      </c>
      <c r="CJ110" s="134">
        <f t="shared" ref="CJ110" si="474">AB110/AB126</f>
        <v>4.8866692755405651E-2</v>
      </c>
      <c r="CK110" s="135">
        <f t="shared" ref="CK110" si="475">AC110/AC126</f>
        <v>4.7153552673481237E-2</v>
      </c>
    </row>
    <row r="111" spans="1:89" x14ac:dyDescent="0.2">
      <c r="A111" s="136" t="s">
        <v>25</v>
      </c>
      <c r="B111" s="192">
        <v>1423</v>
      </c>
      <c r="C111" s="176">
        <v>1157</v>
      </c>
      <c r="D111" s="177">
        <v>605</v>
      </c>
      <c r="E111" s="178">
        <v>609</v>
      </c>
      <c r="F111" s="175">
        <v>1658</v>
      </c>
      <c r="G111" s="179">
        <v>964</v>
      </c>
      <c r="H111" s="177">
        <v>2058</v>
      </c>
      <c r="I111" s="178">
        <v>2009</v>
      </c>
      <c r="J111" s="175">
        <v>315</v>
      </c>
      <c r="K111" s="176">
        <v>295</v>
      </c>
      <c r="L111" s="177">
        <v>809</v>
      </c>
      <c r="M111" s="175">
        <v>1223</v>
      </c>
      <c r="N111" s="180">
        <v>1803</v>
      </c>
      <c r="O111" s="193">
        <v>2016</v>
      </c>
      <c r="P111" s="175">
        <v>1039</v>
      </c>
      <c r="Q111" s="176">
        <v>854</v>
      </c>
      <c r="R111" s="177">
        <v>1266</v>
      </c>
      <c r="S111" s="178">
        <v>1188</v>
      </c>
      <c r="T111" s="184">
        <v>208</v>
      </c>
      <c r="U111" s="175">
        <v>305</v>
      </c>
      <c r="V111" s="177">
        <v>799</v>
      </c>
      <c r="W111" s="194">
        <v>1575</v>
      </c>
      <c r="X111" s="175">
        <v>792</v>
      </c>
      <c r="Y111" s="179">
        <v>553</v>
      </c>
      <c r="Z111" s="177">
        <v>2162</v>
      </c>
      <c r="AA111" s="175">
        <v>2567</v>
      </c>
      <c r="AB111" s="156">
        <f t="shared" si="255"/>
        <v>14937</v>
      </c>
      <c r="AC111" s="157">
        <f t="shared" si="256"/>
        <v>15315</v>
      </c>
      <c r="AE111" s="237" t="str">
        <f>$AE$18</f>
        <v>18:00 - 18:59</v>
      </c>
      <c r="AF111" s="125">
        <f t="shared" si="447"/>
        <v>1610</v>
      </c>
      <c r="AG111" s="176">
        <f t="shared" si="447"/>
        <v>3387</v>
      </c>
      <c r="AH111" s="177">
        <f t="shared" si="447"/>
        <v>946</v>
      </c>
      <c r="AI111" s="178">
        <f t="shared" si="447"/>
        <v>1241</v>
      </c>
      <c r="AJ111" s="238">
        <f t="shared" si="447"/>
        <v>1342</v>
      </c>
      <c r="AK111" s="179">
        <f t="shared" si="447"/>
        <v>2467</v>
      </c>
      <c r="AL111" s="177">
        <f t="shared" si="447"/>
        <v>2467</v>
      </c>
      <c r="AM111" s="178">
        <f t="shared" si="447"/>
        <v>4957</v>
      </c>
      <c r="AN111" s="238">
        <f t="shared" si="447"/>
        <v>680</v>
      </c>
      <c r="AO111" s="179">
        <f t="shared" si="447"/>
        <v>252</v>
      </c>
      <c r="AP111" s="177">
        <f t="shared" si="448"/>
        <v>2830</v>
      </c>
      <c r="AQ111" s="238">
        <f t="shared" si="448"/>
        <v>811</v>
      </c>
      <c r="AR111" s="180">
        <f t="shared" si="448"/>
        <v>3679</v>
      </c>
      <c r="AS111" s="181">
        <f t="shared" si="448"/>
        <v>2688</v>
      </c>
      <c r="AT111" s="238">
        <f t="shared" si="448"/>
        <v>1809</v>
      </c>
      <c r="AU111" s="179">
        <f t="shared" si="448"/>
        <v>1965</v>
      </c>
      <c r="AV111" s="177">
        <f t="shared" si="448"/>
        <v>1595</v>
      </c>
      <c r="AW111" s="178">
        <f t="shared" si="448"/>
        <v>2786</v>
      </c>
      <c r="AX111" s="238">
        <f t="shared" si="448"/>
        <v>1083</v>
      </c>
      <c r="AY111" s="179">
        <f t="shared" si="448"/>
        <v>245</v>
      </c>
      <c r="AZ111" s="177">
        <f t="shared" si="448"/>
        <v>3104</v>
      </c>
      <c r="BA111" s="178">
        <f t="shared" si="448"/>
        <v>1493</v>
      </c>
      <c r="BB111" s="238">
        <f t="shared" si="448"/>
        <v>1901</v>
      </c>
      <c r="BC111" s="179">
        <f t="shared" si="448"/>
        <v>885</v>
      </c>
      <c r="BD111" s="177">
        <f t="shared" si="448"/>
        <v>2870</v>
      </c>
      <c r="BE111" s="238">
        <f t="shared" si="448"/>
        <v>4539</v>
      </c>
      <c r="BF111" s="158">
        <f>SUM(AF111,AH111,AJ111,AL111,AN111,AP111,AR111,AT111,AV111,AX111,AZ111,BB111,BD111)</f>
        <v>25916</v>
      </c>
      <c r="BG111" s="159">
        <f>SUM(AG111,AI111,AK111,AM111,AO111,AQ111,AS111,AU111,AW111,AY111,BA111,BC111,BE111)</f>
        <v>27716</v>
      </c>
      <c r="BI111" s="136" t="s">
        <v>25</v>
      </c>
      <c r="BJ111" s="128">
        <f>B111/B126</f>
        <v>4.76078956172633E-2</v>
      </c>
      <c r="BK111" s="129">
        <f t="shared" ref="BK111" si="476">C111/C126</f>
        <v>4.4763415483421672E-2</v>
      </c>
      <c r="BL111" s="130">
        <f t="shared" ref="BL111" si="477">D111/D126</f>
        <v>4.3506400115058248E-2</v>
      </c>
      <c r="BM111" s="131">
        <f t="shared" ref="BM111" si="478">E111/E126</f>
        <v>4.7817211055276379E-2</v>
      </c>
      <c r="BN111" s="128">
        <f t="shared" ref="BN111" si="479">F111/F126</f>
        <v>5.3634393297318284E-2</v>
      </c>
      <c r="BO111" s="129">
        <f t="shared" ref="BO111" si="480">G111/G126</f>
        <v>4.1551724137931033E-2</v>
      </c>
      <c r="BP111" s="130">
        <f t="shared" ref="BP111" si="481">H111/H126</f>
        <v>5.0242913991357635E-2</v>
      </c>
      <c r="BQ111" s="131">
        <f t="shared" ref="BQ111" si="482">I111/I126</f>
        <v>4.7986432904982564E-2</v>
      </c>
      <c r="BR111" s="128">
        <f t="shared" ref="BR111" si="483">J111/J126</f>
        <v>4.956726986624705E-2</v>
      </c>
      <c r="BS111" s="129">
        <f t="shared" ref="BS111" si="484">K111/K126</f>
        <v>4.2464373110695265E-2</v>
      </c>
      <c r="BT111" s="130">
        <f t="shared" ref="BT111" si="485">L111/L126</f>
        <v>3.6838031055052137E-2</v>
      </c>
      <c r="BU111" s="128">
        <f t="shared" ref="BU111" si="486">M111/M126</f>
        <v>5.2751897860593512E-2</v>
      </c>
      <c r="BV111" s="132">
        <f t="shared" ref="BV111" si="487">N111/N126</f>
        <v>4.5202697620778699E-2</v>
      </c>
      <c r="BW111" s="133">
        <f t="shared" ref="BW111" si="488">O111/O126</f>
        <v>4.8132938592302547E-2</v>
      </c>
      <c r="BX111" s="128">
        <f t="shared" ref="BX111" si="489">P111/P126</f>
        <v>5.0851605324980426E-2</v>
      </c>
      <c r="BY111" s="129">
        <f t="shared" ref="BY111" si="490">Q111/Q126</f>
        <v>3.9145581224789144E-2</v>
      </c>
      <c r="BZ111" s="130">
        <f t="shared" ref="BZ111" si="491">R111/R126</f>
        <v>5.0642025681027242E-2</v>
      </c>
      <c r="CA111" s="131">
        <f t="shared" ref="CA111" si="492">S111/S126</f>
        <v>4.1919548341566693E-2</v>
      </c>
      <c r="CB111" s="128">
        <f t="shared" ref="CB111" si="493">T111/T126</f>
        <v>3.0597234480729627E-2</v>
      </c>
      <c r="CC111" s="129">
        <f t="shared" ref="CC111" si="494">U111/U126</f>
        <v>3.5814936589948332E-2</v>
      </c>
      <c r="CD111" s="130">
        <f t="shared" ref="CD111" si="495">V111/V126</f>
        <v>3.51301442138586E-2</v>
      </c>
      <c r="CE111" s="131">
        <f t="shared" ref="CE111" si="496">W111/W126</f>
        <v>5.518377071581234E-2</v>
      </c>
      <c r="CF111" s="128">
        <f t="shared" ref="CF111" si="497">X111/X126</f>
        <v>3.8480225439704599E-2</v>
      </c>
      <c r="CG111" s="129">
        <f t="shared" ref="CG111" si="498">Y111/Y126</f>
        <v>4.0984214036908023E-2</v>
      </c>
      <c r="CH111" s="130">
        <f t="shared" ref="CH111" si="499">Z111/Z126</f>
        <v>5.0810810810810812E-2</v>
      </c>
      <c r="CI111" s="128">
        <f t="shared" ref="CI111" si="500">AA111/AA126</f>
        <v>5.8441854111647394E-2</v>
      </c>
      <c r="CJ111" s="134">
        <f t="shared" ref="CJ111" si="501">AB111/AB126</f>
        <v>4.6391368354359613E-2</v>
      </c>
      <c r="CK111" s="135">
        <f t="shared" ref="CK111" si="502">AC111/AC126</f>
        <v>4.7815444560310214E-2</v>
      </c>
    </row>
    <row r="112" spans="1:89" ht="13.5" thickBot="1" x14ac:dyDescent="0.25">
      <c r="A112" s="145" t="s">
        <v>26</v>
      </c>
      <c r="B112" s="189">
        <v>1292</v>
      </c>
      <c r="C112" s="183">
        <v>1218</v>
      </c>
      <c r="D112" s="184">
        <v>594</v>
      </c>
      <c r="E112" s="185">
        <v>507</v>
      </c>
      <c r="F112" s="182">
        <v>1412</v>
      </c>
      <c r="G112" s="186">
        <v>753</v>
      </c>
      <c r="H112" s="184">
        <v>2001</v>
      </c>
      <c r="I112" s="185">
        <v>1721</v>
      </c>
      <c r="J112" s="182">
        <v>301</v>
      </c>
      <c r="K112" s="183">
        <v>235</v>
      </c>
      <c r="L112" s="184">
        <v>869</v>
      </c>
      <c r="M112" s="182">
        <v>1073</v>
      </c>
      <c r="N112" s="187">
        <v>1529</v>
      </c>
      <c r="O112" s="190">
        <v>1762</v>
      </c>
      <c r="P112" s="182">
        <v>937</v>
      </c>
      <c r="Q112" s="183">
        <v>825</v>
      </c>
      <c r="R112" s="184">
        <v>1195</v>
      </c>
      <c r="S112" s="185">
        <v>1132</v>
      </c>
      <c r="T112" s="182">
        <v>224</v>
      </c>
      <c r="U112" s="186">
        <v>311</v>
      </c>
      <c r="V112" s="184">
        <v>828</v>
      </c>
      <c r="W112" s="191">
        <v>1240</v>
      </c>
      <c r="X112" s="182">
        <v>758</v>
      </c>
      <c r="Y112" s="186">
        <v>464</v>
      </c>
      <c r="Z112" s="184">
        <v>2253</v>
      </c>
      <c r="AA112" s="182">
        <v>2366</v>
      </c>
      <c r="AB112" s="156">
        <f t="shared" si="255"/>
        <v>14193</v>
      </c>
      <c r="AC112" s="157">
        <f t="shared" si="256"/>
        <v>13607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4.3225158916025429E-2</v>
      </c>
      <c r="BK112" s="129">
        <f t="shared" ref="BK112" si="503">C112/C126</f>
        <v>4.7123457267768017E-2</v>
      </c>
      <c r="BL112" s="130">
        <f t="shared" ref="BL112" si="504">D112/D126</f>
        <v>4.2715374658420825E-2</v>
      </c>
      <c r="BM112" s="131">
        <f t="shared" ref="BM112" si="505">E112/E126</f>
        <v>3.9808417085427136E-2</v>
      </c>
      <c r="BN112" s="128">
        <f t="shared" ref="BN112" si="506">F112/F126</f>
        <v>4.5676576197716173E-2</v>
      </c>
      <c r="BO112" s="129">
        <f t="shared" ref="BO112" si="507">G112/G126</f>
        <v>3.2456896551724138E-2</v>
      </c>
      <c r="BP112" s="130">
        <f t="shared" ref="BP112" si="508">H112/H126</f>
        <v>4.8851346402675716E-2</v>
      </c>
      <c r="BQ112" s="131">
        <f t="shared" ref="BQ112" si="509">I112/I126</f>
        <v>4.110734247360627E-2</v>
      </c>
      <c r="BR112" s="128">
        <f t="shared" ref="BR112" si="510">J112/J126</f>
        <v>4.7364280094413846E-2</v>
      </c>
      <c r="BS112" s="129">
        <f t="shared" ref="BS112" si="511">K112/K126</f>
        <v>3.3827551461062332E-2</v>
      </c>
      <c r="BT112" s="130">
        <f t="shared" ref="BT112" si="512">L112/L126</f>
        <v>3.9570147078912619E-2</v>
      </c>
      <c r="BU112" s="128">
        <f t="shared" ref="BU112" si="513">M112/M126</f>
        <v>4.6281918564527263E-2</v>
      </c>
      <c r="BV112" s="132">
        <f t="shared" ref="BV112" si="514">N112/N126</f>
        <v>3.8333291548624866E-2</v>
      </c>
      <c r="BW112" s="133">
        <f t="shared" ref="BW112" si="515">O112/O126</f>
        <v>4.2068570337121573E-2</v>
      </c>
      <c r="BX112" s="128">
        <f t="shared" ref="BX112" si="516">P112/P126</f>
        <v>4.5859436178543461E-2</v>
      </c>
      <c r="BY112" s="129">
        <f t="shared" ref="BY112" si="517">Q112/Q126</f>
        <v>3.7816281628162814E-2</v>
      </c>
      <c r="BZ112" s="130">
        <f t="shared" ref="BZ112" si="518">R112/R126</f>
        <v>4.7801912076483058E-2</v>
      </c>
      <c r="CA112" s="131">
        <f t="shared" ref="CA112" si="519">S112/S126</f>
        <v>3.9943542695836276E-2</v>
      </c>
      <c r="CB112" s="128">
        <f t="shared" ref="CB112" si="520">T112/T126</f>
        <v>3.295086790232421E-2</v>
      </c>
      <c r="CC112" s="129">
        <f t="shared" ref="CC112" si="521">U112/U126</f>
        <v>3.6519492719586662E-2</v>
      </c>
      <c r="CD112" s="130">
        <f t="shared" ref="CD112" si="522">V112/V126</f>
        <v>3.6405205768554341E-2</v>
      </c>
      <c r="CE112" s="131">
        <f t="shared" ref="CE112" si="523">W112/W126</f>
        <v>4.3446270277845908E-2</v>
      </c>
      <c r="CF112" s="128">
        <f t="shared" ref="CF112" si="524">X112/X126</f>
        <v>3.6828296569818286E-2</v>
      </c>
      <c r="CG112" s="129">
        <f t="shared" ref="CG112" si="525">Y112/Y126</f>
        <v>3.4388201289557552E-2</v>
      </c>
      <c r="CH112" s="130">
        <f t="shared" ref="CH112" si="526">Z112/Z126</f>
        <v>5.2949471210340777E-2</v>
      </c>
      <c r="CI112" s="128">
        <f t="shared" ref="CI112" si="527">AA112/AA126</f>
        <v>5.3865768144977691E-2</v>
      </c>
      <c r="CJ112" s="134">
        <f t="shared" ref="CJ112" si="528">AB112/AB126</f>
        <v>4.408065147308201E-2</v>
      </c>
      <c r="CK112" s="135">
        <f t="shared" ref="CK112" si="529">AC112/AC126</f>
        <v>4.2482843887178656E-2</v>
      </c>
    </row>
    <row r="113" spans="1:89" ht="14.25" thickTop="1" thickBot="1" x14ac:dyDescent="0.25">
      <c r="A113" s="136" t="s">
        <v>27</v>
      </c>
      <c r="B113" s="192">
        <v>1122</v>
      </c>
      <c r="C113" s="176">
        <v>1494</v>
      </c>
      <c r="D113" s="177">
        <v>498</v>
      </c>
      <c r="E113" s="178">
        <v>718</v>
      </c>
      <c r="F113" s="175">
        <v>1136</v>
      </c>
      <c r="G113" s="179">
        <v>1137</v>
      </c>
      <c r="H113" s="177">
        <v>2055</v>
      </c>
      <c r="I113" s="178">
        <v>2070</v>
      </c>
      <c r="J113" s="175">
        <v>294</v>
      </c>
      <c r="K113" s="176">
        <v>259</v>
      </c>
      <c r="L113" s="177">
        <v>1019</v>
      </c>
      <c r="M113" s="175">
        <v>1047</v>
      </c>
      <c r="N113" s="180">
        <v>1824</v>
      </c>
      <c r="O113" s="193">
        <v>1691</v>
      </c>
      <c r="P113" s="175">
        <v>973</v>
      </c>
      <c r="Q113" s="176">
        <v>836</v>
      </c>
      <c r="R113" s="177">
        <v>1252</v>
      </c>
      <c r="S113" s="178">
        <v>1220</v>
      </c>
      <c r="T113" s="175">
        <v>320</v>
      </c>
      <c r="U113" s="179">
        <v>231</v>
      </c>
      <c r="V113" s="177">
        <v>991</v>
      </c>
      <c r="W113" s="194">
        <v>1226</v>
      </c>
      <c r="X113" s="175">
        <v>753</v>
      </c>
      <c r="Y113" s="179">
        <v>403</v>
      </c>
      <c r="Z113" s="177">
        <v>2375</v>
      </c>
      <c r="AA113" s="175">
        <v>2212</v>
      </c>
      <c r="AB113" s="156">
        <f t="shared" si="255"/>
        <v>14612</v>
      </c>
      <c r="AC113" s="157">
        <f t="shared" si="256"/>
        <v>14544</v>
      </c>
      <c r="AE113" s="229" t="s">
        <v>13</v>
      </c>
      <c r="AF113" s="20">
        <f t="shared" ref="AF113:BG113" si="530">SUM(AF110:AF112)</f>
        <v>3068</v>
      </c>
      <c r="AG113" s="21">
        <f t="shared" si="530"/>
        <v>6385</v>
      </c>
      <c r="AH113" s="20">
        <f t="shared" si="530"/>
        <v>2135</v>
      </c>
      <c r="AI113" s="21">
        <f t="shared" si="530"/>
        <v>2388</v>
      </c>
      <c r="AJ113" s="20">
        <f t="shared" si="530"/>
        <v>2849</v>
      </c>
      <c r="AK113" s="21">
        <f t="shared" si="530"/>
        <v>5078</v>
      </c>
      <c r="AL113" s="20">
        <f t="shared" si="530"/>
        <v>4991</v>
      </c>
      <c r="AM113" s="21">
        <f t="shared" si="530"/>
        <v>9588</v>
      </c>
      <c r="AN113" s="20">
        <f t="shared" si="530"/>
        <v>1572</v>
      </c>
      <c r="AO113" s="21">
        <f t="shared" si="530"/>
        <v>517</v>
      </c>
      <c r="AP113" s="20">
        <f t="shared" si="530"/>
        <v>5672</v>
      </c>
      <c r="AQ113" s="21">
        <f t="shared" si="530"/>
        <v>1611</v>
      </c>
      <c r="AR113" s="20">
        <f t="shared" si="530"/>
        <v>7819</v>
      </c>
      <c r="AS113" s="21">
        <f t="shared" si="530"/>
        <v>5271</v>
      </c>
      <c r="AT113" s="20">
        <f t="shared" si="530"/>
        <v>3758</v>
      </c>
      <c r="AU113" s="21">
        <f t="shared" si="530"/>
        <v>3607</v>
      </c>
      <c r="AV113" s="20">
        <f t="shared" si="530"/>
        <v>3293</v>
      </c>
      <c r="AW113" s="21">
        <f t="shared" si="530"/>
        <v>5259</v>
      </c>
      <c r="AX113" s="20">
        <f t="shared" si="530"/>
        <v>2200</v>
      </c>
      <c r="AY113" s="21">
        <f t="shared" si="530"/>
        <v>481</v>
      </c>
      <c r="AZ113" s="20">
        <f t="shared" si="530"/>
        <v>5666</v>
      </c>
      <c r="BA113" s="21">
        <f t="shared" si="530"/>
        <v>3018</v>
      </c>
      <c r="BB113" s="20">
        <f t="shared" si="530"/>
        <v>4173</v>
      </c>
      <c r="BC113" s="21">
        <f t="shared" si="530"/>
        <v>1666</v>
      </c>
      <c r="BD113" s="20">
        <f t="shared" si="530"/>
        <v>5770</v>
      </c>
      <c r="BE113" s="21">
        <f t="shared" si="530"/>
        <v>8519</v>
      </c>
      <c r="BF113" s="160">
        <f t="shared" si="530"/>
        <v>52966</v>
      </c>
      <c r="BG113" s="161">
        <f t="shared" si="530"/>
        <v>53388</v>
      </c>
      <c r="BI113" s="136" t="s">
        <v>27</v>
      </c>
      <c r="BJ113" s="128">
        <f>B113/B126</f>
        <v>3.7537638006022084E-2</v>
      </c>
      <c r="BK113" s="129">
        <f t="shared" ref="BK113" si="531">C113/C126</f>
        <v>5.7801679111695752E-2</v>
      </c>
      <c r="BL113" s="130">
        <f t="shared" ref="BL113" si="532">D113/D126</f>
        <v>3.581187976413059E-2</v>
      </c>
      <c r="BM113" s="131">
        <f t="shared" ref="BM113" si="533">E113/E126</f>
        <v>5.6375628140703515E-2</v>
      </c>
      <c r="BN113" s="128">
        <f t="shared" ref="BN113" si="534">F113/F126</f>
        <v>3.6748293598162583E-2</v>
      </c>
      <c r="BO113" s="129">
        <f t="shared" ref="BO113" si="535">G113/G126</f>
        <v>4.9008620689655169E-2</v>
      </c>
      <c r="BP113" s="130">
        <f t="shared" ref="BP113" si="536">H113/H126</f>
        <v>5.0169673591953325E-2</v>
      </c>
      <c r="BQ113" s="131">
        <f t="shared" ref="BQ113" si="537">I113/I126</f>
        <v>4.9443462475517126E-2</v>
      </c>
      <c r="BR113" s="128">
        <f t="shared" ref="BR113" si="538">J113/J126</f>
        <v>4.6262785208497248E-2</v>
      </c>
      <c r="BS113" s="129">
        <f t="shared" ref="BS113" si="539">K113/K126</f>
        <v>3.7282280120915501E-2</v>
      </c>
      <c r="BT113" s="130">
        <f t="shared" ref="BT113" si="540">L113/L126</f>
        <v>4.6400437138563816E-2</v>
      </c>
      <c r="BU113" s="128">
        <f t="shared" ref="BU113" si="541">M113/M126</f>
        <v>4.516045548654244E-2</v>
      </c>
      <c r="BV113" s="132">
        <f t="shared" ref="BV113" si="542">N113/N126</f>
        <v>4.5729184947476624E-2</v>
      </c>
      <c r="BW113" s="133">
        <f t="shared" ref="BW113" si="543">O113/O126</f>
        <v>4.0373412281539491E-2</v>
      </c>
      <c r="BX113" s="128">
        <f t="shared" ref="BX113" si="544">P113/P126</f>
        <v>4.7621378230227093E-2</v>
      </c>
      <c r="BY113" s="129">
        <f t="shared" ref="BY113" si="545">Q113/Q126</f>
        <v>3.8320498716538323E-2</v>
      </c>
      <c r="BZ113" s="130">
        <f t="shared" ref="BZ113" si="546">R113/R126</f>
        <v>5.0082003280131203E-2</v>
      </c>
      <c r="CA113" s="131">
        <f t="shared" ref="CA113" si="547">S113/S126</f>
        <v>4.3048694424841216E-2</v>
      </c>
      <c r="CB113" s="128">
        <f t="shared" ref="CB113" si="548">T113/T126</f>
        <v>4.7072668431891736E-2</v>
      </c>
      <c r="CC113" s="129">
        <f t="shared" ref="CC113" si="549">U113/U126</f>
        <v>2.7125410991075623E-2</v>
      </c>
      <c r="CD113" s="130">
        <f t="shared" ref="CD113" si="550">V113/V126</f>
        <v>4.3571931058740763E-2</v>
      </c>
      <c r="CE113" s="131">
        <f t="shared" ref="CE113" si="551">W113/W126</f>
        <v>4.2955747871483131E-2</v>
      </c>
      <c r="CF113" s="128">
        <f t="shared" ref="CF113" si="552">X113/X126</f>
        <v>3.6585365853658534E-2</v>
      </c>
      <c r="CG113" s="129">
        <f t="shared" ref="CG113" si="553">Y113/Y126</f>
        <v>2.9867338620025198E-2</v>
      </c>
      <c r="CH113" s="130">
        <f t="shared" ref="CH113" si="554">Z113/Z126</f>
        <v>5.5816686251468857E-2</v>
      </c>
      <c r="CI113" s="128">
        <f t="shared" ref="CI113" si="555">AA113/AA126</f>
        <v>5.0359712230215826E-2</v>
      </c>
      <c r="CJ113" s="134">
        <f t="shared" ref="CJ113" si="556">AB113/AB126</f>
        <v>4.5381982619930553E-2</v>
      </c>
      <c r="CK113" s="135">
        <f t="shared" ref="CK113" si="557">AC113/AC126</f>
        <v>4.5408281141701062E-2</v>
      </c>
    </row>
    <row r="114" spans="1:89" ht="13.5" thickTop="1" x14ac:dyDescent="0.2">
      <c r="A114" s="145" t="s">
        <v>28</v>
      </c>
      <c r="B114" s="189">
        <v>1207</v>
      </c>
      <c r="C114" s="183">
        <v>1742</v>
      </c>
      <c r="D114" s="184">
        <v>560</v>
      </c>
      <c r="E114" s="185">
        <v>670</v>
      </c>
      <c r="F114" s="182">
        <v>1179</v>
      </c>
      <c r="G114" s="186">
        <v>1508</v>
      </c>
      <c r="H114" s="184">
        <v>2036</v>
      </c>
      <c r="I114" s="185">
        <v>2584</v>
      </c>
      <c r="J114" s="182">
        <v>409</v>
      </c>
      <c r="K114" s="183">
        <v>231</v>
      </c>
      <c r="L114" s="184">
        <v>1571</v>
      </c>
      <c r="M114" s="182">
        <v>814</v>
      </c>
      <c r="N114" s="187">
        <v>2408</v>
      </c>
      <c r="O114" s="190">
        <v>1624</v>
      </c>
      <c r="P114" s="182">
        <v>1073</v>
      </c>
      <c r="Q114" s="183">
        <v>908</v>
      </c>
      <c r="R114" s="184">
        <v>1224</v>
      </c>
      <c r="S114" s="185">
        <v>1495</v>
      </c>
      <c r="T114" s="182">
        <v>422</v>
      </c>
      <c r="U114" s="186">
        <v>215</v>
      </c>
      <c r="V114" s="184">
        <v>1553</v>
      </c>
      <c r="W114" s="191">
        <v>1134</v>
      </c>
      <c r="X114" s="182">
        <v>988</v>
      </c>
      <c r="Y114" s="186">
        <v>413</v>
      </c>
      <c r="Z114" s="184">
        <v>2261</v>
      </c>
      <c r="AA114" s="182">
        <v>2827</v>
      </c>
      <c r="AB114" s="156">
        <f t="shared" si="255"/>
        <v>16891</v>
      </c>
      <c r="AC114" s="157">
        <f t="shared" si="256"/>
        <v>16165</v>
      </c>
      <c r="BI114" s="145" t="s">
        <v>28</v>
      </c>
      <c r="BJ114" s="128">
        <f>B114/B126</f>
        <v>4.0381398461023753E-2</v>
      </c>
      <c r="BK114" s="129">
        <f t="shared" ref="BK114" si="558">C114/C126</f>
        <v>6.7396603087398921E-2</v>
      </c>
      <c r="BL114" s="130">
        <f t="shared" ref="BL114" si="559">D114/D126</f>
        <v>4.0270386883359703E-2</v>
      </c>
      <c r="BM114" s="131">
        <f t="shared" ref="BM114" si="560">E114/E126</f>
        <v>5.2606783919597992E-2</v>
      </c>
      <c r="BN114" s="128">
        <f t="shared" ref="BN114" si="561">F114/F126</f>
        <v>3.8139294148093035E-2</v>
      </c>
      <c r="BO114" s="129">
        <f t="shared" ref="BO114" si="562">G114/G126</f>
        <v>6.5000000000000002E-2</v>
      </c>
      <c r="BP114" s="130">
        <f t="shared" ref="BP114" si="563">H114/H126</f>
        <v>4.9705817729059347E-2</v>
      </c>
      <c r="BQ114" s="131">
        <f t="shared" ref="BQ114" si="564">I114/I126</f>
        <v>6.1720728037070655E-2</v>
      </c>
      <c r="BR114" s="128">
        <f t="shared" ref="BR114" si="565">J114/J126</f>
        <v>6.4358772619984267E-2</v>
      </c>
      <c r="BS114" s="129">
        <f t="shared" ref="BS114" si="566">K114/K126</f>
        <v>3.3251763351086802E-2</v>
      </c>
      <c r="BT114" s="130">
        <f t="shared" ref="BT114" si="567">L114/L126</f>
        <v>7.1535904558080232E-2</v>
      </c>
      <c r="BU114" s="128">
        <f t="shared" ref="BU114" si="568">M114/M126</f>
        <v>3.51104209799862E-2</v>
      </c>
      <c r="BV114" s="132">
        <f t="shared" ref="BV114" si="569">N114/N126</f>
        <v>6.0370546794695015E-2</v>
      </c>
      <c r="BW114" s="133">
        <f t="shared" ref="BW114" si="570">O114/O126</f>
        <v>3.8773756088243717E-2</v>
      </c>
      <c r="BX114" s="128">
        <f t="shared" ref="BX114" si="571">P114/P126</f>
        <v>5.2515661707126078E-2</v>
      </c>
      <c r="BY114" s="129">
        <f t="shared" ref="BY114" si="572">Q114/Q126</f>
        <v>4.1620828749541622E-2</v>
      </c>
      <c r="BZ114" s="130">
        <f t="shared" ref="BZ114" si="573">R114/R126</f>
        <v>4.8961958478339132E-2</v>
      </c>
      <c r="CA114" s="131">
        <f t="shared" ref="CA114" si="574">S114/S126</f>
        <v>5.2752293577981654E-2</v>
      </c>
      <c r="CB114" s="128">
        <f t="shared" ref="CB114" si="575">T114/T126</f>
        <v>6.2077081494557221E-2</v>
      </c>
      <c r="CC114" s="129">
        <f t="shared" ref="CC114" si="576">U114/U126</f>
        <v>2.5246594645373415E-2</v>
      </c>
      <c r="CD114" s="130">
        <f t="shared" ref="CD114" si="577">V114/V126</f>
        <v>6.8281744635947939E-2</v>
      </c>
      <c r="CE114" s="131">
        <f t="shared" ref="CE114" si="578">W114/W126</f>
        <v>3.9732314915384884E-2</v>
      </c>
      <c r="CF114" s="128">
        <f t="shared" ref="CF114" si="579">X114/X126</f>
        <v>4.8003109513166844E-2</v>
      </c>
      <c r="CG114" s="129">
        <f t="shared" ref="CG114" si="580">Y114/Y126</f>
        <v>3.0608463647817385E-2</v>
      </c>
      <c r="CH114" s="130">
        <f t="shared" ref="CH114" si="581">Z114/Z126</f>
        <v>5.3137485311398357E-2</v>
      </c>
      <c r="CI114" s="128">
        <f t="shared" ref="CI114" si="582">AA114/AA126</f>
        <v>6.4361169292414172E-2</v>
      </c>
      <c r="CJ114" s="134">
        <f t="shared" ref="CJ114" si="583">AB114/AB126</f>
        <v>5.2460105969973102E-2</v>
      </c>
      <c r="CK114" s="135">
        <f t="shared" ref="CK114" si="584">AC114/AC126</f>
        <v>5.0469256370709412E-2</v>
      </c>
    </row>
    <row r="115" spans="1:89" x14ac:dyDescent="0.2">
      <c r="A115" s="136" t="s">
        <v>29</v>
      </c>
      <c r="B115" s="192">
        <v>1321</v>
      </c>
      <c r="C115" s="176">
        <v>2208</v>
      </c>
      <c r="D115" s="177">
        <v>932</v>
      </c>
      <c r="E115" s="178">
        <v>702</v>
      </c>
      <c r="F115" s="175">
        <v>1531</v>
      </c>
      <c r="G115" s="179">
        <v>1852</v>
      </c>
      <c r="H115" s="177">
        <v>2135</v>
      </c>
      <c r="I115" s="178">
        <v>3040</v>
      </c>
      <c r="J115" s="175">
        <v>654</v>
      </c>
      <c r="K115" s="176">
        <v>191</v>
      </c>
      <c r="L115" s="177">
        <v>2082</v>
      </c>
      <c r="M115" s="175">
        <v>741</v>
      </c>
      <c r="N115" s="180">
        <v>2747</v>
      </c>
      <c r="O115" s="193">
        <v>1950</v>
      </c>
      <c r="P115" s="175">
        <v>1550</v>
      </c>
      <c r="Q115" s="176">
        <v>1145</v>
      </c>
      <c r="R115" s="177">
        <v>1571</v>
      </c>
      <c r="S115" s="178">
        <v>1903</v>
      </c>
      <c r="T115" s="175">
        <v>876</v>
      </c>
      <c r="U115" s="179">
        <v>220</v>
      </c>
      <c r="V115" s="177">
        <v>2016</v>
      </c>
      <c r="W115" s="194">
        <v>1325</v>
      </c>
      <c r="X115" s="175">
        <v>1496</v>
      </c>
      <c r="Y115" s="179">
        <v>645</v>
      </c>
      <c r="Z115" s="177">
        <v>2664</v>
      </c>
      <c r="AA115" s="175">
        <v>2826</v>
      </c>
      <c r="AB115" s="156">
        <f t="shared" si="255"/>
        <v>21575</v>
      </c>
      <c r="AC115" s="157">
        <f t="shared" si="256"/>
        <v>18748</v>
      </c>
      <c r="BI115" s="136" t="s">
        <v>29</v>
      </c>
      <c r="BJ115" s="128">
        <f>B115/B126</f>
        <v>4.4195383071261293E-2</v>
      </c>
      <c r="BK115" s="129">
        <f t="shared" ref="BK115" si="585">C115/C126</f>
        <v>8.5425774751421824E-2</v>
      </c>
      <c r="BL115" s="130">
        <f t="shared" ref="BL115" si="586">D115/D126</f>
        <v>6.7021429598734361E-2</v>
      </c>
      <c r="BM115" s="131">
        <f t="shared" ref="BM115" si="587">E115/E126</f>
        <v>5.5119346733668341E-2</v>
      </c>
      <c r="BN115" s="128">
        <f t="shared" ref="BN115" si="588">F115/F126</f>
        <v>4.9526089347523693E-2</v>
      </c>
      <c r="BO115" s="129">
        <f t="shared" ref="BO115" si="589">G115/G126</f>
        <v>7.9827586206896547E-2</v>
      </c>
      <c r="BP115" s="130">
        <f t="shared" ref="BP115" si="590">H115/H126</f>
        <v>5.2122750909401626E-2</v>
      </c>
      <c r="BQ115" s="131">
        <f t="shared" ref="BQ115" si="591">I115/I126</f>
        <v>7.2612621220083121E-2</v>
      </c>
      <c r="BR115" s="128">
        <f t="shared" ref="BR115" si="592">J115/J126</f>
        <v>0.1029110936270653</v>
      </c>
      <c r="BS115" s="129">
        <f t="shared" ref="BS115" si="593">K115/K126</f>
        <v>2.7493882251331508E-2</v>
      </c>
      <c r="BT115" s="130">
        <f t="shared" ref="BT115" si="594">L115/L126</f>
        <v>9.480442602795866E-2</v>
      </c>
      <c r="BU115" s="128">
        <f t="shared" ref="BU115" si="595">M115/M126</f>
        <v>3.1961697722567288E-2</v>
      </c>
      <c r="BV115" s="132">
        <f t="shared" ref="BV115" si="596">N115/N126</f>
        <v>6.8869556497104314E-2</v>
      </c>
      <c r="BW115" s="133">
        <f t="shared" ref="BW115" si="597">O115/O126</f>
        <v>4.6557157864578362E-2</v>
      </c>
      <c r="BX115" s="128">
        <f t="shared" ref="BX115" si="598">P115/P126</f>
        <v>7.586139389193422E-2</v>
      </c>
      <c r="BY115" s="129">
        <f t="shared" ref="BY115" si="599">Q115/Q126</f>
        <v>5.2484415108177487E-2</v>
      </c>
      <c r="BZ115" s="130">
        <f t="shared" ref="BZ115" si="600">R115/R126</f>
        <v>6.2842513700548025E-2</v>
      </c>
      <c r="CA115" s="131">
        <f t="shared" ref="CA115" si="601">S115/S126</f>
        <v>6.7148906139731832E-2</v>
      </c>
      <c r="CB115" s="128">
        <f t="shared" ref="CB115" si="602">T115/T126</f>
        <v>0.12886142983230361</v>
      </c>
      <c r="CC115" s="129">
        <f t="shared" ref="CC115" si="603">U115/U126</f>
        <v>2.5833724753405354E-2</v>
      </c>
      <c r="CD115" s="130">
        <f t="shared" ref="CD115" si="604">V115/V126</f>
        <v>8.8638761871262753E-2</v>
      </c>
      <c r="CE115" s="131">
        <f t="shared" ref="CE115" si="605">W115/W126</f>
        <v>4.6424442030762764E-2</v>
      </c>
      <c r="CF115" s="128">
        <f t="shared" ref="CF115" si="606">X115/X126</f>
        <v>7.2684870274997565E-2</v>
      </c>
      <c r="CG115" s="129">
        <f t="shared" ref="CG115" si="607">Y115/Y126</f>
        <v>4.7802564292596161E-2</v>
      </c>
      <c r="CH115" s="130">
        <f t="shared" ref="CH115" si="608">Z115/Z126</f>
        <v>6.2608695652173918E-2</v>
      </c>
      <c r="CI115" s="128">
        <f t="shared" ref="CI115" si="609">AA115/AA126</f>
        <v>6.4338402695565067E-2</v>
      </c>
      <c r="CJ115" s="134">
        <f t="shared" ref="CJ115" si="610">AB115/AB126</f>
        <v>6.7007683754790701E-2</v>
      </c>
      <c r="CK115" s="135">
        <f t="shared" ref="CK115" si="611">AC115/AC126</f>
        <v>5.8533722142781318E-2</v>
      </c>
    </row>
    <row r="116" spans="1:89" x14ac:dyDescent="0.2">
      <c r="A116" s="145" t="s">
        <v>30</v>
      </c>
      <c r="B116" s="189">
        <v>1458</v>
      </c>
      <c r="C116" s="183">
        <v>2998</v>
      </c>
      <c r="D116" s="184">
        <v>1189</v>
      </c>
      <c r="E116" s="185">
        <v>1147</v>
      </c>
      <c r="F116" s="182">
        <v>1507</v>
      </c>
      <c r="G116" s="186">
        <v>2611</v>
      </c>
      <c r="H116" s="184">
        <v>2524</v>
      </c>
      <c r="I116" s="185">
        <v>4631</v>
      </c>
      <c r="J116" s="182">
        <v>892</v>
      </c>
      <c r="K116" s="183">
        <v>265</v>
      </c>
      <c r="L116" s="184">
        <v>2842</v>
      </c>
      <c r="M116" s="182">
        <v>800</v>
      </c>
      <c r="N116" s="187">
        <v>4140</v>
      </c>
      <c r="O116" s="190">
        <v>2583</v>
      </c>
      <c r="P116" s="182">
        <v>1949</v>
      </c>
      <c r="Q116" s="183">
        <v>1642</v>
      </c>
      <c r="R116" s="184">
        <v>1698</v>
      </c>
      <c r="S116" s="185">
        <v>2473</v>
      </c>
      <c r="T116" s="182">
        <v>1117</v>
      </c>
      <c r="U116" s="186">
        <v>236</v>
      </c>
      <c r="V116" s="184">
        <v>2562</v>
      </c>
      <c r="W116" s="191">
        <v>1525</v>
      </c>
      <c r="X116" s="182">
        <v>2272</v>
      </c>
      <c r="Y116" s="186">
        <v>781</v>
      </c>
      <c r="Z116" s="184">
        <v>2900</v>
      </c>
      <c r="AA116" s="182">
        <v>3980</v>
      </c>
      <c r="AB116" s="156">
        <f t="shared" si="255"/>
        <v>27050</v>
      </c>
      <c r="AC116" s="157">
        <f t="shared" si="256"/>
        <v>25672</v>
      </c>
      <c r="BI116" s="145" t="s">
        <v>30</v>
      </c>
      <c r="BJ116" s="128">
        <f>B116/B126</f>
        <v>4.8778855804616932E-2</v>
      </c>
      <c r="BK116" s="129">
        <f t="shared" ref="BK116" si="612">C116/C126</f>
        <v>0.11599025031918597</v>
      </c>
      <c r="BL116" s="130">
        <f t="shared" ref="BL116" si="613">D116/D126</f>
        <v>8.5502660721990503E-2</v>
      </c>
      <c r="BM116" s="131">
        <f t="shared" ref="BM116" si="614">E116/E126</f>
        <v>9.0059673366834167E-2</v>
      </c>
      <c r="BN116" s="128">
        <f t="shared" ref="BN116" si="615">F116/F126</f>
        <v>4.8749716947562513E-2</v>
      </c>
      <c r="BO116" s="129">
        <f t="shared" ref="BO116" si="616">G116/G126</f>
        <v>0.11254310344827587</v>
      </c>
      <c r="BP116" s="130">
        <f t="shared" ref="BP116" si="617">H116/H126</f>
        <v>6.1619589365494006E-2</v>
      </c>
      <c r="BQ116" s="131">
        <f t="shared" ref="BQ116" si="618">I116/I126</f>
        <v>0.11061481870730426</v>
      </c>
      <c r="BR116" s="128">
        <f t="shared" ref="BR116" si="619">J116/J126</f>
        <v>0.14036191974822973</v>
      </c>
      <c r="BS116" s="129">
        <f t="shared" ref="BS116" si="620">K116/K126</f>
        <v>3.8145962285878798E-2</v>
      </c>
      <c r="BT116" s="130">
        <f t="shared" ref="BT116" si="621">L116/L126</f>
        <v>0.12941122899685806</v>
      </c>
      <c r="BU116" s="128">
        <f t="shared" ref="BU116" si="622">M116/M126</f>
        <v>3.450655624568668E-2</v>
      </c>
      <c r="BV116" s="132">
        <f t="shared" ref="BV116" si="623">N116/N126</f>
        <v>0.10379321583473312</v>
      </c>
      <c r="BW116" s="133">
        <f t="shared" ref="BW116" si="624">O116/O126</f>
        <v>6.1670327571387643E-2</v>
      </c>
      <c r="BX116" s="128">
        <f t="shared" ref="BX116" si="625">P116/P126</f>
        <v>9.5389584964761159E-2</v>
      </c>
      <c r="BY116" s="129">
        <f t="shared" ref="BY116" si="626">Q116/Q126</f>
        <v>7.5265859919325259E-2</v>
      </c>
      <c r="BZ116" s="130">
        <f t="shared" ref="BZ116" si="627">R116/R126</f>
        <v>6.792271690867635E-2</v>
      </c>
      <c r="CA116" s="131">
        <f t="shared" ref="CA116" si="628">S116/S126</f>
        <v>8.7261820748059285E-2</v>
      </c>
      <c r="CB116" s="128">
        <f t="shared" ref="CB116" si="629">T116/T126</f>
        <v>0.16431303324507207</v>
      </c>
      <c r="CC116" s="129">
        <f t="shared" ref="CC116" si="630">U116/U126</f>
        <v>2.7712541099107563E-2</v>
      </c>
      <c r="CD116" s="130">
        <f t="shared" ref="CD116" si="631">V116/V126</f>
        <v>0.11264509321139642</v>
      </c>
      <c r="CE116" s="131">
        <f t="shared" ref="CE116" si="632">W116/W126</f>
        <v>5.3431904978802423E-2</v>
      </c>
      <c r="CF116" s="128">
        <f t="shared" ref="CF116" si="633">X116/X126</f>
        <v>0.11038771742299096</v>
      </c>
      <c r="CG116" s="129">
        <f t="shared" ref="CG116" si="634">Y116/Y126</f>
        <v>5.7881864670569924E-2</v>
      </c>
      <c r="CH116" s="130">
        <f t="shared" ref="CH116" si="635">Z116/Z126</f>
        <v>6.8155111633372498E-2</v>
      </c>
      <c r="CI116" s="128">
        <f t="shared" ref="CI116" si="636">AA116/AA126</f>
        <v>9.0611055459429921E-2</v>
      </c>
      <c r="CJ116" s="134">
        <f t="shared" ref="CJ116" si="637">AB116/AB126</f>
        <v>8.4011951127095641E-2</v>
      </c>
      <c r="CK116" s="135">
        <f t="shared" ref="CK116" si="638">AC116/AC126</f>
        <v>8.015136093713901E-2</v>
      </c>
    </row>
    <row r="117" spans="1:89" x14ac:dyDescent="0.2">
      <c r="A117" s="136" t="s">
        <v>31</v>
      </c>
      <c r="B117" s="192">
        <v>1610</v>
      </c>
      <c r="C117" s="176">
        <v>3387</v>
      </c>
      <c r="D117" s="177">
        <v>946</v>
      </c>
      <c r="E117" s="178">
        <v>1241</v>
      </c>
      <c r="F117" s="175">
        <v>1342</v>
      </c>
      <c r="G117" s="179">
        <v>2467</v>
      </c>
      <c r="H117" s="177">
        <v>2467</v>
      </c>
      <c r="I117" s="178">
        <v>4957</v>
      </c>
      <c r="J117" s="175">
        <v>680</v>
      </c>
      <c r="K117" s="176">
        <v>252</v>
      </c>
      <c r="L117" s="177">
        <v>2830</v>
      </c>
      <c r="M117" s="175">
        <v>811</v>
      </c>
      <c r="N117" s="180">
        <v>3679</v>
      </c>
      <c r="O117" s="193">
        <v>2688</v>
      </c>
      <c r="P117" s="175">
        <v>1809</v>
      </c>
      <c r="Q117" s="176">
        <v>1965</v>
      </c>
      <c r="R117" s="177">
        <v>1595</v>
      </c>
      <c r="S117" s="178">
        <v>2786</v>
      </c>
      <c r="T117" s="175">
        <v>1083</v>
      </c>
      <c r="U117" s="179">
        <v>245</v>
      </c>
      <c r="V117" s="177">
        <v>3104</v>
      </c>
      <c r="W117" s="194">
        <v>1493</v>
      </c>
      <c r="X117" s="175">
        <v>1901</v>
      </c>
      <c r="Y117" s="179">
        <v>885</v>
      </c>
      <c r="Z117" s="177">
        <v>2870</v>
      </c>
      <c r="AA117" s="175">
        <v>4539</v>
      </c>
      <c r="AB117" s="156">
        <f t="shared" si="255"/>
        <v>25916</v>
      </c>
      <c r="AC117" s="157">
        <f t="shared" si="256"/>
        <v>27716</v>
      </c>
      <c r="BI117" s="136" t="s">
        <v>31</v>
      </c>
      <c r="BJ117" s="128">
        <f>B117/B126</f>
        <v>5.3864168618266976E-2</v>
      </c>
      <c r="BK117" s="129">
        <f t="shared" ref="BK117" si="639">C117/C126</f>
        <v>0.13104035284559137</v>
      </c>
      <c r="BL117" s="130">
        <f t="shared" ref="BL117" si="640">D117/D126</f>
        <v>6.8028189270818357E-2</v>
      </c>
      <c r="BM117" s="131">
        <f t="shared" ref="BM117" si="641">E117/E126</f>
        <v>9.7440326633165833E-2</v>
      </c>
      <c r="BN117" s="128">
        <f t="shared" ref="BN117" si="642">F117/F126</f>
        <v>4.3412156697829392E-2</v>
      </c>
      <c r="BO117" s="129">
        <f t="shared" ref="BO117" si="643">G117/G126</f>
        <v>0.10633620689655172</v>
      </c>
      <c r="BP117" s="130">
        <f t="shared" ref="BP117" si="644">H117/H126</f>
        <v>6.0228021776812087E-2</v>
      </c>
      <c r="BQ117" s="131">
        <f t="shared" ref="BQ117" si="645">I117/I126</f>
        <v>0.1184015669039316</v>
      </c>
      <c r="BR117" s="128">
        <f t="shared" ref="BR117" si="646">J117/J126</f>
        <v>0.10700236034618411</v>
      </c>
      <c r="BS117" s="129">
        <f t="shared" ref="BS117" si="647">K117/K126</f>
        <v>3.627465092845833E-2</v>
      </c>
      <c r="BT117" s="130">
        <f t="shared" ref="BT117" si="648">L117/L126</f>
        <v>0.12886480579208598</v>
      </c>
      <c r="BU117" s="128">
        <f t="shared" ref="BU117" si="649">M117/M126</f>
        <v>3.4981021394064872E-2</v>
      </c>
      <c r="BV117" s="132">
        <f t="shared" ref="BV117" si="650">N117/N126</f>
        <v>9.2235565472459702E-2</v>
      </c>
      <c r="BW117" s="133">
        <f t="shared" ref="BW117" si="651">O117/O126</f>
        <v>6.4177251456403406E-2</v>
      </c>
      <c r="BX117" s="128">
        <f t="shared" ref="BX117" si="652">P117/P126</f>
        <v>8.853758809710259E-2</v>
      </c>
      <c r="BY117" s="129">
        <f t="shared" ref="BY117" si="653">Q117/Q126</f>
        <v>9.0071507150715074E-2</v>
      </c>
      <c r="BZ117" s="130">
        <f t="shared" ref="BZ117" si="654">R117/R126</f>
        <v>6.380255210208409E-2</v>
      </c>
      <c r="CA117" s="131">
        <f t="shared" ref="CA117" si="655">S117/S126</f>
        <v>9.830628087508822E-2</v>
      </c>
      <c r="CB117" s="128">
        <f t="shared" ref="CB117" si="656">T117/T126</f>
        <v>0.15931156222418358</v>
      </c>
      <c r="CC117" s="129">
        <f t="shared" ref="CC117" si="657">U117/U126</f>
        <v>2.8769375293565054E-2</v>
      </c>
      <c r="CD117" s="130">
        <f t="shared" ref="CD117" si="658">V117/V126</f>
        <v>0.13647555399226169</v>
      </c>
      <c r="CE117" s="131">
        <f t="shared" ref="CE117" si="659">W117/W126</f>
        <v>5.231071090711608E-2</v>
      </c>
      <c r="CF117" s="128">
        <f t="shared" ref="CF117" si="660">X117/X126</f>
        <v>9.2362258283937418E-2</v>
      </c>
      <c r="CG117" s="129">
        <f t="shared" ref="CG117" si="661">Y117/Y126</f>
        <v>6.5589564959608687E-2</v>
      </c>
      <c r="CH117" s="130">
        <f t="shared" ref="CH117" si="662">Z117/Z126</f>
        <v>6.7450058754406586E-2</v>
      </c>
      <c r="CI117" s="128">
        <f t="shared" ref="CI117" si="663">AA117/AA126</f>
        <v>0.1033375830980785</v>
      </c>
      <c r="CJ117" s="134">
        <f t="shared" ref="CJ117" si="664">AB117/AB126</f>
        <v>8.0489971364503171E-2</v>
      </c>
      <c r="CK117" s="135">
        <f t="shared" ref="CK117" si="665">AC117/AC126</f>
        <v>8.6532997808263651E-2</v>
      </c>
    </row>
    <row r="118" spans="1:89" x14ac:dyDescent="0.2">
      <c r="A118" s="145" t="s">
        <v>32</v>
      </c>
      <c r="B118" s="189">
        <v>1540</v>
      </c>
      <c r="C118" s="183">
        <v>2374</v>
      </c>
      <c r="D118" s="184">
        <v>545</v>
      </c>
      <c r="E118" s="185">
        <v>1046</v>
      </c>
      <c r="F118" s="182">
        <v>1058</v>
      </c>
      <c r="G118" s="186">
        <v>2387</v>
      </c>
      <c r="H118" s="184">
        <v>2138</v>
      </c>
      <c r="I118" s="185">
        <v>3971</v>
      </c>
      <c r="J118" s="182">
        <v>445</v>
      </c>
      <c r="K118" s="183">
        <v>168</v>
      </c>
      <c r="L118" s="184">
        <v>2143</v>
      </c>
      <c r="M118" s="182">
        <v>770</v>
      </c>
      <c r="N118" s="187">
        <v>2948</v>
      </c>
      <c r="O118" s="190">
        <v>2285</v>
      </c>
      <c r="P118" s="182">
        <v>1235</v>
      </c>
      <c r="Q118" s="183">
        <v>1648</v>
      </c>
      <c r="R118" s="184">
        <v>1308</v>
      </c>
      <c r="S118" s="185">
        <v>2203</v>
      </c>
      <c r="T118" s="182">
        <v>691</v>
      </c>
      <c r="U118" s="186">
        <v>252</v>
      </c>
      <c r="V118" s="184">
        <v>2573</v>
      </c>
      <c r="W118" s="191">
        <v>1378</v>
      </c>
      <c r="X118" s="182">
        <v>1203</v>
      </c>
      <c r="Y118" s="186">
        <v>735</v>
      </c>
      <c r="Z118" s="184">
        <v>2346</v>
      </c>
      <c r="AA118" s="182">
        <v>3042</v>
      </c>
      <c r="AB118" s="156">
        <f t="shared" si="255"/>
        <v>20173</v>
      </c>
      <c r="AC118" s="157">
        <f t="shared" si="256"/>
        <v>22259</v>
      </c>
      <c r="BI118" s="145" t="s">
        <v>32</v>
      </c>
      <c r="BJ118" s="128">
        <f>B118/B126</f>
        <v>5.1522248243559721E-2</v>
      </c>
      <c r="BK118" s="129">
        <f t="shared" ref="BK118" si="666">C118/C126</f>
        <v>9.1848183541610243E-2</v>
      </c>
      <c r="BL118" s="130">
        <f t="shared" ref="BL118" si="667">D118/D126</f>
        <v>3.9191715806126855E-2</v>
      </c>
      <c r="BM118" s="131">
        <f t="shared" ref="BM118" si="668">E118/E126</f>
        <v>8.2129396984924621E-2</v>
      </c>
      <c r="BN118" s="128">
        <f t="shared" ref="BN118" si="669">F118/F126</f>
        <v>3.4225083298288744E-2</v>
      </c>
      <c r="BO118" s="129">
        <f t="shared" ref="BO118" si="670">G118/G126</f>
        <v>0.10288793103448275</v>
      </c>
      <c r="BP118" s="130">
        <f t="shared" ref="BP118" si="671">H118/H126</f>
        <v>5.2195991308805936E-2</v>
      </c>
      <c r="BQ118" s="131">
        <f t="shared" ref="BQ118" si="672">I118/I126</f>
        <v>9.4850236468733584E-2</v>
      </c>
      <c r="BR118" s="128">
        <f t="shared" ref="BR118" si="673">J118/J126</f>
        <v>7.0023603461841069E-2</v>
      </c>
      <c r="BS118" s="129">
        <f t="shared" ref="BS118" si="674">K118/K126</f>
        <v>2.418310061897222E-2</v>
      </c>
      <c r="BT118" s="130">
        <f t="shared" ref="BT118" si="675">L118/L126</f>
        <v>9.7582077318883478E-2</v>
      </c>
      <c r="BU118" s="128">
        <f t="shared" ref="BU118" si="676">M118/M126</f>
        <v>3.3212560386473432E-2</v>
      </c>
      <c r="BV118" s="132">
        <f t="shared" ref="BV118" si="677">N118/N126</f>
        <v>7.3908792338355858E-2</v>
      </c>
      <c r="BW118" s="133">
        <f t="shared" ref="BW118" si="678">O118/O126</f>
        <v>5.4555438831057207E-2</v>
      </c>
      <c r="BX118" s="128">
        <f t="shared" ref="BX118" si="679">P118/P126</f>
        <v>6.0444400939702429E-2</v>
      </c>
      <c r="BY118" s="129">
        <f t="shared" ref="BY118" si="680">Q118/Q126</f>
        <v>7.5540887422075542E-2</v>
      </c>
      <c r="BZ118" s="130">
        <f t="shared" ref="BZ118" si="681">R118/R126</f>
        <v>5.2322092883715351E-2</v>
      </c>
      <c r="CA118" s="131">
        <f t="shared" ref="CA118" si="682">S118/S126</f>
        <v>7.7734650670430491E-2</v>
      </c>
      <c r="CB118" s="128">
        <f t="shared" ref="CB118" si="683">T118/T126</f>
        <v>0.10164754339511621</v>
      </c>
      <c r="CC118" s="129">
        <f t="shared" ref="CC118" si="684">U118/U126</f>
        <v>2.9591357444809771E-2</v>
      </c>
      <c r="CD118" s="130">
        <f t="shared" ref="CD118" si="685">V118/V126</f>
        <v>0.11312873724938445</v>
      </c>
      <c r="CE118" s="131">
        <f t="shared" ref="CE118" si="686">W118/W126</f>
        <v>4.8281419711993276E-2</v>
      </c>
      <c r="CF118" s="128">
        <f t="shared" ref="CF118" si="687">X118/X126</f>
        <v>5.8449130308036147E-2</v>
      </c>
      <c r="CG118" s="129">
        <f t="shared" ref="CG118" si="688">Y118/Y126</f>
        <v>5.4472689542725855E-2</v>
      </c>
      <c r="CH118" s="130">
        <f t="shared" ref="CH118" si="689">Z118/Z126</f>
        <v>5.5135135135135134E-2</v>
      </c>
      <c r="CI118" s="128">
        <f t="shared" ref="CI118" si="690">AA118/AA126</f>
        <v>6.9255987614971315E-2</v>
      </c>
      <c r="CJ118" s="134">
        <f t="shared" ref="CJ118" si="691">AB118/AB126</f>
        <v>6.2653348986576721E-2</v>
      </c>
      <c r="CK118" s="135">
        <f t="shared" ref="CK118" si="692">AC118/AC126</f>
        <v>6.9495525985500822E-2</v>
      </c>
    </row>
    <row r="119" spans="1:89" x14ac:dyDescent="0.2">
      <c r="A119" s="136" t="s">
        <v>33</v>
      </c>
      <c r="B119" s="192">
        <v>1253</v>
      </c>
      <c r="C119" s="176">
        <v>1517</v>
      </c>
      <c r="D119" s="177">
        <v>411</v>
      </c>
      <c r="E119" s="178">
        <v>639</v>
      </c>
      <c r="F119" s="175">
        <v>886</v>
      </c>
      <c r="G119" s="179">
        <v>1592</v>
      </c>
      <c r="H119" s="177">
        <v>1613</v>
      </c>
      <c r="I119" s="178">
        <v>2527</v>
      </c>
      <c r="J119" s="175">
        <v>376</v>
      </c>
      <c r="K119" s="176">
        <v>122</v>
      </c>
      <c r="L119" s="177">
        <v>1224</v>
      </c>
      <c r="M119" s="175">
        <v>684</v>
      </c>
      <c r="N119" s="180">
        <v>2034</v>
      </c>
      <c r="O119" s="193">
        <v>1755</v>
      </c>
      <c r="P119" s="175">
        <v>823</v>
      </c>
      <c r="Q119" s="176">
        <v>1209</v>
      </c>
      <c r="R119" s="177">
        <v>1035</v>
      </c>
      <c r="S119" s="178">
        <v>1447</v>
      </c>
      <c r="T119" s="175">
        <v>306</v>
      </c>
      <c r="U119" s="179">
        <v>233</v>
      </c>
      <c r="V119" s="177">
        <v>1705</v>
      </c>
      <c r="W119" s="194">
        <v>1064</v>
      </c>
      <c r="X119" s="175">
        <v>761</v>
      </c>
      <c r="Y119" s="179">
        <v>579</v>
      </c>
      <c r="Z119" s="177">
        <v>1611</v>
      </c>
      <c r="AA119" s="175">
        <v>2207</v>
      </c>
      <c r="AB119" s="156">
        <f t="shared" si="255"/>
        <v>14038</v>
      </c>
      <c r="AC119" s="157">
        <f t="shared" si="256"/>
        <v>15575</v>
      </c>
      <c r="BI119" s="136" t="s">
        <v>33</v>
      </c>
      <c r="BJ119" s="128">
        <f>B119/B126</f>
        <v>4.1920374707259955E-2</v>
      </c>
      <c r="BK119" s="129">
        <f t="shared" ref="BK119" si="693">C119/C126</f>
        <v>5.8691530932023062E-2</v>
      </c>
      <c r="BL119" s="130">
        <f t="shared" ref="BL119" si="694">D119/D126</f>
        <v>2.9555587516180065E-2</v>
      </c>
      <c r="BM119" s="131">
        <f t="shared" ref="BM119" si="695">E119/E126</f>
        <v>5.0172738693467334E-2</v>
      </c>
      <c r="BN119" s="128">
        <f t="shared" ref="BN119" si="696">F119/F126</f>
        <v>2.8661081098566944E-2</v>
      </c>
      <c r="BO119" s="129">
        <f t="shared" ref="BO119" si="697">G119/G126</f>
        <v>6.8620689655172415E-2</v>
      </c>
      <c r="BP119" s="130">
        <f t="shared" ref="BP119" si="698">H119/H126</f>
        <v>3.9378921413051438E-2</v>
      </c>
      <c r="BQ119" s="131">
        <f t="shared" ref="BQ119" si="699">I119/I126</f>
        <v>6.0359241389194095E-2</v>
      </c>
      <c r="BR119" s="128">
        <f t="shared" ref="BR119" si="700">J119/J126</f>
        <v>5.9166011014948859E-2</v>
      </c>
      <c r="BS119" s="129">
        <f t="shared" ref="BS119" si="701">K119/K126</f>
        <v>1.7561537354253635E-2</v>
      </c>
      <c r="BT119" s="130">
        <f t="shared" ref="BT119" si="702">L119/L126</f>
        <v>5.5735166886753791E-2</v>
      </c>
      <c r="BU119" s="128">
        <f t="shared" ref="BU119" si="703">M119/M126</f>
        <v>2.9503105590062112E-2</v>
      </c>
      <c r="BV119" s="132">
        <f t="shared" ref="BV119" si="704">N119/N126</f>
        <v>5.0994058214455837E-2</v>
      </c>
      <c r="BW119" s="133">
        <f t="shared" ref="BW119" si="705">O119/O126</f>
        <v>4.1901442078120521E-2</v>
      </c>
      <c r="BX119" s="128">
        <f t="shared" ref="BX119" si="706">P119/P126</f>
        <v>4.0279953014878619E-2</v>
      </c>
      <c r="BY119" s="129">
        <f t="shared" ref="BY119" si="707">Q119/Q126</f>
        <v>5.5418041804180418E-2</v>
      </c>
      <c r="BZ119" s="130">
        <f t="shared" ref="BZ119" si="708">R119/R126</f>
        <v>4.1401656066242652E-2</v>
      </c>
      <c r="CA119" s="131">
        <f t="shared" ref="CA119" si="709">S119/S126</f>
        <v>5.1058574453069869E-2</v>
      </c>
      <c r="CB119" s="128">
        <f t="shared" ref="CB119" si="710">T119/T126</f>
        <v>4.5013239187996469E-2</v>
      </c>
      <c r="CC119" s="129">
        <f t="shared" ref="CC119" si="711">U119/U126</f>
        <v>2.7360263034288398E-2</v>
      </c>
      <c r="CD119" s="130">
        <f t="shared" ref="CD119" si="712">V119/V126</f>
        <v>7.4964825888146319E-2</v>
      </c>
      <c r="CE119" s="131">
        <f t="shared" ref="CE119" si="713">W119/W126</f>
        <v>3.7279702883571006E-2</v>
      </c>
      <c r="CF119" s="128">
        <f t="shared" ref="CF119" si="714">X119/X126</f>
        <v>3.6974054999514137E-2</v>
      </c>
      <c r="CG119" s="129">
        <f t="shared" ref="CG119" si="715">Y119/Y126</f>
        <v>4.2911139109167717E-2</v>
      </c>
      <c r="CH119" s="130">
        <f t="shared" ref="CH119" si="716">Z119/Z126</f>
        <v>3.7861339600470036E-2</v>
      </c>
      <c r="CI119" s="128">
        <f t="shared" ref="CI119" si="717">AA119/AA126</f>
        <v>5.0245879245970314E-2</v>
      </c>
      <c r="CJ119" s="134">
        <f t="shared" ref="CJ119" si="718">AB119/AB126</f>
        <v>4.3599252122815846E-2</v>
      </c>
      <c r="CK119" s="135">
        <f t="shared" ref="CK119" si="719">AC119/AC126</f>
        <v>4.8627198761138204E-2</v>
      </c>
    </row>
    <row r="120" spans="1:89" x14ac:dyDescent="0.2">
      <c r="A120" s="145" t="s">
        <v>34</v>
      </c>
      <c r="B120" s="189">
        <v>398</v>
      </c>
      <c r="C120" s="183">
        <v>993</v>
      </c>
      <c r="D120" s="184">
        <v>180</v>
      </c>
      <c r="E120" s="185">
        <v>498</v>
      </c>
      <c r="F120" s="182">
        <v>447</v>
      </c>
      <c r="G120" s="186">
        <v>1191</v>
      </c>
      <c r="H120" s="184">
        <v>844</v>
      </c>
      <c r="I120" s="185">
        <v>1859</v>
      </c>
      <c r="J120" s="182">
        <v>167</v>
      </c>
      <c r="K120" s="183">
        <v>71</v>
      </c>
      <c r="L120" s="184">
        <v>938</v>
      </c>
      <c r="M120" s="182">
        <v>452</v>
      </c>
      <c r="N120" s="187">
        <v>1680</v>
      </c>
      <c r="O120" s="190">
        <v>1391</v>
      </c>
      <c r="P120" s="182">
        <v>453</v>
      </c>
      <c r="Q120" s="183">
        <v>964</v>
      </c>
      <c r="R120" s="184">
        <v>707</v>
      </c>
      <c r="S120" s="185">
        <v>1279</v>
      </c>
      <c r="T120" s="182">
        <v>191</v>
      </c>
      <c r="U120" s="186">
        <v>197</v>
      </c>
      <c r="V120" s="184">
        <v>1390</v>
      </c>
      <c r="W120" s="191">
        <v>690</v>
      </c>
      <c r="X120" s="182">
        <v>427</v>
      </c>
      <c r="Y120" s="186">
        <v>373</v>
      </c>
      <c r="Z120" s="184">
        <v>1124</v>
      </c>
      <c r="AA120" s="182">
        <v>1411</v>
      </c>
      <c r="AB120" s="156">
        <f t="shared" si="255"/>
        <v>8946</v>
      </c>
      <c r="AC120" s="157">
        <f t="shared" si="256"/>
        <v>11369</v>
      </c>
      <c r="BI120" s="145" t="s">
        <v>34</v>
      </c>
      <c r="BJ120" s="128">
        <f>B120/B126</f>
        <v>1.3315490130478421E-2</v>
      </c>
      <c r="BK120" s="129">
        <f t="shared" ref="BK120" si="720">C120/C126</f>
        <v>3.841838511239215E-2</v>
      </c>
      <c r="BL120" s="130">
        <f t="shared" ref="BL120" si="721">D120/D126</f>
        <v>1.2944052926794189E-2</v>
      </c>
      <c r="BM120" s="131">
        <f t="shared" ref="BM120" si="722">E120/E126</f>
        <v>3.9101758793969849E-2</v>
      </c>
      <c r="BN120" s="128">
        <f t="shared" ref="BN120" si="723">F120/F126</f>
        <v>1.4459935949277003E-2</v>
      </c>
      <c r="BO120" s="129">
        <f t="shared" ref="BO120" si="724">G120/G126</f>
        <v>5.1336206896551724E-2</v>
      </c>
      <c r="BP120" s="130">
        <f t="shared" ref="BP120" si="725">H120/H126</f>
        <v>2.0604965699079613E-2</v>
      </c>
      <c r="BQ120" s="131">
        <f t="shared" ref="BQ120" si="726">I120/I126</f>
        <v>4.4403573305307406E-2</v>
      </c>
      <c r="BR120" s="128">
        <f t="shared" ref="BR120" si="727">J120/J126</f>
        <v>2.6278520849724627E-2</v>
      </c>
      <c r="BS120" s="129">
        <f t="shared" ref="BS120" si="728">K120/K126</f>
        <v>1.0220238952065639E-2</v>
      </c>
      <c r="BT120" s="130">
        <f t="shared" ref="BT120" si="729">L120/L126</f>
        <v>4.2712080506352168E-2</v>
      </c>
      <c r="BU120" s="128">
        <f t="shared" ref="BU120" si="730">M120/M126</f>
        <v>1.9496204278812976E-2</v>
      </c>
      <c r="BV120" s="132">
        <f t="shared" ref="BV120" si="731">N120/N126</f>
        <v>4.211898613583373E-2</v>
      </c>
      <c r="BW120" s="133">
        <f t="shared" ref="BW120" si="732">O120/O126</f>
        <v>3.3210772610065893E-2</v>
      </c>
      <c r="BX120" s="128">
        <f t="shared" ref="BX120" si="733">P120/P126</f>
        <v>2.2171104150352387E-2</v>
      </c>
      <c r="BY120" s="129">
        <f t="shared" ref="BY120" si="734">Q120/Q126</f>
        <v>4.4187752108544184E-2</v>
      </c>
      <c r="BZ120" s="130">
        <f t="shared" ref="BZ120" si="735">R120/R126</f>
        <v>2.8281131245249811E-2</v>
      </c>
      <c r="CA120" s="131">
        <f t="shared" ref="CA120" si="736">S120/S126</f>
        <v>4.5130557515878619E-2</v>
      </c>
      <c r="CB120" s="128">
        <f t="shared" ref="CB120" si="737">T120/T126</f>
        <v>2.8096498970285377E-2</v>
      </c>
      <c r="CC120" s="129">
        <f t="shared" ref="CC120" si="738">U120/U126</f>
        <v>2.3132926256458432E-2</v>
      </c>
      <c r="CD120" s="130">
        <f t="shared" ref="CD120" si="739">V120/V126</f>
        <v>6.1115019345761516E-2</v>
      </c>
      <c r="CE120" s="131">
        <f t="shared" ref="CE120" si="740">W120/W126</f>
        <v>2.4175747170736835E-2</v>
      </c>
      <c r="CF120" s="128">
        <f t="shared" ref="CF120" si="741">X120/X126</f>
        <v>2.0746283160042754E-2</v>
      </c>
      <c r="CG120" s="129">
        <f t="shared" ref="CG120" si="742">Y120/Y126</f>
        <v>2.7643963536648632E-2</v>
      </c>
      <c r="CH120" s="130">
        <f t="shared" ref="CH120" si="743">Z120/Z126</f>
        <v>2.6415981198589893E-2</v>
      </c>
      <c r="CI120" s="128">
        <f t="shared" ref="CI120" si="744">AA120/AA126</f>
        <v>3.212366815408433E-2</v>
      </c>
      <c r="CJ120" s="134">
        <f t="shared" ref="CJ120" si="745">AB120/AB126</f>
        <v>2.7784507016007307E-2</v>
      </c>
      <c r="CK120" s="135">
        <f t="shared" ref="CK120" si="746">AC120/AC126</f>
        <v>3.5495513496974655E-2</v>
      </c>
    </row>
    <row r="121" spans="1:89" x14ac:dyDescent="0.2">
      <c r="A121" s="136" t="s">
        <v>35</v>
      </c>
      <c r="B121" s="192">
        <v>0</v>
      </c>
      <c r="C121" s="176">
        <v>414</v>
      </c>
      <c r="D121" s="177">
        <v>7</v>
      </c>
      <c r="E121" s="178">
        <v>280</v>
      </c>
      <c r="F121" s="175">
        <v>19</v>
      </c>
      <c r="G121" s="179">
        <v>708</v>
      </c>
      <c r="H121" s="177">
        <v>70</v>
      </c>
      <c r="I121" s="178">
        <v>835</v>
      </c>
      <c r="J121" s="175">
        <v>34</v>
      </c>
      <c r="K121" s="176">
        <v>43</v>
      </c>
      <c r="L121" s="177">
        <v>477</v>
      </c>
      <c r="M121" s="175">
        <v>93</v>
      </c>
      <c r="N121" s="180">
        <v>442</v>
      </c>
      <c r="O121" s="193">
        <v>260</v>
      </c>
      <c r="P121" s="175">
        <v>104</v>
      </c>
      <c r="Q121" s="176">
        <v>172</v>
      </c>
      <c r="R121" s="177">
        <v>179</v>
      </c>
      <c r="S121" s="178">
        <v>115</v>
      </c>
      <c r="T121" s="175">
        <v>52</v>
      </c>
      <c r="U121" s="179">
        <v>18</v>
      </c>
      <c r="V121" s="177">
        <v>156</v>
      </c>
      <c r="W121" s="194">
        <v>46</v>
      </c>
      <c r="X121" s="175">
        <v>97</v>
      </c>
      <c r="Y121" s="179">
        <v>16</v>
      </c>
      <c r="Z121" s="177">
        <v>88</v>
      </c>
      <c r="AA121" s="175">
        <v>124</v>
      </c>
      <c r="AB121" s="156">
        <f t="shared" si="255"/>
        <v>1725</v>
      </c>
      <c r="AC121" s="157">
        <f t="shared" si="256"/>
        <v>3124</v>
      </c>
      <c r="BI121" s="136" t="s">
        <v>35</v>
      </c>
      <c r="BJ121" s="128">
        <f>B121/B126</f>
        <v>0</v>
      </c>
      <c r="BK121" s="129">
        <f t="shared" ref="BK121" si="747">C121/C126</f>
        <v>1.6017332765891592E-2</v>
      </c>
      <c r="BL121" s="130">
        <f t="shared" ref="BL121" si="748">D121/D126</f>
        <v>5.0337983604199625E-4</v>
      </c>
      <c r="BM121" s="131">
        <f t="shared" ref="BM121" si="749">E121/E126</f>
        <v>2.1984924623115579E-2</v>
      </c>
      <c r="BN121" s="128">
        <f t="shared" ref="BN121" si="750">F121/F126</f>
        <v>6.1462814996926854E-4</v>
      </c>
      <c r="BO121" s="129">
        <f t="shared" ref="BO121" si="751">G121/G126</f>
        <v>3.0517241379310344E-2</v>
      </c>
      <c r="BP121" s="130">
        <f t="shared" ref="BP121" si="752">H121/H126</f>
        <v>1.7089426527672664E-3</v>
      </c>
      <c r="BQ121" s="131">
        <f t="shared" ref="BQ121" si="753">I121/I126</f>
        <v>1.9944585104858359E-2</v>
      </c>
      <c r="BR121" s="128">
        <f t="shared" ref="BR121" si="754">J121/J126</f>
        <v>5.3501180173092053E-3</v>
      </c>
      <c r="BS121" s="129">
        <f t="shared" ref="BS121" si="755">K121/K126</f>
        <v>6.1897221822369364E-3</v>
      </c>
      <c r="BT121" s="130">
        <f t="shared" ref="BT121" si="756">L121/L126</f>
        <v>2.1720322389690815E-2</v>
      </c>
      <c r="BU121" s="128">
        <f t="shared" ref="BU121" si="757">M121/M126</f>
        <v>4.0113871635610769E-3</v>
      </c>
      <c r="BV121" s="132">
        <f t="shared" ref="BV121" si="758">N121/N126</f>
        <v>1.1081304685737207E-2</v>
      </c>
      <c r="BW121" s="133">
        <f t="shared" ref="BW121" si="759">O121/O126</f>
        <v>6.2076210486104481E-3</v>
      </c>
      <c r="BX121" s="128">
        <f t="shared" ref="BX121" si="760">P121/P126</f>
        <v>5.0900548159749414E-3</v>
      </c>
      <c r="BY121" s="129">
        <f t="shared" ref="BY121" si="761">Q121/Q126</f>
        <v>7.8841217455078837E-3</v>
      </c>
      <c r="BZ121" s="130">
        <f t="shared" ref="BZ121" si="762">R121/R126</f>
        <v>7.1602864114564584E-3</v>
      </c>
      <c r="CA121" s="131">
        <f t="shared" ref="CA121" si="763">S121/S126</f>
        <v>4.0578687367678196E-3</v>
      </c>
      <c r="CB121" s="128">
        <f t="shared" ref="CB121" si="764">T121/T126</f>
        <v>7.6493086201824068E-3</v>
      </c>
      <c r="CC121" s="129">
        <f t="shared" ref="CC121" si="765">U121/U126</f>
        <v>2.1136683889149835E-3</v>
      </c>
      <c r="CD121" s="130">
        <f t="shared" ref="CD121" si="766">V121/V126</f>
        <v>6.8589518114667604E-3</v>
      </c>
      <c r="CE121" s="131">
        <f t="shared" ref="CE121" si="767">W121/W126</f>
        <v>1.6117164780491222E-3</v>
      </c>
      <c r="CF121" s="128">
        <f t="shared" ref="CF121" si="768">X121/X126</f>
        <v>4.7128558934991741E-3</v>
      </c>
      <c r="CG121" s="129">
        <f t="shared" ref="CG121" si="769">Y121/Y126</f>
        <v>1.1858000444675016E-3</v>
      </c>
      <c r="CH121" s="130">
        <f t="shared" ref="CH121" si="770">Z121/Z126</f>
        <v>2.0681551116333726E-3</v>
      </c>
      <c r="CI121" s="128">
        <f t="shared" ref="CI121" si="771">AA121/AA126</f>
        <v>2.8230580092887714E-3</v>
      </c>
      <c r="CJ121" s="134">
        <f t="shared" ref="CJ121" si="772">AB121/AB126</f>
        <v>5.3575088981234744E-3</v>
      </c>
      <c r="CK121" s="135">
        <f t="shared" ref="CK121" si="773">AC121/AC126</f>
        <v>9.7535389361024551E-3</v>
      </c>
    </row>
    <row r="122" spans="1:89" x14ac:dyDescent="0.2">
      <c r="A122" s="145" t="s">
        <v>36</v>
      </c>
      <c r="B122" s="189">
        <v>0</v>
      </c>
      <c r="C122" s="183">
        <v>0</v>
      </c>
      <c r="D122" s="184">
        <v>0</v>
      </c>
      <c r="E122" s="185">
        <v>0</v>
      </c>
      <c r="F122" s="182">
        <v>0</v>
      </c>
      <c r="G122" s="186">
        <v>0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0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0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5"/>
        <v>0</v>
      </c>
      <c r="AC122" s="157">
        <f t="shared" si="256"/>
        <v>0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0</v>
      </c>
    </row>
    <row r="123" spans="1:89" x14ac:dyDescent="0.2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0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4.25" thickTop="1" thickBot="1" x14ac:dyDescent="0.25">
      <c r="A126" s="229" t="s">
        <v>13</v>
      </c>
      <c r="B126" s="20">
        <f t="shared" ref="B126" si="884">SUM(B103:B125)</f>
        <v>29890</v>
      </c>
      <c r="C126" s="21">
        <f t="shared" ref="C126" si="885">SUM(C103:C125)</f>
        <v>25847</v>
      </c>
      <c r="D126" s="20">
        <f t="shared" ref="D126" si="886">SUM(D103:D125)</f>
        <v>13906</v>
      </c>
      <c r="E126" s="21">
        <f t="shared" ref="E126" si="887">SUM(E103:E125)</f>
        <v>12736</v>
      </c>
      <c r="F126" s="20">
        <f t="shared" ref="F126" si="888">SUM(F103:F125)</f>
        <v>30913</v>
      </c>
      <c r="G126" s="21">
        <f t="shared" ref="G126" si="889">SUM(G103:G125)</f>
        <v>23200</v>
      </c>
      <c r="H126" s="20">
        <f t="shared" ref="H126" si="890">SUM(H103:H125)</f>
        <v>40961</v>
      </c>
      <c r="I126" s="21">
        <f t="shared" ref="I126" si="891">SUM(I103:I125)</f>
        <v>41866</v>
      </c>
      <c r="J126" s="20">
        <f t="shared" ref="J126" si="892">SUM(J103:J125)</f>
        <v>6355</v>
      </c>
      <c r="K126" s="21">
        <f t="shared" ref="K126" si="893">SUM(K103:K125)</f>
        <v>6947</v>
      </c>
      <c r="L126" s="20">
        <f t="shared" ref="L126" si="894">SUM(L103:L125)</f>
        <v>21961</v>
      </c>
      <c r="M126" s="21">
        <f t="shared" ref="M126" si="895">SUM(M103:M125)</f>
        <v>23184</v>
      </c>
      <c r="N126" s="20">
        <f t="shared" ref="N126" si="896">SUM(N103:N125)</f>
        <v>39887</v>
      </c>
      <c r="O126" s="21">
        <f t="shared" ref="O126" si="897">SUM(O103:O125)</f>
        <v>41884</v>
      </c>
      <c r="P126" s="20">
        <f t="shared" ref="P126" si="898">SUM(P103:P125)</f>
        <v>20432</v>
      </c>
      <c r="Q126" s="21">
        <f t="shared" ref="Q126" si="899">SUM(Q103:Q125)</f>
        <v>21816</v>
      </c>
      <c r="R126" s="20">
        <f t="shared" ref="R126" si="900">SUM(R103:R125)</f>
        <v>24999</v>
      </c>
      <c r="S126" s="21">
        <f t="shared" ref="S126" si="901">SUM(S103:S125)</f>
        <v>28340</v>
      </c>
      <c r="T126" s="20">
        <f t="shared" ref="T126" si="902">SUM(T103:T125)</f>
        <v>6798</v>
      </c>
      <c r="U126" s="21">
        <f t="shared" ref="U126" si="903">SUM(U103:U125)</f>
        <v>8516</v>
      </c>
      <c r="V126" s="20">
        <f t="shared" ref="V126" si="904">SUM(V103:V125)</f>
        <v>22744</v>
      </c>
      <c r="W126" s="21">
        <f t="shared" ref="W126" si="905">SUM(W103:W125)</f>
        <v>28541</v>
      </c>
      <c r="X126" s="20">
        <f t="shared" ref="X126" si="906">SUM(X103:X125)</f>
        <v>20582</v>
      </c>
      <c r="Y126" s="21">
        <f t="shared" ref="Y126" si="907">SUM(Y103:Y125)</f>
        <v>13493</v>
      </c>
      <c r="Z126" s="20">
        <f t="shared" ref="Z126" si="908">SUM(Z103:Z125)</f>
        <v>42550</v>
      </c>
      <c r="AA126" s="21">
        <f t="shared" ref="AA126" si="909">SUM(AA103:AA125)</f>
        <v>43924</v>
      </c>
      <c r="AB126" s="160">
        <f t="shared" ref="AB126:AC126" si="910">SUM(AB102:AB125)</f>
        <v>321978</v>
      </c>
      <c r="AC126" s="161">
        <f t="shared" si="910"/>
        <v>320294</v>
      </c>
      <c r="BI126" s="229" t="s">
        <v>13</v>
      </c>
      <c r="BJ126" s="154">
        <f>SUM(BJ102:BJ125)</f>
        <v>0.99999999999999967</v>
      </c>
      <c r="BK126" s="155">
        <f t="shared" ref="BK126:CK126" si="911">SUM(BK102:BK125)</f>
        <v>1</v>
      </c>
      <c r="BL126" s="154">
        <f t="shared" si="911"/>
        <v>1</v>
      </c>
      <c r="BM126" s="155">
        <f t="shared" si="911"/>
        <v>0.99999999999999989</v>
      </c>
      <c r="BN126" s="154">
        <f t="shared" si="911"/>
        <v>0.99999999999999967</v>
      </c>
      <c r="BO126" s="155">
        <f t="shared" si="911"/>
        <v>1.0000000000000002</v>
      </c>
      <c r="BP126" s="154">
        <f t="shared" si="911"/>
        <v>1.0000000000000002</v>
      </c>
      <c r="BQ126" s="155">
        <f t="shared" si="911"/>
        <v>1</v>
      </c>
      <c r="BR126" s="154">
        <f t="shared" si="911"/>
        <v>1</v>
      </c>
      <c r="BS126" s="155">
        <f t="shared" si="911"/>
        <v>1</v>
      </c>
      <c r="BT126" s="154">
        <f t="shared" si="911"/>
        <v>1.0000000000000002</v>
      </c>
      <c r="BU126" s="155">
        <f t="shared" si="911"/>
        <v>1</v>
      </c>
      <c r="BV126" s="154">
        <f t="shared" si="911"/>
        <v>1.0000000000000002</v>
      </c>
      <c r="BW126" s="155">
        <f t="shared" si="911"/>
        <v>0.99999999999999989</v>
      </c>
      <c r="BX126" s="154">
        <f t="shared" si="911"/>
        <v>0.99999999999999989</v>
      </c>
      <c r="BY126" s="155">
        <f t="shared" si="911"/>
        <v>1</v>
      </c>
      <c r="BZ126" s="154">
        <f t="shared" si="911"/>
        <v>1.0000000000000002</v>
      </c>
      <c r="CA126" s="155">
        <f t="shared" si="911"/>
        <v>0.99999999999999989</v>
      </c>
      <c r="CB126" s="154">
        <f t="shared" si="911"/>
        <v>0.99999999999999989</v>
      </c>
      <c r="CC126" s="155">
        <f t="shared" si="911"/>
        <v>1</v>
      </c>
      <c r="CD126" s="154">
        <f t="shared" si="911"/>
        <v>0.99999999999999989</v>
      </c>
      <c r="CE126" s="155">
        <f t="shared" si="911"/>
        <v>1</v>
      </c>
      <c r="CF126" s="154">
        <f t="shared" si="911"/>
        <v>1</v>
      </c>
      <c r="CG126" s="155">
        <f t="shared" si="911"/>
        <v>1</v>
      </c>
      <c r="CH126" s="154">
        <f t="shared" si="911"/>
        <v>1</v>
      </c>
      <c r="CI126" s="155">
        <f t="shared" si="911"/>
        <v>1</v>
      </c>
      <c r="CJ126" s="154">
        <f t="shared" si="911"/>
        <v>1</v>
      </c>
      <c r="CK126" s="155">
        <f t="shared" si="911"/>
        <v>0.99999999999999989</v>
      </c>
    </row>
    <row r="127" spans="1:89" ht="13.5" thickTop="1" x14ac:dyDescent="0.2">
      <c r="A127" s="173"/>
    </row>
    <row r="129" spans="1:89" x14ac:dyDescent="0.2">
      <c r="A129" s="305">
        <f>+A98+1</f>
        <v>44747</v>
      </c>
      <c r="B129" s="305"/>
      <c r="C129" s="305"/>
      <c r="D129" s="305"/>
      <c r="BI129" s="310">
        <f>+BI98+1</f>
        <v>44747</v>
      </c>
      <c r="BJ129" s="310"/>
      <c r="BK129" s="310"/>
      <c r="BL129" s="310"/>
    </row>
    <row r="130" spans="1:89" ht="13.5" thickBot="1" x14ac:dyDescent="0.25">
      <c r="AE130" s="232" t="s">
        <v>84</v>
      </c>
    </row>
    <row r="131" spans="1:89" ht="14.25" thickTop="1" thickBot="1" x14ac:dyDescent="0.25">
      <c r="A131" s="301" t="s">
        <v>0</v>
      </c>
      <c r="B131" s="303" t="s">
        <v>1</v>
      </c>
      <c r="C131" s="304"/>
      <c r="D131" s="303" t="s">
        <v>2</v>
      </c>
      <c r="E131" s="304"/>
      <c r="F131" s="303" t="s">
        <v>3</v>
      </c>
      <c r="G131" s="304"/>
      <c r="H131" s="303" t="s">
        <v>4</v>
      </c>
      <c r="I131" s="304"/>
      <c r="J131" s="303" t="s">
        <v>5</v>
      </c>
      <c r="K131" s="304"/>
      <c r="L131" s="303" t="s">
        <v>6</v>
      </c>
      <c r="M131" s="304"/>
      <c r="N131" s="303" t="s">
        <v>7</v>
      </c>
      <c r="O131" s="304"/>
      <c r="P131" s="303" t="s">
        <v>8</v>
      </c>
      <c r="Q131" s="304"/>
      <c r="R131" s="303" t="s">
        <v>9</v>
      </c>
      <c r="S131" s="304"/>
      <c r="T131" s="303" t="s">
        <v>10</v>
      </c>
      <c r="U131" s="304"/>
      <c r="V131" s="303" t="s">
        <v>11</v>
      </c>
      <c r="W131" s="304"/>
      <c r="X131" s="303" t="s">
        <v>12</v>
      </c>
      <c r="Y131" s="304"/>
      <c r="Z131" s="306" t="s">
        <v>40</v>
      </c>
      <c r="AA131" s="307"/>
      <c r="AB131" s="308" t="s">
        <v>41</v>
      </c>
      <c r="AC131" s="309"/>
      <c r="AE131" s="301" t="s">
        <v>0</v>
      </c>
      <c r="AF131" s="303" t="s">
        <v>1</v>
      </c>
      <c r="AG131" s="304"/>
      <c r="AH131" s="303" t="s">
        <v>2</v>
      </c>
      <c r="AI131" s="304"/>
      <c r="AJ131" s="303" t="s">
        <v>3</v>
      </c>
      <c r="AK131" s="304"/>
      <c r="AL131" s="303" t="s">
        <v>4</v>
      </c>
      <c r="AM131" s="304"/>
      <c r="AN131" s="303" t="s">
        <v>5</v>
      </c>
      <c r="AO131" s="304"/>
      <c r="AP131" s="303" t="s">
        <v>6</v>
      </c>
      <c r="AQ131" s="304"/>
      <c r="AR131" s="303" t="s">
        <v>7</v>
      </c>
      <c r="AS131" s="304"/>
      <c r="AT131" s="303" t="s">
        <v>8</v>
      </c>
      <c r="AU131" s="304"/>
      <c r="AV131" s="303" t="s">
        <v>9</v>
      </c>
      <c r="AW131" s="304"/>
      <c r="AX131" s="303" t="s">
        <v>10</v>
      </c>
      <c r="AY131" s="304"/>
      <c r="AZ131" s="303" t="s">
        <v>11</v>
      </c>
      <c r="BA131" s="304"/>
      <c r="BB131" s="303" t="s">
        <v>12</v>
      </c>
      <c r="BC131" s="304"/>
      <c r="BD131" s="306" t="s">
        <v>40</v>
      </c>
      <c r="BE131" s="307"/>
      <c r="BF131" s="308" t="s">
        <v>41</v>
      </c>
      <c r="BG131" s="309"/>
      <c r="BI131" s="301" t="s">
        <v>0</v>
      </c>
      <c r="BJ131" s="303" t="s">
        <v>1</v>
      </c>
      <c r="BK131" s="304"/>
      <c r="BL131" s="303" t="s">
        <v>2</v>
      </c>
      <c r="BM131" s="304"/>
      <c r="BN131" s="303" t="s">
        <v>3</v>
      </c>
      <c r="BO131" s="304"/>
      <c r="BP131" s="303" t="s">
        <v>4</v>
      </c>
      <c r="BQ131" s="304"/>
      <c r="BR131" s="303" t="s">
        <v>5</v>
      </c>
      <c r="BS131" s="304"/>
      <c r="BT131" s="303" t="s">
        <v>6</v>
      </c>
      <c r="BU131" s="304"/>
      <c r="BV131" s="303" t="s">
        <v>7</v>
      </c>
      <c r="BW131" s="304"/>
      <c r="BX131" s="303" t="s">
        <v>8</v>
      </c>
      <c r="BY131" s="304"/>
      <c r="BZ131" s="303" t="s">
        <v>9</v>
      </c>
      <c r="CA131" s="304"/>
      <c r="CB131" s="303" t="s">
        <v>10</v>
      </c>
      <c r="CC131" s="304"/>
      <c r="CD131" s="303" t="s">
        <v>11</v>
      </c>
      <c r="CE131" s="304"/>
      <c r="CF131" s="303" t="s">
        <v>12</v>
      </c>
      <c r="CG131" s="304"/>
      <c r="CH131" s="306" t="s">
        <v>40</v>
      </c>
      <c r="CI131" s="307"/>
      <c r="CJ131" s="303" t="s">
        <v>41</v>
      </c>
      <c r="CK131" s="304"/>
    </row>
    <row r="132" spans="1:89" ht="15" thickTop="1" thickBot="1" x14ac:dyDescent="0.3">
      <c r="A132" s="302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2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2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3216</v>
      </c>
      <c r="AG133" s="172">
        <f t="shared" ref="AG133:AV134" si="912">SUMIF($A$9:$A$32,$AE133,C$133:C$156)</f>
        <v>1113</v>
      </c>
      <c r="AH133" s="126">
        <f t="shared" si="912"/>
        <v>1066</v>
      </c>
      <c r="AI133" s="166">
        <f t="shared" si="912"/>
        <v>1074</v>
      </c>
      <c r="AJ133" s="125">
        <f t="shared" si="912"/>
        <v>2608</v>
      </c>
      <c r="AK133" s="127">
        <f t="shared" si="912"/>
        <v>1445</v>
      </c>
      <c r="AL133" s="126">
        <f t="shared" si="912"/>
        <v>3914</v>
      </c>
      <c r="AM133" s="166">
        <f t="shared" si="912"/>
        <v>2172</v>
      </c>
      <c r="AN133" s="125">
        <f t="shared" si="912"/>
        <v>262</v>
      </c>
      <c r="AO133" s="127">
        <f t="shared" si="912"/>
        <v>980</v>
      </c>
      <c r="AP133" s="126">
        <f t="shared" si="912"/>
        <v>937</v>
      </c>
      <c r="AQ133" s="125">
        <f t="shared" si="912"/>
        <v>3407</v>
      </c>
      <c r="AR133" s="165">
        <f t="shared" si="912"/>
        <v>2845</v>
      </c>
      <c r="AS133" s="167">
        <f t="shared" si="912"/>
        <v>4440</v>
      </c>
      <c r="AT133" s="125">
        <f t="shared" si="912"/>
        <v>2014</v>
      </c>
      <c r="AU133" s="127">
        <f t="shared" si="912"/>
        <v>1996</v>
      </c>
      <c r="AV133" s="126">
        <f t="shared" si="912"/>
        <v>2502</v>
      </c>
      <c r="AW133" s="166">
        <f t="shared" ref="AW133:BE134" si="913">SUMIF($A$9:$A$32,$AE133,S$133:S$156)</f>
        <v>1949</v>
      </c>
      <c r="AX133" s="125">
        <f t="shared" si="913"/>
        <v>331</v>
      </c>
      <c r="AY133" s="127">
        <f t="shared" si="913"/>
        <v>1659</v>
      </c>
      <c r="AZ133" s="126">
        <f t="shared" si="913"/>
        <v>933</v>
      </c>
      <c r="BA133" s="166">
        <f t="shared" si="913"/>
        <v>3117</v>
      </c>
      <c r="BB133" s="125">
        <f t="shared" si="913"/>
        <v>1797</v>
      </c>
      <c r="BC133" s="127">
        <f t="shared" si="913"/>
        <v>1783</v>
      </c>
      <c r="BD133" s="170">
        <f t="shared" si="913"/>
        <v>3776</v>
      </c>
      <c r="BE133" s="171">
        <f t="shared" si="913"/>
        <v>2359</v>
      </c>
      <c r="BF133" s="156">
        <f>AF133+AH133+AJ133+AL133+AN133+AP133+AR133+AT133+AV133+AX133+AZ133+BB133+BD133</f>
        <v>26201</v>
      </c>
      <c r="BG133" s="157">
        <f>AG133+AI133+AK133+AM133+AO133+AQ133+AS133+AU133+AW133+AY133+BA133+BC133+BE133</f>
        <v>27494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2">
      <c r="A134" s="136" t="s">
        <v>17</v>
      </c>
      <c r="B134" s="175">
        <v>363</v>
      </c>
      <c r="C134" s="176">
        <v>0</v>
      </c>
      <c r="D134" s="177">
        <v>263</v>
      </c>
      <c r="E134" s="178">
        <v>4</v>
      </c>
      <c r="F134" s="175">
        <v>746</v>
      </c>
      <c r="G134" s="179">
        <v>10</v>
      </c>
      <c r="H134" s="177">
        <v>518</v>
      </c>
      <c r="I134" s="178">
        <v>47</v>
      </c>
      <c r="J134" s="175">
        <v>12</v>
      </c>
      <c r="K134" s="179">
        <v>30</v>
      </c>
      <c r="L134" s="177">
        <v>59</v>
      </c>
      <c r="M134" s="175">
        <v>87</v>
      </c>
      <c r="N134" s="180">
        <v>251</v>
      </c>
      <c r="O134" s="181">
        <v>152</v>
      </c>
      <c r="P134" s="175">
        <v>97</v>
      </c>
      <c r="Q134" s="179">
        <v>22</v>
      </c>
      <c r="R134" s="177">
        <v>26</v>
      </c>
      <c r="S134" s="178">
        <v>0</v>
      </c>
      <c r="T134" s="175">
        <v>0</v>
      </c>
      <c r="U134" s="179">
        <v>0</v>
      </c>
      <c r="V134" s="177">
        <v>22</v>
      </c>
      <c r="W134" s="178">
        <v>0</v>
      </c>
      <c r="X134" s="175">
        <v>5</v>
      </c>
      <c r="Y134" s="179">
        <v>0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2362</v>
      </c>
      <c r="AC134" s="157">
        <f t="shared" ref="AC134:AC153" si="942">C134+E134+G134+I134+K134+M134+O134+Q134+S134+U134+W134+Y134+AA134</f>
        <v>352</v>
      </c>
      <c r="AE134" s="237" t="str">
        <f>$AE$10</f>
        <v>08:00 - 08:59</v>
      </c>
      <c r="AF134" s="125">
        <f>SUMIF($A$9:$A$32,$AE134,B$133:B$156)</f>
        <v>2425</v>
      </c>
      <c r="AG134" s="176">
        <f t="shared" si="912"/>
        <v>1096</v>
      </c>
      <c r="AH134" s="177">
        <f t="shared" si="912"/>
        <v>805</v>
      </c>
      <c r="AI134" s="178">
        <f t="shared" si="912"/>
        <v>938</v>
      </c>
      <c r="AJ134" s="238">
        <f t="shared" si="912"/>
        <v>2242</v>
      </c>
      <c r="AK134" s="179">
        <f t="shared" si="912"/>
        <v>1070</v>
      </c>
      <c r="AL134" s="177">
        <f t="shared" si="912"/>
        <v>3024</v>
      </c>
      <c r="AM134" s="178">
        <f t="shared" si="912"/>
        <v>2020</v>
      </c>
      <c r="AN134" s="238">
        <f t="shared" si="912"/>
        <v>240</v>
      </c>
      <c r="AO134" s="179">
        <f t="shared" si="912"/>
        <v>829</v>
      </c>
      <c r="AP134" s="177">
        <f t="shared" si="912"/>
        <v>826</v>
      </c>
      <c r="AQ134" s="238">
        <f t="shared" si="912"/>
        <v>2787</v>
      </c>
      <c r="AR134" s="180">
        <f t="shared" si="912"/>
        <v>2117</v>
      </c>
      <c r="AS134" s="181">
        <f t="shared" si="912"/>
        <v>3745</v>
      </c>
      <c r="AT134" s="238">
        <f t="shared" si="912"/>
        <v>1515</v>
      </c>
      <c r="AU134" s="179">
        <f t="shared" si="912"/>
        <v>1606</v>
      </c>
      <c r="AV134" s="177">
        <f t="shared" si="912"/>
        <v>2014</v>
      </c>
      <c r="AW134" s="178">
        <f t="shared" si="913"/>
        <v>1469</v>
      </c>
      <c r="AX134" s="238">
        <f t="shared" si="913"/>
        <v>232</v>
      </c>
      <c r="AY134" s="179">
        <f t="shared" si="913"/>
        <v>965</v>
      </c>
      <c r="AZ134" s="177">
        <f t="shared" si="913"/>
        <v>755</v>
      </c>
      <c r="BA134" s="178">
        <f t="shared" si="913"/>
        <v>2206</v>
      </c>
      <c r="BB134" s="238">
        <f t="shared" si="913"/>
        <v>1369</v>
      </c>
      <c r="BC134" s="179">
        <f t="shared" si="913"/>
        <v>1293</v>
      </c>
      <c r="BD134" s="177">
        <f t="shared" si="913"/>
        <v>3124</v>
      </c>
      <c r="BE134" s="238">
        <f t="shared" si="913"/>
        <v>2046</v>
      </c>
      <c r="BF134" s="158">
        <f>SUM(AF134,AH134,AJ134,AL134,AN134,AP134,AR134,AT134,AV134,AX134,AZ134,BB134,BD134)</f>
        <v>20688</v>
      </c>
      <c r="BG134" s="159">
        <f>SUM(AG134,AI134,AK134,AM134,AO134,AQ134,AS134,AU134,AW134,AY134,BA134,BC134,BE134)</f>
        <v>22070</v>
      </c>
      <c r="BI134" s="136" t="s">
        <v>17</v>
      </c>
      <c r="BJ134" s="128">
        <f>B134/B157</f>
        <v>1.2687871373645578E-2</v>
      </c>
      <c r="BK134" s="129">
        <f t="shared" ref="BK134" si="943">C134/C157</f>
        <v>0</v>
      </c>
      <c r="BL134" s="130">
        <f t="shared" ref="BL134" si="944">D134/D157</f>
        <v>2.0535644569376121E-2</v>
      </c>
      <c r="BM134" s="131">
        <f t="shared" ref="BM134" si="945">E134/E157</f>
        <v>3.0990935151468198E-4</v>
      </c>
      <c r="BN134" s="128">
        <f t="shared" ref="BN134" si="946">F134/F157</f>
        <v>2.5564579692265516E-2</v>
      </c>
      <c r="BO134" s="129">
        <f t="shared" ref="BO134" si="947">G134/G157</f>
        <v>4.1440470763747878E-4</v>
      </c>
      <c r="BP134" s="130">
        <f t="shared" ref="BP134" si="948">H134/H157</f>
        <v>1.3003640015062131E-2</v>
      </c>
      <c r="BQ134" s="131">
        <f t="shared" ref="BQ134" si="949">I134/I157</f>
        <v>1.123622367257166E-3</v>
      </c>
      <c r="BR134" s="128">
        <f t="shared" ref="BR134" si="950">J134/J157</f>
        <v>2.0147750167897917E-3</v>
      </c>
      <c r="BS134" s="129">
        <f t="shared" ref="BS134" si="951">K134/K157</f>
        <v>4.5627376425855515E-3</v>
      </c>
      <c r="BT134" s="130">
        <f t="shared" ref="BT134" si="952">L134/L157</f>
        <v>2.6166400567677844E-3</v>
      </c>
      <c r="BU134" s="128">
        <f t="shared" ref="BU134" si="953">M134/M157</f>
        <v>3.7287845019715413E-3</v>
      </c>
      <c r="BV134" s="132">
        <f t="shared" ref="BV134" si="954">N134/N157</f>
        <v>6.2479774973240735E-3</v>
      </c>
      <c r="BW134" s="133">
        <f t="shared" ref="BW134" si="955">O134/O157</f>
        <v>3.7156546396792801E-3</v>
      </c>
      <c r="BX134" s="128">
        <f t="shared" ref="BX134" si="956">P134/P157</f>
        <v>4.5993361782835467E-3</v>
      </c>
      <c r="BY134" s="129">
        <f t="shared" ref="BY134" si="957">Q134/Q157</f>
        <v>1.0474694091320287E-3</v>
      </c>
      <c r="BZ134" s="130">
        <f t="shared" ref="BZ134" si="958">R134/R157</f>
        <v>1.0444703330253484E-3</v>
      </c>
      <c r="CA134" s="131">
        <f t="shared" ref="CA134" si="959">S134/S157</f>
        <v>0</v>
      </c>
      <c r="CB134" s="128">
        <f t="shared" ref="CB134" si="960">T134/T157</f>
        <v>0</v>
      </c>
      <c r="CC134" s="129">
        <f t="shared" ref="CC134" si="961">U134/U157</f>
        <v>0</v>
      </c>
      <c r="CD134" s="130">
        <f t="shared" ref="CD134" si="962">V134/V157</f>
        <v>9.4206311822892137E-4</v>
      </c>
      <c r="CE134" s="131">
        <f t="shared" ref="CE134" si="963">W134/W157</f>
        <v>0</v>
      </c>
      <c r="CF134" s="128">
        <f t="shared" ref="CF134" si="964">X134/X157</f>
        <v>2.4475011013754954E-4</v>
      </c>
      <c r="CG134" s="129">
        <f t="shared" ref="CG134" si="965">Y134/Y157</f>
        <v>0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7.4428629498567832E-3</v>
      </c>
      <c r="CK134" s="135">
        <f t="shared" ref="CK134" si="969">AC134/AC157</f>
        <v>1.1143507482295435E-3</v>
      </c>
    </row>
    <row r="135" spans="1:89" ht="13.5" thickBot="1" x14ac:dyDescent="0.25">
      <c r="A135" s="145" t="s">
        <v>18</v>
      </c>
      <c r="B135" s="182">
        <v>1814</v>
      </c>
      <c r="C135" s="183">
        <v>2</v>
      </c>
      <c r="D135" s="184">
        <v>990</v>
      </c>
      <c r="E135" s="185">
        <v>153</v>
      </c>
      <c r="F135" s="182">
        <v>2852</v>
      </c>
      <c r="G135" s="186">
        <v>264</v>
      </c>
      <c r="H135" s="184">
        <v>2347</v>
      </c>
      <c r="I135" s="185">
        <v>757</v>
      </c>
      <c r="J135" s="182">
        <v>84</v>
      </c>
      <c r="K135" s="186">
        <v>335</v>
      </c>
      <c r="L135" s="184">
        <v>463</v>
      </c>
      <c r="M135" s="182">
        <v>1066</v>
      </c>
      <c r="N135" s="187">
        <v>1649</v>
      </c>
      <c r="O135" s="188">
        <v>2017</v>
      </c>
      <c r="P135" s="182">
        <v>782</v>
      </c>
      <c r="Q135" s="186">
        <v>933</v>
      </c>
      <c r="R135" s="184">
        <v>945</v>
      </c>
      <c r="S135" s="185">
        <v>1266</v>
      </c>
      <c r="T135" s="182">
        <v>119</v>
      </c>
      <c r="U135" s="186">
        <v>595</v>
      </c>
      <c r="V135" s="184">
        <v>582</v>
      </c>
      <c r="W135" s="185">
        <v>1599</v>
      </c>
      <c r="X135" s="182">
        <v>907</v>
      </c>
      <c r="Y135" s="186">
        <v>682</v>
      </c>
      <c r="Z135" s="184">
        <v>1973</v>
      </c>
      <c r="AA135" s="182">
        <v>1115</v>
      </c>
      <c r="AB135" s="156">
        <f t="shared" si="941"/>
        <v>15507</v>
      </c>
      <c r="AC135" s="157">
        <f t="shared" si="942"/>
        <v>10784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6.3404404054526395E-2</v>
      </c>
      <c r="BK135" s="129">
        <f t="shared" ref="BK135" si="970">C135/C157</f>
        <v>7.4338388343740702E-5</v>
      </c>
      <c r="BL135" s="130">
        <f t="shared" ref="BL135" si="971">D135/D157</f>
        <v>7.7301475755446242E-2</v>
      </c>
      <c r="BM135" s="131">
        <f t="shared" ref="BM135" si="972">E135/E157</f>
        <v>1.1854032695436586E-2</v>
      </c>
      <c r="BN135" s="128">
        <f t="shared" ref="BN135" si="973">F135/F157</f>
        <v>9.7734827456221515E-2</v>
      </c>
      <c r="BO135" s="129">
        <f t="shared" ref="BO135" si="974">G135/G157</f>
        <v>1.094028428162944E-2</v>
      </c>
      <c r="BP135" s="130">
        <f t="shared" ref="BP135" si="975">H135/H157</f>
        <v>5.8918036902221665E-2</v>
      </c>
      <c r="BQ135" s="131">
        <f t="shared" ref="BQ135" si="976">I135/I157</f>
        <v>1.8097492170503719E-2</v>
      </c>
      <c r="BR135" s="128">
        <f t="shared" ref="BR135" si="977">J135/J157</f>
        <v>1.4103425117528543E-2</v>
      </c>
      <c r="BS135" s="129">
        <f t="shared" ref="BS135" si="978">K135/K157</f>
        <v>5.095057034220532E-2</v>
      </c>
      <c r="BT135" s="130">
        <f t="shared" ref="BT135" si="979">L135/L157</f>
        <v>2.053397197090651E-2</v>
      </c>
      <c r="BU135" s="128">
        <f t="shared" ref="BU135" si="980">M135/M157</f>
        <v>4.5688325047145553E-2</v>
      </c>
      <c r="BV135" s="132">
        <f t="shared" ref="BV135" si="981">N135/N157</f>
        <v>4.1047469693575284E-2</v>
      </c>
      <c r="BW135" s="133">
        <f t="shared" ref="BW135" si="982">O135/O157</f>
        <v>4.9305759264691502E-2</v>
      </c>
      <c r="BX135" s="128">
        <f t="shared" ref="BX135" si="983">P135/P157</f>
        <v>3.7079184447605502E-2</v>
      </c>
      <c r="BY135" s="129">
        <f t="shared" ref="BY135" si="984">Q135/Q157</f>
        <v>4.4422225396371945E-2</v>
      </c>
      <c r="BZ135" s="130">
        <f t="shared" ref="BZ135" si="985">R135/R157</f>
        <v>3.7962479411882862E-2</v>
      </c>
      <c r="CA135" s="131">
        <f t="shared" ref="CA135" si="986">S135/S157</f>
        <v>4.7610093640705502E-2</v>
      </c>
      <c r="CB135" s="128">
        <f t="shared" ref="CB135" si="987">T135/T157</f>
        <v>1.6009686533028387E-2</v>
      </c>
      <c r="CC135" s="129">
        <f t="shared" ref="CC135" si="988">U135/U157</f>
        <v>7.0926212897842414E-2</v>
      </c>
      <c r="CD135" s="130">
        <f t="shared" ref="CD135" si="989">V135/V157</f>
        <v>2.4921851582237829E-2</v>
      </c>
      <c r="CE135" s="131">
        <f t="shared" ref="CE135" si="990">W135/W157</f>
        <v>5.5549765502866076E-2</v>
      </c>
      <c r="CF135" s="128">
        <f t="shared" ref="CF135" si="991">X135/X157</f>
        <v>4.439766997895149E-2</v>
      </c>
      <c r="CG135" s="129">
        <f t="shared" ref="CG135" si="992">Y135/Y157</f>
        <v>5.2550470026198184E-2</v>
      </c>
      <c r="CH135" s="130">
        <f t="shared" ref="CH135" si="993">Z135/Z157</f>
        <v>4.807153473186658E-2</v>
      </c>
      <c r="CI135" s="128">
        <f t="shared" ref="CI135" si="994">AA135/AA157</f>
        <v>2.6837076082508966E-2</v>
      </c>
      <c r="CJ135" s="134">
        <f t="shared" ref="CJ135" si="995">AB135/AB157</f>
        <v>4.8863876275795567E-2</v>
      </c>
      <c r="CK135" s="135">
        <f t="shared" ref="CK135" si="996">AC135/AC157</f>
        <v>3.41396547412142E-2</v>
      </c>
    </row>
    <row r="136" spans="1:89" ht="14.25" thickTop="1" thickBot="1" x14ac:dyDescent="0.25">
      <c r="A136" s="136" t="s">
        <v>19</v>
      </c>
      <c r="B136" s="175">
        <v>3108</v>
      </c>
      <c r="C136" s="176">
        <v>1346</v>
      </c>
      <c r="D136" s="177">
        <v>1244</v>
      </c>
      <c r="E136" s="178">
        <v>846</v>
      </c>
      <c r="F136" s="175">
        <v>3328</v>
      </c>
      <c r="G136" s="179">
        <v>1343</v>
      </c>
      <c r="H136" s="177">
        <v>3486</v>
      </c>
      <c r="I136" s="178">
        <v>1774</v>
      </c>
      <c r="J136" s="175">
        <v>179</v>
      </c>
      <c r="K136" s="179">
        <v>657</v>
      </c>
      <c r="L136" s="177">
        <v>882</v>
      </c>
      <c r="M136" s="175">
        <v>2269</v>
      </c>
      <c r="N136" s="180">
        <v>2743</v>
      </c>
      <c r="O136" s="181">
        <v>3537</v>
      </c>
      <c r="P136" s="175">
        <v>1667</v>
      </c>
      <c r="Q136" s="179">
        <v>1746</v>
      </c>
      <c r="R136" s="177">
        <v>2028</v>
      </c>
      <c r="S136" s="178">
        <v>1743</v>
      </c>
      <c r="T136" s="175">
        <v>289</v>
      </c>
      <c r="U136" s="179">
        <v>1281</v>
      </c>
      <c r="V136" s="177">
        <v>995</v>
      </c>
      <c r="W136" s="178">
        <v>2858</v>
      </c>
      <c r="X136" s="175">
        <v>1780</v>
      </c>
      <c r="Y136" s="179">
        <v>1471</v>
      </c>
      <c r="Z136" s="177">
        <v>3272</v>
      </c>
      <c r="AA136" s="175">
        <v>2240</v>
      </c>
      <c r="AB136" s="156">
        <f t="shared" si="941"/>
        <v>25001</v>
      </c>
      <c r="AC136" s="157">
        <f t="shared" si="942"/>
        <v>23111</v>
      </c>
      <c r="AE136" s="229" t="s">
        <v>13</v>
      </c>
      <c r="AF136" s="20">
        <f t="shared" ref="AF136:BG136" si="997">SUM(AF133:AF135)</f>
        <v>5641</v>
      </c>
      <c r="AG136" s="21">
        <f t="shared" si="997"/>
        <v>2209</v>
      </c>
      <c r="AH136" s="20">
        <f t="shared" si="997"/>
        <v>1871</v>
      </c>
      <c r="AI136" s="21">
        <f t="shared" si="997"/>
        <v>2012</v>
      </c>
      <c r="AJ136" s="20">
        <f t="shared" si="997"/>
        <v>4850</v>
      </c>
      <c r="AK136" s="21">
        <f t="shared" si="997"/>
        <v>2515</v>
      </c>
      <c r="AL136" s="20">
        <f t="shared" si="997"/>
        <v>6938</v>
      </c>
      <c r="AM136" s="21">
        <f t="shared" si="997"/>
        <v>4192</v>
      </c>
      <c r="AN136" s="20">
        <f t="shared" si="997"/>
        <v>502</v>
      </c>
      <c r="AO136" s="21">
        <f t="shared" si="997"/>
        <v>1809</v>
      </c>
      <c r="AP136" s="20">
        <f t="shared" si="997"/>
        <v>1763</v>
      </c>
      <c r="AQ136" s="21">
        <f t="shared" si="997"/>
        <v>6194</v>
      </c>
      <c r="AR136" s="20">
        <f t="shared" si="997"/>
        <v>4962</v>
      </c>
      <c r="AS136" s="21">
        <f t="shared" si="997"/>
        <v>8185</v>
      </c>
      <c r="AT136" s="20">
        <f t="shared" si="997"/>
        <v>3529</v>
      </c>
      <c r="AU136" s="21">
        <f t="shared" si="997"/>
        <v>3602</v>
      </c>
      <c r="AV136" s="20">
        <f t="shared" si="997"/>
        <v>4516</v>
      </c>
      <c r="AW136" s="21">
        <f t="shared" si="997"/>
        <v>3418</v>
      </c>
      <c r="AX136" s="20">
        <f t="shared" si="997"/>
        <v>563</v>
      </c>
      <c r="AY136" s="21">
        <f t="shared" si="997"/>
        <v>2624</v>
      </c>
      <c r="AZ136" s="20">
        <f t="shared" si="997"/>
        <v>1688</v>
      </c>
      <c r="BA136" s="21">
        <f t="shared" si="997"/>
        <v>5323</v>
      </c>
      <c r="BB136" s="20">
        <f t="shared" si="997"/>
        <v>3166</v>
      </c>
      <c r="BC136" s="21">
        <f t="shared" si="997"/>
        <v>3076</v>
      </c>
      <c r="BD136" s="20">
        <f t="shared" si="997"/>
        <v>6900</v>
      </c>
      <c r="BE136" s="21">
        <f t="shared" si="997"/>
        <v>4405</v>
      </c>
      <c r="BF136" s="160">
        <f t="shared" si="997"/>
        <v>46889</v>
      </c>
      <c r="BG136" s="161">
        <f t="shared" si="997"/>
        <v>49564</v>
      </c>
      <c r="BI136" s="136" t="s">
        <v>19</v>
      </c>
      <c r="BJ136" s="128">
        <f>B136/B157</f>
        <v>0.10863334498427124</v>
      </c>
      <c r="BK136" s="129">
        <f t="shared" ref="BK136" si="998">C136/C157</f>
        <v>5.0029735355337494E-2</v>
      </c>
      <c r="BL136" s="130">
        <f t="shared" ref="BL136" si="999">D136/D157</f>
        <v>9.7134379636136484E-2</v>
      </c>
      <c r="BM136" s="131">
        <f t="shared" ref="BM136" si="1000">E136/E157</f>
        <v>6.5545827845355231E-2</v>
      </c>
      <c r="BN136" s="128">
        <f t="shared" ref="BN136" si="1001">F136/F157</f>
        <v>0.11404681128131318</v>
      </c>
      <c r="BO136" s="129">
        <f t="shared" ref="BO136" si="1002">G136/G157</f>
        <v>5.5654552235713396E-2</v>
      </c>
      <c r="BP136" s="130">
        <f t="shared" ref="BP136" si="1003">H136/H157</f>
        <v>8.7510982804066773E-2</v>
      </c>
      <c r="BQ136" s="131">
        <f t="shared" ref="BQ136" si="1004">I136/I157</f>
        <v>4.2410767649238568E-2</v>
      </c>
      <c r="BR136" s="128">
        <f t="shared" ref="BR136" si="1005">J136/J157</f>
        <v>3.0053727333781061E-2</v>
      </c>
      <c r="BS136" s="129">
        <f t="shared" ref="BS136" si="1006">K136/K157</f>
        <v>9.992395437262358E-2</v>
      </c>
      <c r="BT136" s="130">
        <f t="shared" ref="BT136" si="1007">L136/L157</f>
        <v>3.9116551357104845E-2</v>
      </c>
      <c r="BU136" s="128">
        <f t="shared" ref="BU136" si="1008">M136/M157</f>
        <v>9.7248414195096861E-2</v>
      </c>
      <c r="BV136" s="132">
        <f t="shared" ref="BV136" si="1009">N136/N157</f>
        <v>6.8279690339282606E-2</v>
      </c>
      <c r="BW136" s="133">
        <f t="shared" ref="BW136" si="1010">O136/O157</f>
        <v>8.6462305661484301E-2</v>
      </c>
      <c r="BX136" s="128">
        <f t="shared" ref="BX136" si="1011">P136/P157</f>
        <v>7.9042200094831677E-2</v>
      </c>
      <c r="BY136" s="129">
        <f t="shared" ref="BY136" si="1012">Q136/Q157</f>
        <v>8.3130981288387376E-2</v>
      </c>
      <c r="BZ136" s="130">
        <f t="shared" ref="BZ136" si="1013">R136/R157</f>
        <v>8.1468685975977187E-2</v>
      </c>
      <c r="CA136" s="131">
        <f t="shared" ref="CA136" si="1014">S136/S157</f>
        <v>6.5548493851303069E-2</v>
      </c>
      <c r="CB136" s="128">
        <f t="shared" ref="CB136" si="1015">T136/T157</f>
        <v>3.888066729449751E-2</v>
      </c>
      <c r="CC136" s="129">
        <f t="shared" ref="CC136" si="1016">U136/U157</f>
        <v>0.15269996423888427</v>
      </c>
      <c r="CD136" s="130">
        <f t="shared" ref="CD136" si="1017">V136/V157</f>
        <v>4.2606945574444395E-2</v>
      </c>
      <c r="CE136" s="131">
        <f t="shared" ref="CE136" si="1018">W136/W157</f>
        <v>9.9287823519194018E-2</v>
      </c>
      <c r="CF136" s="128">
        <f t="shared" ref="CF136" si="1019">X136/X157</f>
        <v>8.7131039208967642E-2</v>
      </c>
      <c r="CG136" s="129">
        <f t="shared" ref="CG136" si="1020">Y136/Y157</f>
        <v>0.1133456618893512</v>
      </c>
      <c r="CH136" s="130">
        <f t="shared" ref="CH136" si="1021">Z136/Z157</f>
        <v>7.9721267938503523E-2</v>
      </c>
      <c r="CI136" s="128">
        <f t="shared" ref="CI136" si="1022">AA136/AA157</f>
        <v>5.3914843430331913E-2</v>
      </c>
      <c r="CJ136" s="134">
        <f t="shared" ref="CJ136" si="1023">AB136/AB157</f>
        <v>7.8780277988725417E-2</v>
      </c>
      <c r="CK136" s="135">
        <f t="shared" ref="CK136" si="1024">AC136/AC157</f>
        <v>7.3164091313445978E-2</v>
      </c>
    </row>
    <row r="137" spans="1:89" ht="13.5" thickTop="1" x14ac:dyDescent="0.2">
      <c r="A137" s="145" t="s">
        <v>20</v>
      </c>
      <c r="B137" s="182">
        <v>3216</v>
      </c>
      <c r="C137" s="183">
        <v>1113</v>
      </c>
      <c r="D137" s="184">
        <v>1066</v>
      </c>
      <c r="E137" s="185">
        <v>1074</v>
      </c>
      <c r="F137" s="182">
        <v>2608</v>
      </c>
      <c r="G137" s="186">
        <v>1445</v>
      </c>
      <c r="H137" s="184">
        <v>3914</v>
      </c>
      <c r="I137" s="185">
        <v>2172</v>
      </c>
      <c r="J137" s="182">
        <v>262</v>
      </c>
      <c r="K137" s="186">
        <v>980</v>
      </c>
      <c r="L137" s="184">
        <v>937</v>
      </c>
      <c r="M137" s="182">
        <v>3407</v>
      </c>
      <c r="N137" s="187">
        <v>2845</v>
      </c>
      <c r="O137" s="188">
        <v>4440</v>
      </c>
      <c r="P137" s="182">
        <v>2014</v>
      </c>
      <c r="Q137" s="186">
        <v>1996</v>
      </c>
      <c r="R137" s="184">
        <v>2502</v>
      </c>
      <c r="S137" s="185">
        <v>1949</v>
      </c>
      <c r="T137" s="182">
        <v>331</v>
      </c>
      <c r="U137" s="186">
        <v>1659</v>
      </c>
      <c r="V137" s="184">
        <v>933</v>
      </c>
      <c r="W137" s="185">
        <v>3117</v>
      </c>
      <c r="X137" s="182">
        <v>1797</v>
      </c>
      <c r="Y137" s="186">
        <v>1783</v>
      </c>
      <c r="Z137" s="184">
        <v>3776</v>
      </c>
      <c r="AA137" s="182">
        <v>2359</v>
      </c>
      <c r="AB137" s="156">
        <f t="shared" si="941"/>
        <v>26201</v>
      </c>
      <c r="AC137" s="157">
        <f t="shared" si="942"/>
        <v>27494</v>
      </c>
      <c r="BI137" s="145" t="s">
        <v>20</v>
      </c>
      <c r="BJ137" s="128">
        <f>B137/B157</f>
        <v>0.11240824886403356</v>
      </c>
      <c r="BK137" s="129">
        <f t="shared" ref="BK137" si="1025">C137/C157</f>
        <v>4.1369313113291707E-2</v>
      </c>
      <c r="BL137" s="130">
        <f t="shared" ref="BL137" si="1026">D137/D157</f>
        <v>8.3235730459904733E-2</v>
      </c>
      <c r="BM137" s="131">
        <f t="shared" ref="BM137" si="1027">E137/E157</f>
        <v>8.32106608816921E-2</v>
      </c>
      <c r="BN137" s="128">
        <f t="shared" ref="BN137" si="1028">F137/F157</f>
        <v>8.9373222302182934E-2</v>
      </c>
      <c r="BO137" s="129">
        <f t="shared" ref="BO137" si="1029">G137/G157</f>
        <v>5.9881480253615678E-2</v>
      </c>
      <c r="BP137" s="130">
        <f t="shared" ref="BP137" si="1030">H137/H157</f>
        <v>9.825530312539224E-2</v>
      </c>
      <c r="BQ137" s="131">
        <f t="shared" ref="BQ137" si="1031">I137/I157</f>
        <v>5.1925697482607759E-2</v>
      </c>
      <c r="BR137" s="128">
        <f t="shared" ref="BR137" si="1032">J137/J157</f>
        <v>4.3989254533243788E-2</v>
      </c>
      <c r="BS137" s="129">
        <f t="shared" ref="BS137" si="1033">K137/K157</f>
        <v>0.14904942965779466</v>
      </c>
      <c r="BT137" s="130">
        <f t="shared" ref="BT137" si="1034">L137/L157</f>
        <v>4.1555792087990068E-2</v>
      </c>
      <c r="BU137" s="128">
        <f t="shared" ref="BU137" si="1035">M137/M157</f>
        <v>0.14602262986456369</v>
      </c>
      <c r="BV137" s="132">
        <f t="shared" ref="BV137" si="1036">N137/N157</f>
        <v>7.0818709083215095E-2</v>
      </c>
      <c r="BW137" s="133">
        <f t="shared" ref="BW137" si="1037">O137/O157</f>
        <v>0.10853622763273688</v>
      </c>
      <c r="BX137" s="128">
        <f t="shared" ref="BX137" si="1038">P137/P157</f>
        <v>9.5495495495495492E-2</v>
      </c>
      <c r="BY137" s="129">
        <f t="shared" ref="BY137" si="1039">Q137/Q157</f>
        <v>9.5034042755796785E-2</v>
      </c>
      <c r="BZ137" s="130">
        <f t="shared" ref="BZ137" si="1040">R137/R157</f>
        <v>0.100510183585747</v>
      </c>
      <c r="CA137" s="131">
        <f t="shared" ref="CA137" si="1041">S137/S157</f>
        <v>7.3295475912902863E-2</v>
      </c>
      <c r="CB137" s="128">
        <f t="shared" ref="CB137" si="1042">T137/T157</f>
        <v>4.4531144894389883E-2</v>
      </c>
      <c r="CC137" s="129">
        <f t="shared" ref="CC137" si="1043">U137/U157</f>
        <v>0.19775897007986648</v>
      </c>
      <c r="CD137" s="130">
        <f t="shared" ref="CD137" si="1044">V137/V157</f>
        <v>3.9952040423071981E-2</v>
      </c>
      <c r="CE137" s="131">
        <f t="shared" ref="CE137" si="1045">W137/W157</f>
        <v>0.10828556539864513</v>
      </c>
      <c r="CF137" s="128">
        <f t="shared" ref="CF137" si="1046">X137/X157</f>
        <v>8.7963189583435311E-2</v>
      </c>
      <c r="CG137" s="129">
        <f t="shared" ref="CG137" si="1047">Y137/Y157</f>
        <v>0.13738634612421019</v>
      </c>
      <c r="CH137" s="130">
        <f t="shared" ref="CH137" si="1048">Z137/Z157</f>
        <v>9.2001072046390367E-2</v>
      </c>
      <c r="CI137" s="128">
        <f t="shared" ref="CI137" si="1049">AA137/AA157</f>
        <v>5.6779069487568293E-2</v>
      </c>
      <c r="CJ137" s="134">
        <f t="shared" ref="CJ137" si="1050">AB137/AB157</f>
        <v>8.2561580080100588E-2</v>
      </c>
      <c r="CK137" s="135">
        <f t="shared" ref="CK137" si="1051">AC137/AC157</f>
        <v>8.7039657590406452E-2</v>
      </c>
    </row>
    <row r="138" spans="1:89" ht="13.5" thickBot="1" x14ac:dyDescent="0.25">
      <c r="A138" s="136" t="s">
        <v>21</v>
      </c>
      <c r="B138" s="175">
        <v>2425</v>
      </c>
      <c r="C138" s="176">
        <v>1096</v>
      </c>
      <c r="D138" s="177">
        <v>805</v>
      </c>
      <c r="E138" s="178">
        <v>938</v>
      </c>
      <c r="F138" s="175">
        <v>2242</v>
      </c>
      <c r="G138" s="179">
        <v>1070</v>
      </c>
      <c r="H138" s="177">
        <v>3024</v>
      </c>
      <c r="I138" s="178">
        <v>2020</v>
      </c>
      <c r="J138" s="175">
        <v>240</v>
      </c>
      <c r="K138" s="179">
        <v>829</v>
      </c>
      <c r="L138" s="177">
        <v>826</v>
      </c>
      <c r="M138" s="175">
        <v>2787</v>
      </c>
      <c r="N138" s="180">
        <v>2117</v>
      </c>
      <c r="O138" s="181">
        <v>3745</v>
      </c>
      <c r="P138" s="175">
        <v>1515</v>
      </c>
      <c r="Q138" s="179">
        <v>1606</v>
      </c>
      <c r="R138" s="177">
        <v>2014</v>
      </c>
      <c r="S138" s="178">
        <v>1469</v>
      </c>
      <c r="T138" s="175">
        <v>232</v>
      </c>
      <c r="U138" s="179">
        <v>965</v>
      </c>
      <c r="V138" s="177">
        <v>755</v>
      </c>
      <c r="W138" s="178">
        <v>2206</v>
      </c>
      <c r="X138" s="175">
        <v>1369</v>
      </c>
      <c r="Y138" s="179">
        <v>1293</v>
      </c>
      <c r="Z138" s="177">
        <v>3124</v>
      </c>
      <c r="AA138" s="175">
        <v>2046</v>
      </c>
      <c r="AB138" s="156">
        <f t="shared" si="941"/>
        <v>20688</v>
      </c>
      <c r="AC138" s="157">
        <f t="shared" si="942"/>
        <v>22070</v>
      </c>
      <c r="AE138" s="232" t="s">
        <v>85</v>
      </c>
      <c r="BI138" s="136" t="s">
        <v>21</v>
      </c>
      <c r="BJ138" s="128">
        <f>B138/B157</f>
        <v>8.4760573226144706E-2</v>
      </c>
      <c r="BK138" s="129">
        <f t="shared" ref="BK138" si="1052">C138/C157</f>
        <v>4.0737436812369909E-2</v>
      </c>
      <c r="BL138" s="130">
        <f t="shared" ref="BL138" si="1053">D138/D157</f>
        <v>6.2856250488014367E-2</v>
      </c>
      <c r="BM138" s="131">
        <f t="shared" ref="BM138" si="1054">E138/E157</f>
        <v>7.2673742930192922E-2</v>
      </c>
      <c r="BN138" s="128">
        <f t="shared" ref="BN138" si="1055">F138/F157</f>
        <v>7.6830814571125047E-2</v>
      </c>
      <c r="BO138" s="129">
        <f t="shared" ref="BO138" si="1056">G138/G157</f>
        <v>4.4341303717210227E-2</v>
      </c>
      <c r="BP138" s="130">
        <f t="shared" ref="BP138" si="1057">H138/H157</f>
        <v>7.5913141709551907E-2</v>
      </c>
      <c r="BQ138" s="131">
        <f t="shared" ref="BQ138" si="1058">I138/I157</f>
        <v>4.8291854933180327E-2</v>
      </c>
      <c r="BR138" s="128">
        <f t="shared" ref="BR138" si="1059">J138/J157</f>
        <v>4.0295500335795834E-2</v>
      </c>
      <c r="BS138" s="129">
        <f t="shared" ref="BS138" si="1060">K138/K157</f>
        <v>0.12608365019011405</v>
      </c>
      <c r="BT138" s="130">
        <f t="shared" ref="BT138" si="1061">L138/L157</f>
        <v>3.6632960794748981E-2</v>
      </c>
      <c r="BU138" s="128">
        <f t="shared" ref="BU138" si="1062">M138/M157</f>
        <v>0.11944968283901937</v>
      </c>
      <c r="BV138" s="132">
        <f t="shared" ref="BV138" si="1063">N138/N157</f>
        <v>5.2697085106912601E-2</v>
      </c>
      <c r="BW138" s="133">
        <f t="shared" ref="BW138" si="1064">O138/O157</f>
        <v>9.1546885694729643E-2</v>
      </c>
      <c r="BX138" s="128">
        <f t="shared" ref="BX138" si="1065">P138/P157</f>
        <v>7.183499288762446E-2</v>
      </c>
      <c r="BY138" s="129">
        <f t="shared" ref="BY138" si="1066">Q138/Q157</f>
        <v>7.6465266866638099E-2</v>
      </c>
      <c r="BZ138" s="130">
        <f t="shared" ref="BZ138" si="1067">R138/R157</f>
        <v>8.0906278873578916E-2</v>
      </c>
      <c r="CA138" s="131">
        <f t="shared" ref="CA138" si="1068">S138/S157</f>
        <v>5.5244255575194613E-2</v>
      </c>
      <c r="CB138" s="128">
        <f t="shared" ref="CB138" si="1069">T138/T157</f>
        <v>3.1212161980357863E-2</v>
      </c>
      <c r="CC138" s="129">
        <f t="shared" ref="CC138" si="1070">U138/U157</f>
        <v>0.11503158898557635</v>
      </c>
      <c r="CD138" s="130">
        <f t="shared" ref="CD138" si="1071">V138/V157</f>
        <v>3.2329893375583438E-2</v>
      </c>
      <c r="CE138" s="131">
        <f t="shared" ref="CE138" si="1072">W138/W157</f>
        <v>7.663713739795032E-2</v>
      </c>
      <c r="CF138" s="128">
        <f t="shared" ref="CF138" si="1073">X138/X157</f>
        <v>6.701258015566107E-2</v>
      </c>
      <c r="CG138" s="129">
        <f t="shared" ref="CG138" si="1074">Y138/Y157</f>
        <v>9.963014331946371E-2</v>
      </c>
      <c r="CH138" s="130">
        <f t="shared" ref="CH138" si="1075">Z138/Z157</f>
        <v>7.6115293716346274E-2</v>
      </c>
      <c r="CI138" s="128">
        <f t="shared" ref="CI138" si="1076">AA138/AA157</f>
        <v>4.9245432883240667E-2</v>
      </c>
      <c r="CJ138" s="134">
        <f t="shared" ref="CJ138" si="1077">AB138/AB157</f>
        <v>6.5189648055307844E-2</v>
      </c>
      <c r="CK138" s="135">
        <f t="shared" ref="CK138" si="1078">AC138/AC157</f>
        <v>6.9868525606323936E-2</v>
      </c>
    </row>
    <row r="139" spans="1:89" ht="14.25" thickTop="1" thickBot="1" x14ac:dyDescent="0.25">
      <c r="A139" s="145" t="s">
        <v>22</v>
      </c>
      <c r="B139" s="182">
        <v>1915</v>
      </c>
      <c r="C139" s="183">
        <v>1052</v>
      </c>
      <c r="D139" s="184">
        <v>690</v>
      </c>
      <c r="E139" s="185">
        <v>664</v>
      </c>
      <c r="F139" s="182">
        <v>2027</v>
      </c>
      <c r="G139" s="186">
        <v>848</v>
      </c>
      <c r="H139" s="184">
        <v>2609</v>
      </c>
      <c r="I139" s="185">
        <v>1746</v>
      </c>
      <c r="J139" s="182">
        <v>224</v>
      </c>
      <c r="K139" s="186">
        <v>754</v>
      </c>
      <c r="L139" s="184">
        <v>825</v>
      </c>
      <c r="M139" s="182">
        <v>2026</v>
      </c>
      <c r="N139" s="187">
        <v>1775</v>
      </c>
      <c r="O139" s="188">
        <v>2994</v>
      </c>
      <c r="P139" s="182">
        <v>1129</v>
      </c>
      <c r="Q139" s="186">
        <v>1119</v>
      </c>
      <c r="R139" s="184">
        <v>1609</v>
      </c>
      <c r="S139" s="185">
        <v>1202</v>
      </c>
      <c r="T139" s="182">
        <v>206</v>
      </c>
      <c r="U139" s="186">
        <v>522</v>
      </c>
      <c r="V139" s="184">
        <v>681</v>
      </c>
      <c r="W139" s="185">
        <v>2004</v>
      </c>
      <c r="X139" s="182">
        <v>1075</v>
      </c>
      <c r="Y139" s="186">
        <v>892</v>
      </c>
      <c r="Z139" s="184">
        <v>2698</v>
      </c>
      <c r="AA139" s="182">
        <v>1965</v>
      </c>
      <c r="AB139" s="156">
        <f t="shared" si="941"/>
        <v>17463</v>
      </c>
      <c r="AC139" s="157">
        <f t="shared" si="942"/>
        <v>17788</v>
      </c>
      <c r="AE139" s="301" t="s">
        <v>0</v>
      </c>
      <c r="AF139" s="303" t="s">
        <v>1</v>
      </c>
      <c r="AG139" s="304"/>
      <c r="AH139" s="303" t="s">
        <v>2</v>
      </c>
      <c r="AI139" s="304"/>
      <c r="AJ139" s="303" t="s">
        <v>3</v>
      </c>
      <c r="AK139" s="304"/>
      <c r="AL139" s="303" t="s">
        <v>4</v>
      </c>
      <c r="AM139" s="304"/>
      <c r="AN139" s="303" t="s">
        <v>5</v>
      </c>
      <c r="AO139" s="304"/>
      <c r="AP139" s="303" t="s">
        <v>6</v>
      </c>
      <c r="AQ139" s="304"/>
      <c r="AR139" s="303" t="s">
        <v>7</v>
      </c>
      <c r="AS139" s="304"/>
      <c r="AT139" s="303" t="s">
        <v>8</v>
      </c>
      <c r="AU139" s="304"/>
      <c r="AV139" s="303" t="s">
        <v>9</v>
      </c>
      <c r="AW139" s="304"/>
      <c r="AX139" s="303" t="s">
        <v>10</v>
      </c>
      <c r="AY139" s="304"/>
      <c r="AZ139" s="303" t="s">
        <v>11</v>
      </c>
      <c r="BA139" s="304"/>
      <c r="BB139" s="303" t="s">
        <v>12</v>
      </c>
      <c r="BC139" s="304"/>
      <c r="BD139" s="306" t="s">
        <v>40</v>
      </c>
      <c r="BE139" s="307"/>
      <c r="BF139" s="308" t="s">
        <v>41</v>
      </c>
      <c r="BG139" s="309"/>
      <c r="BI139" s="145" t="s">
        <v>22</v>
      </c>
      <c r="BJ139" s="128">
        <f>B139/B157</f>
        <v>6.6934638238378183E-2</v>
      </c>
      <c r="BK139" s="129">
        <f t="shared" ref="BK139" si="1079">C139/C157</f>
        <v>3.910199226880761E-2</v>
      </c>
      <c r="BL139" s="130">
        <f t="shared" ref="BL139" si="1080">D139/D157</f>
        <v>5.3876786132583745E-2</v>
      </c>
      <c r="BM139" s="131">
        <f t="shared" ref="BM139" si="1081">E139/E157</f>
        <v>5.1444952351437208E-2</v>
      </c>
      <c r="BN139" s="128">
        <f t="shared" ref="BN139" si="1082">F139/F157</f>
        <v>6.9463006750968101E-2</v>
      </c>
      <c r="BO139" s="129">
        <f t="shared" ref="BO139" si="1083">G139/G157</f>
        <v>3.5141519207658199E-2</v>
      </c>
      <c r="BP139" s="130">
        <f t="shared" ref="BP139" si="1084">H139/H157</f>
        <v>6.5495167566210613E-2</v>
      </c>
      <c r="BQ139" s="131">
        <f t="shared" ref="BQ139" si="1085">I139/I157</f>
        <v>4.1741375600659832E-2</v>
      </c>
      <c r="BR139" s="128">
        <f t="shared" ref="BR139" si="1086">J139/J157</f>
        <v>3.760913364674278E-2</v>
      </c>
      <c r="BS139" s="129">
        <f t="shared" ref="BS139" si="1087">K139/K157</f>
        <v>0.11467680608365019</v>
      </c>
      <c r="BT139" s="130">
        <f t="shared" ref="BT139" si="1088">L139/L157</f>
        <v>3.658861096327834E-2</v>
      </c>
      <c r="BU139" s="128">
        <f t="shared" ref="BU139" si="1089">M139/M157</f>
        <v>8.6833533344762556E-2</v>
      </c>
      <c r="BV139" s="132">
        <f t="shared" ref="BV139" si="1090">N139/N157</f>
        <v>4.4183904612550721E-2</v>
      </c>
      <c r="BW139" s="133">
        <f t="shared" ref="BW139" si="1091">O139/O157</f>
        <v>7.3188618363156349E-2</v>
      </c>
      <c r="BX139" s="128">
        <f t="shared" ref="BX139" si="1092">P139/P157</f>
        <v>5.3532479848269324E-2</v>
      </c>
      <c r="BY139" s="129">
        <f t="shared" ref="BY139" si="1093">Q139/Q157</f>
        <v>5.3278103128124553E-2</v>
      </c>
      <c r="BZ139" s="130">
        <f t="shared" ref="BZ139" si="1094">R139/R157</f>
        <v>6.4636644839914839E-2</v>
      </c>
      <c r="CA139" s="131">
        <f t="shared" ref="CA139" si="1095">S139/S157</f>
        <v>4.5203264262344403E-2</v>
      </c>
      <c r="CB139" s="128">
        <f t="shared" ref="CB139" si="1096">T139/T157</f>
        <v>2.7714247275662587E-2</v>
      </c>
      <c r="CC139" s="129">
        <f t="shared" ref="CC139" si="1097">U139/U157</f>
        <v>6.2224341399451662E-2</v>
      </c>
      <c r="CD139" s="130">
        <f t="shared" ref="CD139" si="1098">V139/V157</f>
        <v>2.9161135614267975E-2</v>
      </c>
      <c r="CE139" s="131">
        <f t="shared" ref="CE139" si="1099">W139/W157</f>
        <v>6.9619593538301203E-2</v>
      </c>
      <c r="CF139" s="128">
        <f t="shared" ref="CF139" si="1100">X139/X157</f>
        <v>5.2621273679573158E-2</v>
      </c>
      <c r="CG139" s="129">
        <f t="shared" ref="CG139" si="1101">Y139/Y157</f>
        <v>6.873169979966097E-2</v>
      </c>
      <c r="CH139" s="130">
        <f t="shared" ref="CH139" si="1102">Z139/Z157</f>
        <v>6.5735935482299057E-2</v>
      </c>
      <c r="CI139" s="128">
        <f t="shared" ref="CI139" si="1103">AA139/AA157</f>
        <v>4.7295833634197412E-2</v>
      </c>
      <c r="CJ139" s="134">
        <f t="shared" ref="CJ139" si="1104">AB139/AB157</f>
        <v>5.5027398684737092E-2</v>
      </c>
      <c r="CK139" s="135">
        <f t="shared" ref="CK139" si="1105">AC139/AC157</f>
        <v>5.6312702015645234E-2</v>
      </c>
    </row>
    <row r="140" spans="1:89" ht="15" thickTop="1" thickBot="1" x14ac:dyDescent="0.3">
      <c r="A140" s="136" t="s">
        <v>23</v>
      </c>
      <c r="B140" s="175">
        <v>1462</v>
      </c>
      <c r="C140" s="176">
        <v>1150</v>
      </c>
      <c r="D140" s="177">
        <v>573</v>
      </c>
      <c r="E140" s="178">
        <v>587</v>
      </c>
      <c r="F140" s="175">
        <v>1706</v>
      </c>
      <c r="G140" s="179">
        <v>893</v>
      </c>
      <c r="H140" s="177">
        <v>2059</v>
      </c>
      <c r="I140" s="178">
        <v>1726</v>
      </c>
      <c r="J140" s="175">
        <v>229</v>
      </c>
      <c r="K140" s="179">
        <v>526</v>
      </c>
      <c r="L140" s="177">
        <v>660</v>
      </c>
      <c r="M140" s="175">
        <v>1539</v>
      </c>
      <c r="N140" s="180">
        <v>1635</v>
      </c>
      <c r="O140" s="181">
        <v>2154</v>
      </c>
      <c r="P140" s="175">
        <v>940</v>
      </c>
      <c r="Q140" s="179">
        <v>838</v>
      </c>
      <c r="R140" s="177">
        <v>1375</v>
      </c>
      <c r="S140" s="178">
        <v>1155</v>
      </c>
      <c r="T140" s="175">
        <v>252</v>
      </c>
      <c r="U140" s="179">
        <v>349</v>
      </c>
      <c r="V140" s="177">
        <v>600</v>
      </c>
      <c r="W140" s="178">
        <v>1571</v>
      </c>
      <c r="X140" s="175">
        <v>762</v>
      </c>
      <c r="Y140" s="179">
        <v>677</v>
      </c>
      <c r="Z140" s="177">
        <v>2181</v>
      </c>
      <c r="AA140" s="175">
        <v>2135</v>
      </c>
      <c r="AB140" s="156">
        <f t="shared" si="941"/>
        <v>14434</v>
      </c>
      <c r="AC140" s="157">
        <f t="shared" si="942"/>
        <v>15300</v>
      </c>
      <c r="AE140" s="302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5.1101013631597345E-2</v>
      </c>
      <c r="BK140" s="129">
        <f t="shared" ref="BK140" si="1106">C140/C157</f>
        <v>4.2744573297650905E-2</v>
      </c>
      <c r="BL140" s="130">
        <f t="shared" ref="BL140" si="1107">D140/D157</f>
        <v>4.4741157179667368E-2</v>
      </c>
      <c r="BM140" s="131">
        <f t="shared" ref="BM140" si="1108">E140/E157</f>
        <v>4.5479197334779578E-2</v>
      </c>
      <c r="BN140" s="128">
        <f t="shared" ref="BN140" si="1109">F140/F157</f>
        <v>5.8462698331105858E-2</v>
      </c>
      <c r="BO140" s="129">
        <f t="shared" ref="BO140" si="1110">G140/G157</f>
        <v>3.7006340392026854E-2</v>
      </c>
      <c r="BP140" s="130">
        <f t="shared" ref="BP140" si="1111">H140/H157</f>
        <v>5.1688213882264342E-2</v>
      </c>
      <c r="BQ140" s="131">
        <f t="shared" ref="BQ140" si="1112">I140/I157</f>
        <v>4.1263238423103588E-2</v>
      </c>
      <c r="BR140" s="128">
        <f t="shared" ref="BR140" si="1113">J140/J157</f>
        <v>3.8448623237071863E-2</v>
      </c>
      <c r="BS140" s="129">
        <f t="shared" ref="BS140" si="1114">K140/K157</f>
        <v>0.08</v>
      </c>
      <c r="BT140" s="130">
        <f t="shared" ref="BT140" si="1115">L140/L157</f>
        <v>2.9270888770622672E-2</v>
      </c>
      <c r="BU140" s="128">
        <f t="shared" ref="BU140" si="1116">M140/M157</f>
        <v>6.5960912052117265E-2</v>
      </c>
      <c r="BV140" s="132">
        <f t="shared" ref="BV140" si="1117">N140/N157</f>
        <v>4.0698976924800241E-2</v>
      </c>
      <c r="BW140" s="133">
        <f t="shared" ref="BW140" si="1118">O140/O157</f>
        <v>5.265473745966559E-2</v>
      </c>
      <c r="BX140" s="128">
        <f t="shared" ref="BX140" si="1119">P140/P157</f>
        <v>4.4570886676149835E-2</v>
      </c>
      <c r="BY140" s="129">
        <f t="shared" ref="BY140" si="1120">Q140/Q157</f>
        <v>3.9899062038756365E-2</v>
      </c>
      <c r="BZ140" s="130">
        <f t="shared" ref="BZ140" si="1121">R140/R157</f>
        <v>5.5236411842686697E-2</v>
      </c>
      <c r="CA140" s="131">
        <f t="shared" ref="CA140" si="1122">S140/S157</f>
        <v>4.3435748937610472E-2</v>
      </c>
      <c r="CB140" s="128">
        <f t="shared" ref="CB140" si="1123">T140/T157</f>
        <v>3.390286559935423E-2</v>
      </c>
      <c r="CC140" s="129">
        <f t="shared" ref="CC140" si="1124">U140/U157</f>
        <v>4.1602097985457144E-2</v>
      </c>
      <c r="CD140" s="130">
        <f t="shared" ref="CD140" si="1125">V140/V157</f>
        <v>2.56926304971524E-2</v>
      </c>
      <c r="CE140" s="131">
        <f t="shared" ref="CE140" si="1126">W140/W157</f>
        <v>5.4577036651033521E-2</v>
      </c>
      <c r="CF140" s="128">
        <f t="shared" ref="CF140" si="1127">X140/X157</f>
        <v>3.7299916784962556E-2</v>
      </c>
      <c r="CG140" s="129">
        <f t="shared" ref="CG140" si="1128">Y140/Y157</f>
        <v>5.2165202650639543E-2</v>
      </c>
      <c r="CH140" s="130">
        <f t="shared" ref="CH140" si="1129">Z140/Z157</f>
        <v>5.3139390395438933E-2</v>
      </c>
      <c r="CI140" s="128">
        <f t="shared" ref="CI140" si="1130">AA140/AA157</f>
        <v>5.1387585144535106E-2</v>
      </c>
      <c r="CJ140" s="134">
        <f t="shared" ref="CJ140" si="1131">AB140/AB157</f>
        <v>4.5482761989090945E-2</v>
      </c>
      <c r="CK140" s="135">
        <f t="shared" ref="CK140" si="1132">AC140/AC157</f>
        <v>4.8436268317931866E-2</v>
      </c>
    </row>
    <row r="141" spans="1:89" ht="13.5" thickTop="1" x14ac:dyDescent="0.2">
      <c r="A141" s="145" t="s">
        <v>24</v>
      </c>
      <c r="B141" s="189">
        <v>1417</v>
      </c>
      <c r="C141" s="183">
        <v>1059</v>
      </c>
      <c r="D141" s="184">
        <v>585</v>
      </c>
      <c r="E141" s="185">
        <v>494</v>
      </c>
      <c r="F141" s="182">
        <v>1635</v>
      </c>
      <c r="G141" s="186">
        <v>762</v>
      </c>
      <c r="H141" s="184">
        <v>2108</v>
      </c>
      <c r="I141" s="185">
        <v>1747</v>
      </c>
      <c r="J141" s="182">
        <v>242</v>
      </c>
      <c r="K141" s="186">
        <v>330</v>
      </c>
      <c r="L141" s="184">
        <v>747</v>
      </c>
      <c r="M141" s="182">
        <v>1225</v>
      </c>
      <c r="N141" s="187">
        <v>1636</v>
      </c>
      <c r="O141" s="190">
        <v>1830</v>
      </c>
      <c r="P141" s="182">
        <v>928</v>
      </c>
      <c r="Q141" s="186">
        <v>699</v>
      </c>
      <c r="R141" s="184">
        <v>1269</v>
      </c>
      <c r="S141" s="185">
        <v>1099</v>
      </c>
      <c r="T141" s="182">
        <v>192</v>
      </c>
      <c r="U141" s="186">
        <v>312</v>
      </c>
      <c r="V141" s="184">
        <v>689</v>
      </c>
      <c r="W141" s="191">
        <v>1628</v>
      </c>
      <c r="X141" s="182">
        <v>840</v>
      </c>
      <c r="Y141" s="186">
        <v>542</v>
      </c>
      <c r="Z141" s="184">
        <v>2180</v>
      </c>
      <c r="AA141" s="182">
        <v>2278</v>
      </c>
      <c r="AB141" s="156">
        <f t="shared" si="941"/>
        <v>14468</v>
      </c>
      <c r="AC141" s="157">
        <f t="shared" si="942"/>
        <v>14005</v>
      </c>
      <c r="AE141" s="235" t="str">
        <f>$AE$17</f>
        <v>17:00 - 17:59</v>
      </c>
      <c r="AF141" s="125">
        <f t="shared" ref="AF141:AU142" si="1133">SUMIF($A$9:$A$32,$AE141,B$133:B$156)</f>
        <v>1641</v>
      </c>
      <c r="AG141" s="172">
        <f t="shared" si="1133"/>
        <v>3300</v>
      </c>
      <c r="AH141" s="126">
        <f t="shared" si="1133"/>
        <v>1223</v>
      </c>
      <c r="AI141" s="166">
        <f t="shared" si="1133"/>
        <v>1168</v>
      </c>
      <c r="AJ141" s="125">
        <f t="shared" si="1133"/>
        <v>1497</v>
      </c>
      <c r="AK141" s="127">
        <f t="shared" si="1133"/>
        <v>2622</v>
      </c>
      <c r="AL141" s="126">
        <f t="shared" si="1133"/>
        <v>2480</v>
      </c>
      <c r="AM141" s="166">
        <f t="shared" si="1133"/>
        <v>4449</v>
      </c>
      <c r="AN141" s="125">
        <f t="shared" si="1133"/>
        <v>1010</v>
      </c>
      <c r="AO141" s="127">
        <f t="shared" si="1133"/>
        <v>279</v>
      </c>
      <c r="AP141" s="126">
        <f t="shared" si="1133"/>
        <v>2843</v>
      </c>
      <c r="AQ141" s="125">
        <f t="shared" si="1133"/>
        <v>843</v>
      </c>
      <c r="AR141" s="165">
        <f t="shared" si="1133"/>
        <v>4093</v>
      </c>
      <c r="AS141" s="167">
        <f t="shared" si="1133"/>
        <v>2467</v>
      </c>
      <c r="AT141" s="125">
        <f t="shared" si="1133"/>
        <v>2069</v>
      </c>
      <c r="AU141" s="127">
        <f t="shared" si="1133"/>
        <v>1609</v>
      </c>
      <c r="AV141" s="126">
        <f t="shared" ref="AP141:BE142" si="1134">SUMIF($A$9:$A$32,$AE141,R$133:R$156)</f>
        <v>1588</v>
      </c>
      <c r="AW141" s="166">
        <f t="shared" si="1134"/>
        <v>2533</v>
      </c>
      <c r="AX141" s="125">
        <f t="shared" si="1134"/>
        <v>1401</v>
      </c>
      <c r="AY141" s="127">
        <f t="shared" si="1134"/>
        <v>259</v>
      </c>
      <c r="AZ141" s="126">
        <f t="shared" si="1134"/>
        <v>2861</v>
      </c>
      <c r="BA141" s="166">
        <f t="shared" si="1134"/>
        <v>1644</v>
      </c>
      <c r="BB141" s="125">
        <f t="shared" si="1134"/>
        <v>2152</v>
      </c>
      <c r="BC141" s="127">
        <f t="shared" si="1134"/>
        <v>743</v>
      </c>
      <c r="BD141" s="170">
        <f t="shared" si="1134"/>
        <v>3007</v>
      </c>
      <c r="BE141" s="171">
        <f t="shared" si="1134"/>
        <v>4136</v>
      </c>
      <c r="BF141" s="156">
        <f>AF141+AH141+AJ141+AL141+AN141+AP141+AR141+AT141+AV141+AX141+AZ141+BB141+BD141</f>
        <v>27865</v>
      </c>
      <c r="BG141" s="157">
        <f>AG141+AI141+AK141+AM141+AO141+AQ141+AS141+AU141+AW141+AY141+BA141+BC141+BE141</f>
        <v>26052</v>
      </c>
      <c r="BI141" s="145" t="s">
        <v>24</v>
      </c>
      <c r="BJ141" s="128">
        <f>B141/B157</f>
        <v>4.9528137015029707E-2</v>
      </c>
      <c r="BK141" s="129">
        <f t="shared" ref="BK141" si="1135">C141/C157</f>
        <v>3.9362176628010705E-2</v>
      </c>
      <c r="BL141" s="130">
        <f t="shared" ref="BL141" si="1136">D141/D157</f>
        <v>4.5678144764581867E-2</v>
      </c>
      <c r="BM141" s="131">
        <f t="shared" ref="BM141" si="1137">E141/E157</f>
        <v>3.8273804912063218E-2</v>
      </c>
      <c r="BN141" s="128">
        <f t="shared" ref="BN141" si="1138">F141/F157</f>
        <v>5.6029608306774954E-2</v>
      </c>
      <c r="BO141" s="129">
        <f t="shared" ref="BO141" si="1139">G141/G157</f>
        <v>3.157763872197588E-2</v>
      </c>
      <c r="BP141" s="130">
        <f t="shared" ref="BP141" si="1140">H141/H157</f>
        <v>5.291828793774319E-2</v>
      </c>
      <c r="BQ141" s="131">
        <f t="shared" ref="BQ141" si="1141">I141/I157</f>
        <v>4.1765282459537638E-2</v>
      </c>
      <c r="BR141" s="128">
        <f t="shared" ref="BR141" si="1142">J141/J157</f>
        <v>4.063129617192747E-2</v>
      </c>
      <c r="BS141" s="129">
        <f t="shared" ref="BS141" si="1143">K141/K157</f>
        <v>5.0190114068441066E-2</v>
      </c>
      <c r="BT141" s="130">
        <f t="shared" ref="BT141" si="1144">L141/L157</f>
        <v>3.3129324108568385E-2</v>
      </c>
      <c r="BU141" s="128">
        <f t="shared" ref="BU141" si="1145">M141/M157</f>
        <v>5.2503000171438365E-2</v>
      </c>
      <c r="BV141" s="132">
        <f t="shared" ref="BV141" si="1146">N141/N157</f>
        <v>4.072386926542703E-2</v>
      </c>
      <c r="BW141" s="133">
        <f t="shared" ref="BW141" si="1147">O141/O157</f>
        <v>4.4734526254033444E-2</v>
      </c>
      <c r="BX141" s="128">
        <f t="shared" ref="BX141" si="1148">P141/P157</f>
        <v>4.4001896633475583E-2</v>
      </c>
      <c r="BY141" s="129">
        <f t="shared" ref="BY141" si="1149">Q141/Q157</f>
        <v>3.3280959862876734E-2</v>
      </c>
      <c r="BZ141" s="130">
        <f t="shared" ref="BZ141" si="1150">R141/R157</f>
        <v>5.0978186638814121E-2</v>
      </c>
      <c r="CA141" s="131">
        <f t="shared" ref="CA141" si="1151">S141/S157</f>
        <v>4.1329773231544506E-2</v>
      </c>
      <c r="CB141" s="128">
        <f t="shared" ref="CB141" si="1152">T141/T157</f>
        <v>2.5830754742365129E-2</v>
      </c>
      <c r="CC141" s="129">
        <f t="shared" ref="CC141" si="1153">U141/U157</f>
        <v>3.7191560376683752E-2</v>
      </c>
      <c r="CD141" s="130">
        <f t="shared" ref="CD141" si="1154">V141/V157</f>
        <v>2.9503704020896672E-2</v>
      </c>
      <c r="CE141" s="131">
        <f t="shared" ref="CE141" si="1155">W141/W157</f>
        <v>5.6557234670835503E-2</v>
      </c>
      <c r="CF141" s="128">
        <f t="shared" ref="CF141" si="1156">X141/X157</f>
        <v>4.1118018503108325E-2</v>
      </c>
      <c r="CG141" s="129">
        <f t="shared" ref="CG141" si="1157">Y141/Y157</f>
        <v>4.1762983510556323E-2</v>
      </c>
      <c r="CH141" s="130">
        <f t="shared" ref="CH141" si="1158">Z141/Z157</f>
        <v>5.3115025704748679E-2</v>
      </c>
      <c r="CI141" s="128">
        <f t="shared" ref="CI141" si="1159">AA141/AA157</f>
        <v>5.4829470238525045E-2</v>
      </c>
      <c r="CJ141" s="134">
        <f t="shared" ref="CJ141" si="1160">AB141/AB157</f>
        <v>4.5589898881679906E-2</v>
      </c>
      <c r="CK141" s="135">
        <f t="shared" ref="CK141" si="1161">AC141/AC157</f>
        <v>4.4336597241348745E-2</v>
      </c>
    </row>
    <row r="142" spans="1:89" x14ac:dyDescent="0.2">
      <c r="A142" s="136" t="s">
        <v>25</v>
      </c>
      <c r="B142" s="192">
        <v>1268</v>
      </c>
      <c r="C142" s="176">
        <v>1118</v>
      </c>
      <c r="D142" s="177">
        <v>548</v>
      </c>
      <c r="E142" s="178">
        <v>535</v>
      </c>
      <c r="F142" s="175">
        <v>1492</v>
      </c>
      <c r="G142" s="179">
        <v>743</v>
      </c>
      <c r="H142" s="177">
        <v>2038</v>
      </c>
      <c r="I142" s="178">
        <v>1713</v>
      </c>
      <c r="J142" s="175">
        <v>254</v>
      </c>
      <c r="K142" s="176">
        <v>282</v>
      </c>
      <c r="L142" s="177">
        <v>787</v>
      </c>
      <c r="M142" s="175">
        <v>1206</v>
      </c>
      <c r="N142" s="180">
        <v>1510</v>
      </c>
      <c r="O142" s="193">
        <v>1990</v>
      </c>
      <c r="P142" s="175">
        <v>947</v>
      </c>
      <c r="Q142" s="176">
        <v>766</v>
      </c>
      <c r="R142" s="177">
        <v>1205</v>
      </c>
      <c r="S142" s="178">
        <v>1253</v>
      </c>
      <c r="T142" s="184">
        <v>179</v>
      </c>
      <c r="U142" s="175">
        <v>278</v>
      </c>
      <c r="V142" s="177">
        <v>752</v>
      </c>
      <c r="W142" s="194">
        <v>1541</v>
      </c>
      <c r="X142" s="175">
        <v>747</v>
      </c>
      <c r="Y142" s="179">
        <v>471</v>
      </c>
      <c r="Z142" s="177">
        <v>1930</v>
      </c>
      <c r="AA142" s="175">
        <v>2367</v>
      </c>
      <c r="AB142" s="156">
        <f t="shared" si="941"/>
        <v>13657</v>
      </c>
      <c r="AC142" s="157">
        <f t="shared" si="942"/>
        <v>14263</v>
      </c>
      <c r="AE142" s="237" t="str">
        <f>$AE$18</f>
        <v>18:00 - 18:59</v>
      </c>
      <c r="AF142" s="125">
        <f t="shared" si="1133"/>
        <v>1701</v>
      </c>
      <c r="AG142" s="176">
        <f t="shared" si="1133"/>
        <v>3724</v>
      </c>
      <c r="AH142" s="177">
        <f t="shared" si="1133"/>
        <v>928</v>
      </c>
      <c r="AI142" s="178">
        <f t="shared" si="1133"/>
        <v>1355</v>
      </c>
      <c r="AJ142" s="238">
        <f t="shared" si="1133"/>
        <v>1384</v>
      </c>
      <c r="AK142" s="179">
        <f t="shared" si="1133"/>
        <v>2766</v>
      </c>
      <c r="AL142" s="177">
        <f t="shared" si="1133"/>
        <v>2520</v>
      </c>
      <c r="AM142" s="178">
        <f t="shared" si="1133"/>
        <v>4888</v>
      </c>
      <c r="AN142" s="238">
        <f t="shared" si="1133"/>
        <v>656</v>
      </c>
      <c r="AO142" s="179">
        <f t="shared" si="1133"/>
        <v>291</v>
      </c>
      <c r="AP142" s="177">
        <f t="shared" si="1134"/>
        <v>3021</v>
      </c>
      <c r="AQ142" s="238">
        <f t="shared" si="1134"/>
        <v>826</v>
      </c>
      <c r="AR142" s="180">
        <f t="shared" si="1134"/>
        <v>3802</v>
      </c>
      <c r="AS142" s="181">
        <f t="shared" si="1134"/>
        <v>2534</v>
      </c>
      <c r="AT142" s="238">
        <f t="shared" si="1134"/>
        <v>1841</v>
      </c>
      <c r="AU142" s="179">
        <f t="shared" si="1134"/>
        <v>1881</v>
      </c>
      <c r="AV142" s="177">
        <f t="shared" si="1134"/>
        <v>1695</v>
      </c>
      <c r="AW142" s="178">
        <f t="shared" si="1134"/>
        <v>2645</v>
      </c>
      <c r="AX142" s="238">
        <f t="shared" si="1134"/>
        <v>1246</v>
      </c>
      <c r="AY142" s="179">
        <f t="shared" si="1134"/>
        <v>253</v>
      </c>
      <c r="AZ142" s="177">
        <f t="shared" si="1134"/>
        <v>3145</v>
      </c>
      <c r="BA142" s="178">
        <f t="shared" si="1134"/>
        <v>1685</v>
      </c>
      <c r="BB142" s="238">
        <f t="shared" si="1134"/>
        <v>1968</v>
      </c>
      <c r="BC142" s="179">
        <f t="shared" si="1134"/>
        <v>825</v>
      </c>
      <c r="BD142" s="177">
        <f t="shared" si="1134"/>
        <v>2775</v>
      </c>
      <c r="BE142" s="238">
        <f t="shared" si="1134"/>
        <v>4155</v>
      </c>
      <c r="BF142" s="158">
        <f>SUM(AF142,AH142,AJ142,AL142,AN142,AP142,AR142,AT142,AV142,AX142,AZ142,BB142,BD142)</f>
        <v>26682</v>
      </c>
      <c r="BG142" s="159">
        <f>SUM(AG142,AI142,AK142,AM142,AO142,AQ142,AS142,AU142,AW142,AY142,BA142,BC142,BE142)</f>
        <v>27828</v>
      </c>
      <c r="BI142" s="136" t="s">
        <v>25</v>
      </c>
      <c r="BJ142" s="128">
        <f>B142/B157</f>
        <v>4.4320167773505767E-2</v>
      </c>
      <c r="BK142" s="129">
        <f t="shared" ref="BK142" si="1162">C142/C157</f>
        <v>4.1555159084151055E-2</v>
      </c>
      <c r="BL142" s="130">
        <f t="shared" ref="BL142" si="1163">D142/D157</f>
        <v>4.2789099711095492E-2</v>
      </c>
      <c r="BM142" s="131">
        <f t="shared" ref="BM142" si="1164">E142/E157</f>
        <v>4.1450375765088712E-2</v>
      </c>
      <c r="BN142" s="128">
        <f t="shared" ref="BN142" si="1165">F142/F157</f>
        <v>5.1129159384531032E-2</v>
      </c>
      <c r="BO142" s="129">
        <f t="shared" ref="BO142" si="1166">G142/G157</f>
        <v>3.0790269777464671E-2</v>
      </c>
      <c r="BP142" s="130">
        <f t="shared" ref="BP142" si="1167">H142/H157</f>
        <v>5.1161039287059118E-2</v>
      </c>
      <c r="BQ142" s="131">
        <f t="shared" ref="BQ142" si="1168">I142/I157</f>
        <v>4.0952449257692029E-2</v>
      </c>
      <c r="BR142" s="128">
        <f t="shared" ref="BR142" si="1169">J142/J157</f>
        <v>4.2646071188717258E-2</v>
      </c>
      <c r="BS142" s="129">
        <f t="shared" ref="BS142" si="1170">K142/K157</f>
        <v>4.288973384030418E-2</v>
      </c>
      <c r="BT142" s="130">
        <f t="shared" ref="BT142" si="1171">L142/L157</f>
        <v>3.4903317367394007E-2</v>
      </c>
      <c r="BU142" s="128">
        <f t="shared" ref="BU142" si="1172">M142/M157</f>
        <v>5.1688667923881368E-2</v>
      </c>
      <c r="BV142" s="132">
        <f t="shared" ref="BV142" si="1173">N142/N157</f>
        <v>3.7587434346451599E-2</v>
      </c>
      <c r="BW142" s="133">
        <f t="shared" ref="BW142" si="1174">O142/O157</f>
        <v>4.8645741664222156E-2</v>
      </c>
      <c r="BX142" s="128">
        <f t="shared" ref="BX142" si="1175">P142/P157</f>
        <v>4.4902797534376482E-2</v>
      </c>
      <c r="BY142" s="129">
        <f t="shared" ref="BY142" si="1176">Q142/Q157</f>
        <v>3.6470980336142454E-2</v>
      </c>
      <c r="BZ142" s="130">
        <f t="shared" ref="BZ142" si="1177">R142/R157</f>
        <v>4.8407182742136345E-2</v>
      </c>
      <c r="CA142" s="131">
        <f t="shared" ref="CA142" si="1178">S142/S157</f>
        <v>4.7121206423225905E-2</v>
      </c>
      <c r="CB142" s="128">
        <f t="shared" ref="CB142" si="1179">T142/T157</f>
        <v>2.4081797390017489E-2</v>
      </c>
      <c r="CC142" s="129">
        <f t="shared" ref="CC142" si="1180">U142/U157</f>
        <v>3.3138633925378469E-2</v>
      </c>
      <c r="CD142" s="130">
        <f t="shared" ref="CD142" si="1181">V142/V157</f>
        <v>3.2201430223097675E-2</v>
      </c>
      <c r="CE142" s="131">
        <f t="shared" ref="CE142" si="1182">W142/W157</f>
        <v>5.3534827166927222E-2</v>
      </c>
      <c r="CF142" s="128">
        <f t="shared" ref="CF142" si="1183">X142/X157</f>
        <v>3.6565666454549901E-2</v>
      </c>
      <c r="CG142" s="129">
        <f t="shared" ref="CG142" si="1184">Y142/Y157</f>
        <v>3.6292186777623671E-2</v>
      </c>
      <c r="CH142" s="130">
        <f t="shared" ref="CH142" si="1185">Z142/Z157</f>
        <v>4.7023853032185758E-2</v>
      </c>
      <c r="CI142" s="128">
        <f t="shared" ref="CI142" si="1186">AA142/AA157</f>
        <v>5.6971622499819484E-2</v>
      </c>
      <c r="CJ142" s="134">
        <f t="shared" ref="CJ142" si="1187">AB142/AB157</f>
        <v>4.3034368884925525E-2</v>
      </c>
      <c r="CK142" s="135">
        <f t="shared" ref="CK142" si="1188">AC142/AC157</f>
        <v>4.5153365687494264E-2</v>
      </c>
    </row>
    <row r="143" spans="1:89" ht="13.5" thickBot="1" x14ac:dyDescent="0.25">
      <c r="A143" s="145" t="s">
        <v>26</v>
      </c>
      <c r="B143" s="189">
        <v>1123</v>
      </c>
      <c r="C143" s="183">
        <v>978</v>
      </c>
      <c r="D143" s="184">
        <v>526</v>
      </c>
      <c r="E143" s="185">
        <v>492</v>
      </c>
      <c r="F143" s="182">
        <v>1349</v>
      </c>
      <c r="G143" s="186">
        <v>784</v>
      </c>
      <c r="H143" s="184">
        <v>1812</v>
      </c>
      <c r="I143" s="185">
        <v>1664</v>
      </c>
      <c r="J143" s="182">
        <v>256</v>
      </c>
      <c r="K143" s="183">
        <v>233</v>
      </c>
      <c r="L143" s="184">
        <v>792</v>
      </c>
      <c r="M143" s="182">
        <v>1046</v>
      </c>
      <c r="N143" s="187">
        <v>1470</v>
      </c>
      <c r="O143" s="190">
        <v>1635</v>
      </c>
      <c r="P143" s="182">
        <v>852</v>
      </c>
      <c r="Q143" s="183">
        <v>767</v>
      </c>
      <c r="R143" s="184">
        <v>1200</v>
      </c>
      <c r="S143" s="185">
        <v>1007</v>
      </c>
      <c r="T143" s="182">
        <v>216</v>
      </c>
      <c r="U143" s="186">
        <v>282</v>
      </c>
      <c r="V143" s="184">
        <v>765</v>
      </c>
      <c r="W143" s="191">
        <v>1177</v>
      </c>
      <c r="X143" s="182">
        <v>714</v>
      </c>
      <c r="Y143" s="186">
        <v>400</v>
      </c>
      <c r="Z143" s="184">
        <v>2133</v>
      </c>
      <c r="AA143" s="182">
        <v>1902</v>
      </c>
      <c r="AB143" s="156">
        <f t="shared" si="941"/>
        <v>13208</v>
      </c>
      <c r="AC143" s="157">
        <f t="shared" si="942"/>
        <v>12367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3.9252009786787834E-2</v>
      </c>
      <c r="BK143" s="129">
        <f t="shared" ref="BK143" si="1189">C143/C157</f>
        <v>3.6351471900089208E-2</v>
      </c>
      <c r="BL143" s="130">
        <f t="shared" ref="BL143" si="1190">D143/D157</f>
        <v>4.1071289138752243E-2</v>
      </c>
      <c r="BM143" s="131">
        <f t="shared" ref="BM143" si="1191">E143/E157</f>
        <v>3.811885023630588E-2</v>
      </c>
      <c r="BN143" s="128">
        <f t="shared" ref="BN143" si="1192">F143/F157</f>
        <v>4.6228710462287104E-2</v>
      </c>
      <c r="BO143" s="129">
        <f t="shared" ref="BO143" si="1193">G143/G157</f>
        <v>3.2489329078778335E-2</v>
      </c>
      <c r="BP143" s="130">
        <f t="shared" ref="BP143" si="1194">H143/H157</f>
        <v>4.5487636500564831E-2</v>
      </c>
      <c r="BQ143" s="131">
        <f t="shared" ref="BQ143" si="1195">I143/I157</f>
        <v>3.9781013172679243E-2</v>
      </c>
      <c r="BR143" s="128">
        <f t="shared" ref="BR143" si="1196">J143/J157</f>
        <v>4.2981867024848894E-2</v>
      </c>
      <c r="BS143" s="129">
        <f t="shared" ref="BS143" si="1197">K143/K157</f>
        <v>3.5437262357414449E-2</v>
      </c>
      <c r="BT143" s="130">
        <f t="shared" ref="BT143" si="1198">L143/L157</f>
        <v>3.5125066524747207E-2</v>
      </c>
      <c r="BU143" s="128">
        <f t="shared" ref="BU143" si="1199">M143/M157</f>
        <v>4.483113320761186E-2</v>
      </c>
      <c r="BV143" s="132">
        <f t="shared" ref="BV143" si="1200">N143/N157</f>
        <v>3.659174072138003E-2</v>
      </c>
      <c r="BW143" s="133">
        <f t="shared" ref="BW143" si="1201">O143/O157</f>
        <v>3.996773247286594E-2</v>
      </c>
      <c r="BX143" s="128">
        <f t="shared" ref="BX143" si="1202">P143/P157</f>
        <v>4.0398293029871975E-2</v>
      </c>
      <c r="BY143" s="129">
        <f t="shared" ref="BY143" si="1203">Q143/Q157</f>
        <v>3.6518592582012094E-2</v>
      </c>
      <c r="BZ143" s="130">
        <f t="shared" ref="BZ143" si="1204">R143/R157</f>
        <v>4.8206323062708389E-2</v>
      </c>
      <c r="CA143" s="131">
        <f t="shared" ref="CA143" si="1205">S143/S157</f>
        <v>3.7869956000150425E-2</v>
      </c>
      <c r="CB143" s="128">
        <f t="shared" ref="CB143" si="1206">T143/T157</f>
        <v>2.9059599085160769E-2</v>
      </c>
      <c r="CC143" s="129">
        <f t="shared" ref="CC143" si="1207">U143/U157</f>
        <v>3.3615448802002623E-2</v>
      </c>
      <c r="CD143" s="130">
        <f t="shared" ref="CD143" si="1208">V143/V157</f>
        <v>3.2758103883869308E-2</v>
      </c>
      <c r="CE143" s="131">
        <f t="shared" ref="CE143" si="1209">W143/W157</f>
        <v>4.0889352093104049E-2</v>
      </c>
      <c r="CF143" s="128">
        <f t="shared" ref="CF143" si="1210">X143/X157</f>
        <v>3.4950315727642074E-2</v>
      </c>
      <c r="CG143" s="129">
        <f t="shared" ref="CG143" si="1211">Y143/Y157</f>
        <v>3.0821390044691015E-2</v>
      </c>
      <c r="CH143" s="130">
        <f t="shared" ref="CH143" si="1212">Z143/Z157</f>
        <v>5.1969885242306849E-2</v>
      </c>
      <c r="CI143" s="128">
        <f t="shared" ref="CI143" si="1213">AA143/AA157</f>
        <v>4.5779478662719329E-2</v>
      </c>
      <c r="CJ143" s="134">
        <f t="shared" ref="CJ143" si="1214">AB143/AB157</f>
        <v>4.1619531685735983E-2</v>
      </c>
      <c r="CK143" s="135">
        <f t="shared" ref="CK143" si="1215">AC143/AC157</f>
        <v>3.9151067339076036E-2</v>
      </c>
    </row>
    <row r="144" spans="1:89" ht="14.25" thickTop="1" thickBot="1" x14ac:dyDescent="0.25">
      <c r="A144" s="136" t="s">
        <v>27</v>
      </c>
      <c r="B144" s="192">
        <v>1077</v>
      </c>
      <c r="C144" s="176">
        <v>1329</v>
      </c>
      <c r="D144" s="177">
        <v>537</v>
      </c>
      <c r="E144" s="178">
        <v>539</v>
      </c>
      <c r="F144" s="175">
        <v>1058</v>
      </c>
      <c r="G144" s="179">
        <v>1066</v>
      </c>
      <c r="H144" s="177">
        <v>1800</v>
      </c>
      <c r="I144" s="178">
        <v>2004</v>
      </c>
      <c r="J144" s="175">
        <v>309</v>
      </c>
      <c r="K144" s="176">
        <v>232</v>
      </c>
      <c r="L144" s="177">
        <v>931</v>
      </c>
      <c r="M144" s="175">
        <v>907</v>
      </c>
      <c r="N144" s="180">
        <v>1676</v>
      </c>
      <c r="O144" s="193">
        <v>1435</v>
      </c>
      <c r="P144" s="175">
        <v>899</v>
      </c>
      <c r="Q144" s="176">
        <v>742</v>
      </c>
      <c r="R144" s="177">
        <v>1105</v>
      </c>
      <c r="S144" s="178">
        <v>1204</v>
      </c>
      <c r="T144" s="175">
        <v>296</v>
      </c>
      <c r="U144" s="179">
        <v>262</v>
      </c>
      <c r="V144" s="177">
        <v>918</v>
      </c>
      <c r="W144" s="194">
        <v>1206</v>
      </c>
      <c r="X144" s="175">
        <v>706</v>
      </c>
      <c r="Y144" s="179">
        <v>361</v>
      </c>
      <c r="Z144" s="177">
        <v>2070</v>
      </c>
      <c r="AA144" s="175">
        <v>2259</v>
      </c>
      <c r="AB144" s="156">
        <f t="shared" si="941"/>
        <v>13382</v>
      </c>
      <c r="AC144" s="157">
        <f t="shared" si="942"/>
        <v>13546</v>
      </c>
      <c r="AE144" s="229" t="s">
        <v>13</v>
      </c>
      <c r="AF144" s="20">
        <f t="shared" ref="AF144:BG144" si="1216">SUM(AF141:AF143)</f>
        <v>3342</v>
      </c>
      <c r="AG144" s="21">
        <f t="shared" si="1216"/>
        <v>7024</v>
      </c>
      <c r="AH144" s="20">
        <f t="shared" si="1216"/>
        <v>2151</v>
      </c>
      <c r="AI144" s="21">
        <f t="shared" si="1216"/>
        <v>2523</v>
      </c>
      <c r="AJ144" s="20">
        <f t="shared" si="1216"/>
        <v>2881</v>
      </c>
      <c r="AK144" s="21">
        <f t="shared" si="1216"/>
        <v>5388</v>
      </c>
      <c r="AL144" s="20">
        <f t="shared" si="1216"/>
        <v>5000</v>
      </c>
      <c r="AM144" s="21">
        <f t="shared" si="1216"/>
        <v>9337</v>
      </c>
      <c r="AN144" s="20">
        <f t="shared" si="1216"/>
        <v>1666</v>
      </c>
      <c r="AO144" s="21">
        <f t="shared" si="1216"/>
        <v>570</v>
      </c>
      <c r="AP144" s="20">
        <f t="shared" si="1216"/>
        <v>5864</v>
      </c>
      <c r="AQ144" s="21">
        <f t="shared" si="1216"/>
        <v>1669</v>
      </c>
      <c r="AR144" s="20">
        <f t="shared" si="1216"/>
        <v>7895</v>
      </c>
      <c r="AS144" s="21">
        <f t="shared" si="1216"/>
        <v>5001</v>
      </c>
      <c r="AT144" s="20">
        <f t="shared" si="1216"/>
        <v>3910</v>
      </c>
      <c r="AU144" s="21">
        <f t="shared" si="1216"/>
        <v>3490</v>
      </c>
      <c r="AV144" s="20">
        <f t="shared" si="1216"/>
        <v>3283</v>
      </c>
      <c r="AW144" s="21">
        <f t="shared" si="1216"/>
        <v>5178</v>
      </c>
      <c r="AX144" s="20">
        <f t="shared" si="1216"/>
        <v>2647</v>
      </c>
      <c r="AY144" s="21">
        <f t="shared" si="1216"/>
        <v>512</v>
      </c>
      <c r="AZ144" s="20">
        <f t="shared" si="1216"/>
        <v>6006</v>
      </c>
      <c r="BA144" s="21">
        <f t="shared" si="1216"/>
        <v>3329</v>
      </c>
      <c r="BB144" s="20">
        <f t="shared" si="1216"/>
        <v>4120</v>
      </c>
      <c r="BC144" s="21">
        <f t="shared" si="1216"/>
        <v>1568</v>
      </c>
      <c r="BD144" s="20">
        <f t="shared" si="1216"/>
        <v>5782</v>
      </c>
      <c r="BE144" s="21">
        <f t="shared" si="1216"/>
        <v>8291</v>
      </c>
      <c r="BF144" s="160">
        <f t="shared" si="1216"/>
        <v>54547</v>
      </c>
      <c r="BG144" s="161">
        <f t="shared" si="1216"/>
        <v>53880</v>
      </c>
      <c r="BI144" s="136" t="s">
        <v>27</v>
      </c>
      <c r="BJ144" s="128">
        <f>B144/B157</f>
        <v>3.7644180356518703E-2</v>
      </c>
      <c r="BK144" s="129">
        <f t="shared" ref="BK144" si="1217">C144/C157</f>
        <v>4.9397859054415703E-2</v>
      </c>
      <c r="BL144" s="130">
        <f t="shared" ref="BL144" si="1218">D144/D157</f>
        <v>4.1930194424923871E-2</v>
      </c>
      <c r="BM144" s="131">
        <f t="shared" ref="BM144" si="1219">E144/E157</f>
        <v>4.1760285116603395E-2</v>
      </c>
      <c r="BN144" s="128">
        <f t="shared" ref="BN144" si="1220">F144/F157</f>
        <v>3.6256468249888624E-2</v>
      </c>
      <c r="BO144" s="129">
        <f t="shared" ref="BO144" si="1221">G144/G157</f>
        <v>4.4175541834155237E-2</v>
      </c>
      <c r="BP144" s="130">
        <f t="shared" ref="BP144" si="1222">H144/H157</f>
        <v>4.5186393874733277E-2</v>
      </c>
      <c r="BQ144" s="131">
        <f t="shared" ref="BQ144" si="1223">I144/I157</f>
        <v>4.7909345191135336E-2</v>
      </c>
      <c r="BR144" s="128">
        <f t="shared" ref="BR144" si="1224">J144/J157</f>
        <v>5.1880456682337137E-2</v>
      </c>
      <c r="BS144" s="129">
        <f t="shared" ref="BS144" si="1225">K144/K157</f>
        <v>3.5285171102661599E-2</v>
      </c>
      <c r="BT144" s="130">
        <f t="shared" ref="BT144" si="1226">L144/L157</f>
        <v>4.1289693099166226E-2</v>
      </c>
      <c r="BU144" s="128">
        <f t="shared" ref="BU144" si="1227">M144/M157</f>
        <v>3.8873649922852735E-2</v>
      </c>
      <c r="BV144" s="132">
        <f t="shared" ref="BV144" si="1228">N144/N157</f>
        <v>4.1719562890498593E-2</v>
      </c>
      <c r="BW144" s="133">
        <f t="shared" ref="BW144" si="1229">O144/O157</f>
        <v>3.507871321013005E-2</v>
      </c>
      <c r="BX144" s="128">
        <f t="shared" ref="BX144" si="1230">P144/P157</f>
        <v>4.2626837363679469E-2</v>
      </c>
      <c r="BY144" s="129">
        <f t="shared" ref="BY144" si="1231">Q144/Q157</f>
        <v>3.5328286435271153E-2</v>
      </c>
      <c r="BZ144" s="130">
        <f t="shared" ref="BZ144" si="1232">R144/R157</f>
        <v>4.4389989153577308E-2</v>
      </c>
      <c r="CA144" s="131">
        <f t="shared" ref="CA144" si="1233">S144/S157</f>
        <v>4.5278477680418185E-2</v>
      </c>
      <c r="CB144" s="128">
        <f t="shared" ref="CB144" si="1234">T144/T157</f>
        <v>3.9822413561146242E-2</v>
      </c>
      <c r="CC144" s="129">
        <f t="shared" ref="CC144" si="1235">U144/U157</f>
        <v>3.1231374418881869E-2</v>
      </c>
      <c r="CD144" s="130">
        <f t="shared" ref="CD144" si="1236">V144/V157</f>
        <v>3.9309724660643169E-2</v>
      </c>
      <c r="CE144" s="131">
        <f t="shared" ref="CE144" si="1237">W144/W157</f>
        <v>4.1896821261073476E-2</v>
      </c>
      <c r="CF144" s="128">
        <f t="shared" ref="CF144" si="1238">X144/X157</f>
        <v>3.4558715551421995E-2</v>
      </c>
      <c r="CG144" s="129">
        <f t="shared" ref="CG144" si="1239">Y144/Y157</f>
        <v>2.781630451533364E-2</v>
      </c>
      <c r="CH144" s="130">
        <f t="shared" ref="CH144" si="1240">Z144/Z157</f>
        <v>5.043490972882099E-2</v>
      </c>
      <c r="CI144" s="128">
        <f t="shared" ref="CI144" si="1241">AA144/AA157</f>
        <v>5.4372156834428476E-2</v>
      </c>
      <c r="CJ144" s="134">
        <f t="shared" ref="CJ144" si="1242">AB144/AB157</f>
        <v>4.2167820488985382E-2</v>
      </c>
      <c r="CK144" s="135">
        <f t="shared" ref="CK144" si="1243">AC144/AC157</f>
        <v>4.288350919181079E-2</v>
      </c>
    </row>
    <row r="145" spans="1:89" ht="13.5" thickTop="1" x14ac:dyDescent="0.2">
      <c r="A145" s="145" t="s">
        <v>28</v>
      </c>
      <c r="B145" s="189">
        <v>1008</v>
      </c>
      <c r="C145" s="183">
        <v>1639</v>
      </c>
      <c r="D145" s="184">
        <v>551</v>
      </c>
      <c r="E145" s="185">
        <v>635</v>
      </c>
      <c r="F145" s="182">
        <v>979</v>
      </c>
      <c r="G145" s="186">
        <v>1539</v>
      </c>
      <c r="H145" s="184">
        <v>1950</v>
      </c>
      <c r="I145" s="185">
        <v>2343</v>
      </c>
      <c r="J145" s="182">
        <v>371</v>
      </c>
      <c r="K145" s="183">
        <v>199</v>
      </c>
      <c r="L145" s="184">
        <v>1580</v>
      </c>
      <c r="M145" s="182">
        <v>730</v>
      </c>
      <c r="N145" s="187">
        <v>2388</v>
      </c>
      <c r="O145" s="190">
        <v>1635</v>
      </c>
      <c r="P145" s="182">
        <v>1107</v>
      </c>
      <c r="Q145" s="183">
        <v>851</v>
      </c>
      <c r="R145" s="184">
        <v>1280</v>
      </c>
      <c r="S145" s="185">
        <v>1394</v>
      </c>
      <c r="T145" s="182">
        <v>374</v>
      </c>
      <c r="U145" s="186">
        <v>182</v>
      </c>
      <c r="V145" s="184">
        <v>1599</v>
      </c>
      <c r="W145" s="191">
        <v>1142</v>
      </c>
      <c r="X145" s="182">
        <v>1093</v>
      </c>
      <c r="Y145" s="186">
        <v>418</v>
      </c>
      <c r="Z145" s="184">
        <v>2123</v>
      </c>
      <c r="AA145" s="182">
        <v>2482</v>
      </c>
      <c r="AB145" s="156">
        <f t="shared" si="941"/>
        <v>16403</v>
      </c>
      <c r="AC145" s="157">
        <f t="shared" si="942"/>
        <v>15189</v>
      </c>
      <c r="BI145" s="145" t="s">
        <v>28</v>
      </c>
      <c r="BJ145" s="128">
        <f>B145/B157</f>
        <v>3.5232436211114992E-2</v>
      </c>
      <c r="BK145" s="129">
        <f t="shared" ref="BK145" si="1244">C145/C157</f>
        <v>6.0920309247695509E-2</v>
      </c>
      <c r="BL145" s="130">
        <f t="shared" ref="BL145" si="1245">D145/D157</f>
        <v>4.3023346607324119E-2</v>
      </c>
      <c r="BM145" s="131">
        <f t="shared" ref="BM145" si="1246">E145/E157</f>
        <v>4.9198109552955761E-2</v>
      </c>
      <c r="BN145" s="128">
        <f t="shared" ref="BN145" si="1247">F145/F157</f>
        <v>3.3549227236900722E-2</v>
      </c>
      <c r="BO145" s="129">
        <f t="shared" ref="BO145" si="1248">G145/G157</f>
        <v>6.3776884505407985E-2</v>
      </c>
      <c r="BP145" s="130">
        <f t="shared" ref="BP145" si="1249">H145/H157</f>
        <v>4.8951926697627712E-2</v>
      </c>
      <c r="BQ145" s="131">
        <f t="shared" ref="BQ145" si="1250">I145/I157</f>
        <v>5.6013770350713622E-2</v>
      </c>
      <c r="BR145" s="128">
        <f t="shared" ref="BR145" si="1251">J145/J157</f>
        <v>6.2290127602417728E-2</v>
      </c>
      <c r="BS145" s="129">
        <f t="shared" ref="BS145" si="1252">K145/K157</f>
        <v>3.0266159695817491E-2</v>
      </c>
      <c r="BT145" s="130">
        <f t="shared" ref="BT145" si="1253">L145/L157</f>
        <v>7.0072733723611849E-2</v>
      </c>
      <c r="BU145" s="128">
        <f t="shared" ref="BU145" si="1254">M145/M157</f>
        <v>3.1287502142979602E-2</v>
      </c>
      <c r="BV145" s="132">
        <f t="shared" ref="BV145" si="1255">N145/N157</f>
        <v>5.9442909416772459E-2</v>
      </c>
      <c r="BW145" s="133">
        <f t="shared" ref="BW145" si="1256">O145/O157</f>
        <v>3.996773247286594E-2</v>
      </c>
      <c r="BX145" s="128">
        <f t="shared" ref="BX145" si="1257">P145/P157</f>
        <v>5.2489331436699857E-2</v>
      </c>
      <c r="BY145" s="129">
        <f t="shared" ref="BY145" si="1258">Q145/Q157</f>
        <v>4.0518021235061659E-2</v>
      </c>
      <c r="BZ145" s="130">
        <f t="shared" ref="BZ145" si="1259">R145/R157</f>
        <v>5.1420077933555616E-2</v>
      </c>
      <c r="CA145" s="131">
        <f t="shared" ref="CA145" si="1260">S145/S157</f>
        <v>5.2423752397427699E-2</v>
      </c>
      <c r="CB145" s="128">
        <f t="shared" ref="CB145" si="1261">T145/T157</f>
        <v>5.0316157675232072E-2</v>
      </c>
      <c r="CC145" s="129">
        <f t="shared" ref="CC145" si="1262">U145/U157</f>
        <v>2.1695076886398854E-2</v>
      </c>
      <c r="CD145" s="130">
        <f t="shared" ref="CD145" si="1263">V145/V157</f>
        <v>6.8470860274911144E-2</v>
      </c>
      <c r="CE145" s="131">
        <f t="shared" ref="CE145" si="1264">W145/W157</f>
        <v>3.9673441028313355E-2</v>
      </c>
      <c r="CF145" s="128">
        <f t="shared" ref="CF145" si="1265">X145/X157</f>
        <v>5.3502374076068338E-2</v>
      </c>
      <c r="CG145" s="129">
        <f t="shared" ref="CG145" si="1266">Y145/Y157</f>
        <v>3.2208352596702114E-2</v>
      </c>
      <c r="CH145" s="130">
        <f t="shared" ref="CH145" si="1267">Z145/Z157</f>
        <v>5.172623833540433E-2</v>
      </c>
      <c r="CI145" s="128">
        <f t="shared" ref="CI145" si="1268">AA145/AA157</f>
        <v>5.9739572050930272E-2</v>
      </c>
      <c r="CJ145" s="134">
        <f t="shared" ref="CJ145" si="1269">AB145/AB157</f>
        <v>5.1687248504022357E-2</v>
      </c>
      <c r="CK145" s="135">
        <f t="shared" ref="CK145" si="1270">AC145/AC157</f>
        <v>4.8084867939939026E-2</v>
      </c>
    </row>
    <row r="146" spans="1:89" x14ac:dyDescent="0.2">
      <c r="A146" s="136" t="s">
        <v>29</v>
      </c>
      <c r="B146" s="192">
        <v>1216</v>
      </c>
      <c r="C146" s="176">
        <v>2377</v>
      </c>
      <c r="D146" s="177">
        <v>1017</v>
      </c>
      <c r="E146" s="178">
        <v>859</v>
      </c>
      <c r="F146" s="175">
        <v>1369</v>
      </c>
      <c r="G146" s="179">
        <v>2125</v>
      </c>
      <c r="H146" s="177">
        <v>2125</v>
      </c>
      <c r="I146" s="178">
        <v>3425</v>
      </c>
      <c r="J146" s="175">
        <v>588</v>
      </c>
      <c r="K146" s="176">
        <v>212</v>
      </c>
      <c r="L146" s="177">
        <v>2192</v>
      </c>
      <c r="M146" s="175">
        <v>720</v>
      </c>
      <c r="N146" s="180">
        <v>3135</v>
      </c>
      <c r="O146" s="193">
        <v>1998</v>
      </c>
      <c r="P146" s="175">
        <v>1470</v>
      </c>
      <c r="Q146" s="176">
        <v>1161</v>
      </c>
      <c r="R146" s="177">
        <v>1450</v>
      </c>
      <c r="S146" s="178">
        <v>1797</v>
      </c>
      <c r="T146" s="175">
        <v>916</v>
      </c>
      <c r="U146" s="179">
        <v>221</v>
      </c>
      <c r="V146" s="177">
        <v>2215</v>
      </c>
      <c r="W146" s="194">
        <v>1251</v>
      </c>
      <c r="X146" s="175">
        <v>1649</v>
      </c>
      <c r="Y146" s="179">
        <v>481</v>
      </c>
      <c r="Z146" s="177">
        <v>2396</v>
      </c>
      <c r="AA146" s="175">
        <v>2898</v>
      </c>
      <c r="AB146" s="156">
        <f t="shared" si="941"/>
        <v>21738</v>
      </c>
      <c r="AC146" s="157">
        <f t="shared" si="942"/>
        <v>19525</v>
      </c>
      <c r="BI146" s="136" t="s">
        <v>29</v>
      </c>
      <c r="BJ146" s="128">
        <f>B146/B157</f>
        <v>4.2502621461027609E-2</v>
      </c>
      <c r="BK146" s="129">
        <f t="shared" ref="BK146" si="1271">C146/C157</f>
        <v>8.8351174546535835E-2</v>
      </c>
      <c r="BL146" s="130">
        <f t="shared" ref="BL146" si="1272">D146/D157</f>
        <v>7.9409697821503866E-2</v>
      </c>
      <c r="BM146" s="131">
        <f t="shared" ref="BM146" si="1273">E146/E157</f>
        <v>6.6553033237777948E-2</v>
      </c>
      <c r="BN146" s="128">
        <f t="shared" ref="BN146" si="1274">F146/F157</f>
        <v>4.6914087933929614E-2</v>
      </c>
      <c r="BO146" s="129">
        <f t="shared" ref="BO146" si="1275">G146/G157</f>
        <v>8.8061000372964243E-2</v>
      </c>
      <c r="BP146" s="130">
        <f t="shared" ref="BP146" si="1276">H146/H157</f>
        <v>5.3345048324337896E-2</v>
      </c>
      <c r="BQ146" s="131">
        <f t="shared" ref="BQ146" si="1277">I146/I157</f>
        <v>8.1880991656506252E-2</v>
      </c>
      <c r="BR146" s="128">
        <f t="shared" ref="BR146" si="1278">J146/J157</f>
        <v>9.8723975822699803E-2</v>
      </c>
      <c r="BS146" s="129">
        <f t="shared" ref="BS146" si="1279">K146/K157</f>
        <v>3.2243346007604562E-2</v>
      </c>
      <c r="BT146" s="130">
        <f t="shared" ref="BT146" si="1280">L146/L157</f>
        <v>9.7214830583643788E-2</v>
      </c>
      <c r="BU146" s="128">
        <f t="shared" ref="BU146" si="1281">M146/M157</f>
        <v>3.0858906223212756E-2</v>
      </c>
      <c r="BV146" s="132">
        <f t="shared" ref="BV146" si="1282">N146/N157</f>
        <v>7.8037487864983948E-2</v>
      </c>
      <c r="BW146" s="133">
        <f t="shared" ref="BW146" si="1283">O146/O157</f>
        <v>4.8841302434731594E-2</v>
      </c>
      <c r="BX146" s="128">
        <f t="shared" ref="BX146" si="1284">P146/P157</f>
        <v>6.9701280227596016E-2</v>
      </c>
      <c r="BY146" s="129">
        <f t="shared" ref="BY146" si="1285">Q146/Q157</f>
        <v>5.5277817454649339E-2</v>
      </c>
      <c r="BZ146" s="130">
        <f t="shared" ref="BZ146" si="1286">R146/R157</f>
        <v>5.8249307034105975E-2</v>
      </c>
      <c r="CA146" s="131">
        <f t="shared" ref="CA146" si="1287">S146/S157</f>
        <v>6.7579256139295246E-2</v>
      </c>
      <c r="CB146" s="128">
        <f t="shared" ref="CB146" si="1288">T146/T157</f>
        <v>0.12323422575003364</v>
      </c>
      <c r="CC146" s="129">
        <f t="shared" ref="CC146" si="1289">U146/U157</f>
        <v>2.6344021933484323E-2</v>
      </c>
      <c r="CD146" s="130">
        <f t="shared" ref="CD146" si="1290">V146/V157</f>
        <v>9.4848627585320949E-2</v>
      </c>
      <c r="CE146" s="131">
        <f t="shared" ref="CE146" si="1291">W146/W157</f>
        <v>4.3460135487232932E-2</v>
      </c>
      <c r="CF146" s="128">
        <f t="shared" ref="CF146" si="1292">X146/X157</f>
        <v>8.0718586323363845E-2</v>
      </c>
      <c r="CG146" s="129">
        <f t="shared" ref="CG146" si="1293">Y146/Y157</f>
        <v>3.7062721528740947E-2</v>
      </c>
      <c r="CH146" s="130">
        <f t="shared" ref="CH146" si="1294">Z146/Z157</f>
        <v>5.8377798893843043E-2</v>
      </c>
      <c r="CI146" s="128">
        <f t="shared" ref="CI146" si="1295">AA146/AA157</f>
        <v>6.9752328687991916E-2</v>
      </c>
      <c r="CJ146" s="134">
        <f t="shared" ref="CJ146" si="1296">AB146/AB157</f>
        <v>6.849828738526112E-2</v>
      </c>
      <c r="CK146" s="135">
        <f t="shared" ref="CK146" si="1297">AC146/AC157</f>
        <v>6.1811643065857499E-2</v>
      </c>
    </row>
    <row r="147" spans="1:89" x14ac:dyDescent="0.2">
      <c r="A147" s="145" t="s">
        <v>30</v>
      </c>
      <c r="B147" s="189">
        <v>1641</v>
      </c>
      <c r="C147" s="183">
        <v>3300</v>
      </c>
      <c r="D147" s="184">
        <v>1223</v>
      </c>
      <c r="E147" s="185">
        <v>1168</v>
      </c>
      <c r="F147" s="182">
        <v>1497</v>
      </c>
      <c r="G147" s="186">
        <v>2622</v>
      </c>
      <c r="H147" s="184">
        <v>2480</v>
      </c>
      <c r="I147" s="185">
        <v>4449</v>
      </c>
      <c r="J147" s="182">
        <v>1010</v>
      </c>
      <c r="K147" s="183">
        <v>279</v>
      </c>
      <c r="L147" s="184">
        <v>2843</v>
      </c>
      <c r="M147" s="182">
        <v>843</v>
      </c>
      <c r="N147" s="187">
        <v>4093</v>
      </c>
      <c r="O147" s="190">
        <v>2467</v>
      </c>
      <c r="P147" s="182">
        <v>2069</v>
      </c>
      <c r="Q147" s="183">
        <v>1609</v>
      </c>
      <c r="R147" s="184">
        <v>1588</v>
      </c>
      <c r="S147" s="185">
        <v>2533</v>
      </c>
      <c r="T147" s="182">
        <v>1401</v>
      </c>
      <c r="U147" s="186">
        <v>259</v>
      </c>
      <c r="V147" s="184">
        <v>2861</v>
      </c>
      <c r="W147" s="191">
        <v>1644</v>
      </c>
      <c r="X147" s="182">
        <v>2152</v>
      </c>
      <c r="Y147" s="186">
        <v>743</v>
      </c>
      <c r="Z147" s="184">
        <v>3007</v>
      </c>
      <c r="AA147" s="182">
        <v>4136</v>
      </c>
      <c r="AB147" s="156">
        <f t="shared" si="941"/>
        <v>27865</v>
      </c>
      <c r="AC147" s="157">
        <f t="shared" si="942"/>
        <v>26052</v>
      </c>
      <c r="BI147" s="145" t="s">
        <v>30</v>
      </c>
      <c r="BJ147" s="128">
        <f>B147/B157</f>
        <v>5.7357567284166376E-2</v>
      </c>
      <c r="BK147" s="129">
        <f t="shared" ref="BK147" si="1298">C147/C157</f>
        <v>0.12265834076717216</v>
      </c>
      <c r="BL147" s="130">
        <f t="shared" ref="BL147" si="1299">D147/D157</f>
        <v>9.5494651362536112E-2</v>
      </c>
      <c r="BM147" s="131">
        <f t="shared" ref="BM147" si="1300">E147/E157</f>
        <v>9.0493530642287129E-2</v>
      </c>
      <c r="BN147" s="128">
        <f t="shared" ref="BN147" si="1301">F147/F157</f>
        <v>5.1300503752441655E-2</v>
      </c>
      <c r="BO147" s="129">
        <f t="shared" ref="BO147" si="1302">G147/G157</f>
        <v>0.10865691434254693</v>
      </c>
      <c r="BP147" s="130">
        <f t="shared" ref="BP147" si="1303">H147/H157</f>
        <v>6.2256809338521402E-2</v>
      </c>
      <c r="BQ147" s="131">
        <f t="shared" ref="BQ147" si="1304">I147/I157</f>
        <v>0.10636161514738579</v>
      </c>
      <c r="BR147" s="128">
        <f t="shared" ref="BR147" si="1305">J147/J157</f>
        <v>0.16957689724647415</v>
      </c>
      <c r="BS147" s="129">
        <f t="shared" ref="BS147" si="1306">K147/K157</f>
        <v>4.2433460076045627E-2</v>
      </c>
      <c r="BT147" s="130">
        <f t="shared" ref="BT147" si="1307">L147/L157</f>
        <v>0.1260865708710307</v>
      </c>
      <c r="BU147" s="128">
        <f t="shared" ref="BU147" si="1308">M147/M157</f>
        <v>3.6130636036344935E-2</v>
      </c>
      <c r="BV147" s="132">
        <f t="shared" ref="BV147" si="1309">N147/N157</f>
        <v>0.10188435018544793</v>
      </c>
      <c r="BW147" s="133">
        <f t="shared" ref="BW147" si="1310">O147/O157</f>
        <v>6.0306052605847267E-2</v>
      </c>
      <c r="BX147" s="128">
        <f t="shared" ref="BX147" si="1311">P147/P157</f>
        <v>9.8103366524419158E-2</v>
      </c>
      <c r="BY147" s="129">
        <f t="shared" ref="BY147" si="1312">Q147/Q157</f>
        <v>7.660810360424701E-2</v>
      </c>
      <c r="BZ147" s="130">
        <f t="shared" ref="BZ147" si="1313">R147/R157</f>
        <v>6.3793034186317432E-2</v>
      </c>
      <c r="CA147" s="131">
        <f t="shared" ref="CA147" si="1314">S147/S157</f>
        <v>9.5257793990447898E-2</v>
      </c>
      <c r="CB147" s="128">
        <f t="shared" ref="CB147" si="1315">T147/T157</f>
        <v>0.18848378851069555</v>
      </c>
      <c r="CC147" s="129">
        <f t="shared" ref="CC147" si="1316">U147/U157</f>
        <v>3.0873763261413757E-2</v>
      </c>
      <c r="CD147" s="130">
        <f t="shared" ref="CD147" si="1317">V147/V157</f>
        <v>0.12251102642058836</v>
      </c>
      <c r="CE147" s="131">
        <f t="shared" ref="CE147" si="1318">W147/W157</f>
        <v>5.7113079729025532E-2</v>
      </c>
      <c r="CF147" s="128">
        <f t="shared" ref="CF147" si="1319">X147/X157</f>
        <v>0.10534044740320134</v>
      </c>
      <c r="CG147" s="129">
        <f t="shared" ref="CG147" si="1320">Y147/Y157</f>
        <v>5.7250732008013561E-2</v>
      </c>
      <c r="CH147" s="130">
        <f t="shared" ref="CH147" si="1321">Z147/Z157</f>
        <v>7.3264624905586828E-2</v>
      </c>
      <c r="CI147" s="128">
        <f t="shared" ref="CI147" si="1322">AA147/AA157</f>
        <v>9.9549907333862861E-2</v>
      </c>
      <c r="CJ147" s="134">
        <f t="shared" ref="CJ147" si="1323">AB147/AB157</f>
        <v>8.7804985646807485E-2</v>
      </c>
      <c r="CK147" s="135">
        <f t="shared" ref="CK147" si="1324">AC147/AC157</f>
        <v>8.2474618445670653E-2</v>
      </c>
    </row>
    <row r="148" spans="1:89" x14ac:dyDescent="0.2">
      <c r="A148" s="136" t="s">
        <v>31</v>
      </c>
      <c r="B148" s="192">
        <v>1701</v>
      </c>
      <c r="C148" s="176">
        <v>3724</v>
      </c>
      <c r="D148" s="177">
        <v>928</v>
      </c>
      <c r="E148" s="178">
        <v>1355</v>
      </c>
      <c r="F148" s="175">
        <v>1384</v>
      </c>
      <c r="G148" s="179">
        <v>2766</v>
      </c>
      <c r="H148" s="177">
        <v>2520</v>
      </c>
      <c r="I148" s="178">
        <v>4888</v>
      </c>
      <c r="J148" s="175">
        <v>656</v>
      </c>
      <c r="K148" s="176">
        <v>291</v>
      </c>
      <c r="L148" s="177">
        <v>3021</v>
      </c>
      <c r="M148" s="175">
        <v>826</v>
      </c>
      <c r="N148" s="180">
        <v>3802</v>
      </c>
      <c r="O148" s="193">
        <v>2534</v>
      </c>
      <c r="P148" s="175">
        <v>1841</v>
      </c>
      <c r="Q148" s="176">
        <v>1881</v>
      </c>
      <c r="R148" s="177">
        <v>1695</v>
      </c>
      <c r="S148" s="178">
        <v>2645</v>
      </c>
      <c r="T148" s="175">
        <v>1246</v>
      </c>
      <c r="U148" s="179">
        <v>253</v>
      </c>
      <c r="V148" s="177">
        <v>3145</v>
      </c>
      <c r="W148" s="194">
        <v>1685</v>
      </c>
      <c r="X148" s="175">
        <v>1968</v>
      </c>
      <c r="Y148" s="179">
        <v>825</v>
      </c>
      <c r="Z148" s="177">
        <v>2775</v>
      </c>
      <c r="AA148" s="175">
        <v>4155</v>
      </c>
      <c r="AB148" s="156">
        <f t="shared" si="941"/>
        <v>26682</v>
      </c>
      <c r="AC148" s="157">
        <f t="shared" si="942"/>
        <v>27828</v>
      </c>
      <c r="BI148" s="136" t="s">
        <v>31</v>
      </c>
      <c r="BJ148" s="128">
        <f>B148/B157</f>
        <v>5.9454736106256553E-2</v>
      </c>
      <c r="BK148" s="129">
        <f t="shared" ref="BK148" si="1325">C148/C157</f>
        <v>0.1384180790960452</v>
      </c>
      <c r="BL148" s="130">
        <f t="shared" ref="BL148" si="1326">D148/D157</f>
        <v>7.2460373233387984E-2</v>
      </c>
      <c r="BM148" s="131">
        <f t="shared" ref="BM148" si="1327">E148/E157</f>
        <v>0.10498179282559851</v>
      </c>
      <c r="BN148" s="128">
        <f t="shared" ref="BN148" si="1328">F148/F157</f>
        <v>4.7428121037661489E-2</v>
      </c>
      <c r="BO148" s="129">
        <f t="shared" ref="BO148" si="1329">G148/G157</f>
        <v>0.11462434213252662</v>
      </c>
      <c r="BP148" s="130">
        <f t="shared" ref="BP148" si="1330">H148/H157</f>
        <v>6.326095142462658E-2</v>
      </c>
      <c r="BQ148" s="131">
        <f t="shared" ref="BQ148" si="1331">I148/I157</f>
        <v>0.11685672619474527</v>
      </c>
      <c r="BR148" s="128">
        <f t="shared" ref="BR148" si="1332">J148/J157</f>
        <v>0.11014103425117529</v>
      </c>
      <c r="BS148" s="129">
        <f t="shared" ref="BS148" si="1333">K148/K157</f>
        <v>4.4258555133079851E-2</v>
      </c>
      <c r="BT148" s="130">
        <f t="shared" ref="BT148" si="1334">L148/L157</f>
        <v>0.13398084087280468</v>
      </c>
      <c r="BU148" s="128">
        <f t="shared" ref="BU148" si="1335">M148/M157</f>
        <v>3.5402022972741302E-2</v>
      </c>
      <c r="BV148" s="132">
        <f t="shared" ref="BV148" si="1336">N148/N157</f>
        <v>9.4640679063052305E-2</v>
      </c>
      <c r="BW148" s="133">
        <f t="shared" ref="BW148" si="1337">O148/O157</f>
        <v>6.1943874058863792E-2</v>
      </c>
      <c r="BX148" s="128">
        <f t="shared" ref="BX148" si="1338">P148/P157</f>
        <v>8.7292555713608347E-2</v>
      </c>
      <c r="BY148" s="129">
        <f t="shared" ref="BY148" si="1339">Q148/Q157</f>
        <v>8.9558634480788463E-2</v>
      </c>
      <c r="BZ148" s="130">
        <f t="shared" ref="BZ148" si="1340">R148/R157</f>
        <v>6.8091431326075605E-2</v>
      </c>
      <c r="CA148" s="131">
        <f t="shared" ref="CA148" si="1341">S148/S157</f>
        <v>9.9469745402579815E-2</v>
      </c>
      <c r="CB148" s="128">
        <f t="shared" ref="CB148" si="1342">T148/T157</f>
        <v>0.16763083546347371</v>
      </c>
      <c r="CC148" s="129">
        <f t="shared" ref="CC148" si="1343">U148/U157</f>
        <v>3.0158540946477529E-2</v>
      </c>
      <c r="CD148" s="130">
        <f t="shared" ref="CD148" si="1344">V148/V157</f>
        <v>0.13467220485590717</v>
      </c>
      <c r="CE148" s="131">
        <f t="shared" ref="CE148" si="1345">W148/W157</f>
        <v>5.8537432690637485E-2</v>
      </c>
      <c r="CF148" s="128">
        <f t="shared" ref="CF148" si="1346">X148/X157</f>
        <v>9.6333643350139511E-2</v>
      </c>
      <c r="CG148" s="129">
        <f t="shared" ref="CG148" si="1347">Y148/Y157</f>
        <v>6.3569116967175224E-2</v>
      </c>
      <c r="CH148" s="130">
        <f t="shared" ref="CH148" si="1348">Z148/Z157</f>
        <v>6.7612016665448429E-2</v>
      </c>
      <c r="CI148" s="128">
        <f t="shared" ref="CI148" si="1349">AA148/AA157</f>
        <v>0.10000722073795942</v>
      </c>
      <c r="CJ148" s="134">
        <f t="shared" ref="CJ148" si="1350">AB148/AB157</f>
        <v>8.407725200172679E-2</v>
      </c>
      <c r="CK148" s="135">
        <f t="shared" ref="CK148" si="1351">AC148/AC157</f>
        <v>8.8097024493556081E-2</v>
      </c>
    </row>
    <row r="149" spans="1:89" x14ac:dyDescent="0.2">
      <c r="A149" s="145" t="s">
        <v>32</v>
      </c>
      <c r="B149" s="189">
        <v>1899</v>
      </c>
      <c r="C149" s="183">
        <v>2668</v>
      </c>
      <c r="D149" s="184">
        <v>600</v>
      </c>
      <c r="E149" s="185">
        <v>1071</v>
      </c>
      <c r="F149" s="182">
        <v>1212</v>
      </c>
      <c r="G149" s="186">
        <v>2171</v>
      </c>
      <c r="H149" s="184">
        <v>2193</v>
      </c>
      <c r="I149" s="185">
        <v>4024</v>
      </c>
      <c r="J149" s="182">
        <v>448</v>
      </c>
      <c r="K149" s="183">
        <v>201</v>
      </c>
      <c r="L149" s="184">
        <v>2299</v>
      </c>
      <c r="M149" s="182">
        <v>951</v>
      </c>
      <c r="N149" s="187">
        <v>2986</v>
      </c>
      <c r="O149" s="190">
        <v>2491</v>
      </c>
      <c r="P149" s="182">
        <v>1302</v>
      </c>
      <c r="Q149" s="183">
        <v>1762</v>
      </c>
      <c r="R149" s="184">
        <v>1481</v>
      </c>
      <c r="S149" s="185">
        <v>1985</v>
      </c>
      <c r="T149" s="182">
        <v>592</v>
      </c>
      <c r="U149" s="186">
        <v>324</v>
      </c>
      <c r="V149" s="184">
        <v>2524</v>
      </c>
      <c r="W149" s="191">
        <v>1630</v>
      </c>
      <c r="X149" s="182">
        <v>1352</v>
      </c>
      <c r="Y149" s="186">
        <v>787</v>
      </c>
      <c r="Z149" s="184">
        <v>2314</v>
      </c>
      <c r="AA149" s="182">
        <v>3378</v>
      </c>
      <c r="AB149" s="156">
        <f t="shared" si="941"/>
        <v>21202</v>
      </c>
      <c r="AC149" s="157">
        <f t="shared" si="942"/>
        <v>23443</v>
      </c>
      <c r="BI149" s="145" t="s">
        <v>32</v>
      </c>
      <c r="BJ149" s="128">
        <f>B149/B157</f>
        <v>6.6375393219154144E-2</v>
      </c>
      <c r="BK149" s="129">
        <f t="shared" ref="BK149" si="1352">C149/C157</f>
        <v>9.9167410050550103E-2</v>
      </c>
      <c r="BL149" s="130">
        <f t="shared" ref="BL149" si="1353">D149/D157</f>
        <v>4.6849379245724992E-2</v>
      </c>
      <c r="BM149" s="131">
        <f t="shared" ref="BM149" si="1354">E149/E157</f>
        <v>8.29782288680561E-2</v>
      </c>
      <c r="BN149" s="128">
        <f t="shared" ref="BN149" si="1355">F149/F157</f>
        <v>4.1533874781535932E-2</v>
      </c>
      <c r="BO149" s="129">
        <f t="shared" ref="BO149" si="1356">G149/G157</f>
        <v>8.9967262028096642E-2</v>
      </c>
      <c r="BP149" s="130">
        <f t="shared" ref="BP149" si="1357">H149/H157</f>
        <v>5.5052089870716706E-2</v>
      </c>
      <c r="BQ149" s="131">
        <f t="shared" ref="BQ149" si="1358">I149/I157</f>
        <v>9.6201200124315669E-2</v>
      </c>
      <c r="BR149" s="128">
        <f t="shared" ref="BR149" si="1359">J149/J157</f>
        <v>7.5218267293485561E-2</v>
      </c>
      <c r="BS149" s="129">
        <f t="shared" ref="BS149" si="1360">K149/K157</f>
        <v>3.0570342205323193E-2</v>
      </c>
      <c r="BT149" s="130">
        <f t="shared" ref="BT149" si="1361">L149/L157</f>
        <v>0.10196026255100231</v>
      </c>
      <c r="BU149" s="128">
        <f t="shared" ref="BU149" si="1362">M149/M157</f>
        <v>4.0759471969826849E-2</v>
      </c>
      <c r="BV149" s="132">
        <f t="shared" ref="BV149" si="1363">N149/N157</f>
        <v>7.4328529111592365E-2</v>
      </c>
      <c r="BW149" s="133">
        <f t="shared" ref="BW149" si="1364">O149/O157</f>
        <v>6.0892734917375575E-2</v>
      </c>
      <c r="BX149" s="128">
        <f t="shared" ref="BX149" si="1365">P149/P157</f>
        <v>6.1735419630156475E-2</v>
      </c>
      <c r="BY149" s="129">
        <f t="shared" ref="BY149" si="1366">Q149/Q157</f>
        <v>8.3892777222301582E-2</v>
      </c>
      <c r="BZ149" s="130">
        <f t="shared" ref="BZ149" si="1367">R149/R157</f>
        <v>5.9494637046559273E-2</v>
      </c>
      <c r="CA149" s="131">
        <f t="shared" ref="CA149" si="1368">S149/S157</f>
        <v>7.4649317438230986E-2</v>
      </c>
      <c r="CB149" s="128">
        <f t="shared" ref="CB149" si="1369">T149/T157</f>
        <v>7.9644827122292483E-2</v>
      </c>
      <c r="CC149" s="129">
        <f t="shared" ref="CC149" si="1370">U149/U157</f>
        <v>3.8622005006556208E-2</v>
      </c>
      <c r="CD149" s="130">
        <f t="shared" ref="CD149" si="1371">V149/V157</f>
        <v>0.10808033229135443</v>
      </c>
      <c r="CE149" s="131">
        <f t="shared" ref="CE149" si="1372">W149/W157</f>
        <v>5.6626715303109261E-2</v>
      </c>
      <c r="CF149" s="128">
        <f t="shared" ref="CF149" si="1373">X149/X157</f>
        <v>6.6180429781193401E-2</v>
      </c>
      <c r="CG149" s="129">
        <f t="shared" ref="CG149" si="1374">Y149/Y157</f>
        <v>6.064108491292957E-2</v>
      </c>
      <c r="CH149" s="130">
        <f t="shared" ref="CH149" si="1375">Z149/Z157</f>
        <v>5.6379894257242408E-2</v>
      </c>
      <c r="CI149" s="128">
        <f t="shared" ref="CI149" si="1376">AA149/AA157</f>
        <v>8.1305509423063041E-2</v>
      </c>
      <c r="CJ149" s="134">
        <f t="shared" ref="CJ149" si="1377">AB149/AB157</f>
        <v>6.6809305784446868E-2</v>
      </c>
      <c r="CK149" s="135">
        <f t="shared" ref="CK149" si="1378">AC149/AC157</f>
        <v>7.4215126678253376E-2</v>
      </c>
    </row>
    <row r="150" spans="1:89" x14ac:dyDescent="0.2">
      <c r="A150" s="136" t="s">
        <v>33</v>
      </c>
      <c r="B150" s="192">
        <v>1468</v>
      </c>
      <c r="C150" s="176">
        <v>1571</v>
      </c>
      <c r="D150" s="177">
        <v>439</v>
      </c>
      <c r="E150" s="178">
        <v>661</v>
      </c>
      <c r="F150" s="175">
        <v>1125</v>
      </c>
      <c r="G150" s="179">
        <v>1579</v>
      </c>
      <c r="H150" s="177">
        <v>1826</v>
      </c>
      <c r="I150" s="178">
        <v>2643</v>
      </c>
      <c r="J150" s="175">
        <v>384</v>
      </c>
      <c r="K150" s="176">
        <v>91</v>
      </c>
      <c r="L150" s="177">
        <v>1245</v>
      </c>
      <c r="M150" s="175">
        <v>888</v>
      </c>
      <c r="N150" s="180">
        <v>2201</v>
      </c>
      <c r="O150" s="193">
        <v>1896</v>
      </c>
      <c r="P150" s="175">
        <v>843</v>
      </c>
      <c r="Q150" s="176">
        <v>1234</v>
      </c>
      <c r="R150" s="177">
        <v>1081</v>
      </c>
      <c r="S150" s="178">
        <v>1535</v>
      </c>
      <c r="T150" s="175">
        <v>352</v>
      </c>
      <c r="U150" s="179">
        <v>335</v>
      </c>
      <c r="V150" s="177">
        <v>1740</v>
      </c>
      <c r="W150" s="194">
        <v>1510</v>
      </c>
      <c r="X150" s="175">
        <v>854</v>
      </c>
      <c r="Y150" s="179">
        <v>664</v>
      </c>
      <c r="Z150" s="177">
        <v>1840</v>
      </c>
      <c r="AA150" s="175">
        <v>1977</v>
      </c>
      <c r="AB150" s="156">
        <f t="shared" si="941"/>
        <v>15398</v>
      </c>
      <c r="AC150" s="157">
        <f t="shared" si="942"/>
        <v>16584</v>
      </c>
      <c r="BI150" s="136" t="s">
        <v>33</v>
      </c>
      <c r="BJ150" s="128">
        <f>B150/B157</f>
        <v>5.1310730513806364E-2</v>
      </c>
      <c r="BK150" s="129">
        <f t="shared" ref="BK150" si="1379">C150/C157</f>
        <v>5.8392804044008324E-2</v>
      </c>
      <c r="BL150" s="130">
        <f t="shared" ref="BL150" si="1380">D150/D157</f>
        <v>3.4278129148122123E-2</v>
      </c>
      <c r="BM150" s="131">
        <f t="shared" ref="BM150" si="1381">E150/E157</f>
        <v>5.1212520337801194E-2</v>
      </c>
      <c r="BN150" s="128">
        <f t="shared" ref="BN150" si="1382">F150/F157</f>
        <v>3.8552482779891026E-2</v>
      </c>
      <c r="BO150" s="129">
        <f t="shared" ref="BO150" si="1383">G150/G157</f>
        <v>6.5434503335957891E-2</v>
      </c>
      <c r="BP150" s="130">
        <f t="shared" ref="BP150" si="1384">H150/H157</f>
        <v>4.5839086230701646E-2</v>
      </c>
      <c r="BQ150" s="131">
        <f t="shared" ref="BQ150" si="1385">I150/I157</f>
        <v>6.3185828014057227E-2</v>
      </c>
      <c r="BR150" s="128">
        <f t="shared" ref="BR150" si="1386">J150/J157</f>
        <v>6.4472800537273334E-2</v>
      </c>
      <c r="BS150" s="129">
        <f t="shared" ref="BS150" si="1387">K150/K157</f>
        <v>1.3840304182509505E-2</v>
      </c>
      <c r="BT150" s="130">
        <f t="shared" ref="BT150" si="1388">L150/L157</f>
        <v>5.5215540180947313E-2</v>
      </c>
      <c r="BU150" s="128">
        <f t="shared" ref="BU150" si="1389">M150/M157</f>
        <v>3.8059317675295731E-2</v>
      </c>
      <c r="BV150" s="132">
        <f t="shared" ref="BV150" si="1390">N150/N157</f>
        <v>5.4788041719562891E-2</v>
      </c>
      <c r="BW150" s="133">
        <f t="shared" ref="BW150" si="1391">O150/O157</f>
        <v>4.6347902610736284E-2</v>
      </c>
      <c r="BX150" s="128">
        <f t="shared" ref="BX150" si="1392">P150/P157</f>
        <v>3.9971550497866284E-2</v>
      </c>
      <c r="BY150" s="129">
        <f t="shared" ref="BY150" si="1393">Q150/Q157</f>
        <v>5.8753511403132883E-2</v>
      </c>
      <c r="BZ150" s="130">
        <f t="shared" ref="BZ150" si="1394">R150/R157</f>
        <v>4.3425862692323146E-2</v>
      </c>
      <c r="CA150" s="131">
        <f t="shared" ref="CA150" si="1395">S150/S157</f>
        <v>5.77262983716295E-2</v>
      </c>
      <c r="CB150" s="128">
        <f t="shared" ref="CB150" si="1396">T150/T157</f>
        <v>4.735638369433607E-2</v>
      </c>
      <c r="CC150" s="129">
        <f t="shared" ref="CC150" si="1397">U150/U157</f>
        <v>3.9933245917272618E-2</v>
      </c>
      <c r="CD150" s="130">
        <f t="shared" ref="CD150" si="1398">V150/V157</f>
        <v>7.4508628441741956E-2</v>
      </c>
      <c r="CE150" s="131">
        <f t="shared" ref="CE150" si="1399">W150/W157</f>
        <v>5.2457877366684037E-2</v>
      </c>
      <c r="CF150" s="128">
        <f t="shared" ref="CF150" si="1400">X150/X157</f>
        <v>4.1803318811493462E-2</v>
      </c>
      <c r="CG150" s="129">
        <f t="shared" ref="CG150" si="1401">Y150/Y157</f>
        <v>5.1163507474187082E-2</v>
      </c>
      <c r="CH150" s="130">
        <f t="shared" ref="CH150" si="1402">Z150/Z157</f>
        <v>4.4831030870063106E-2</v>
      </c>
      <c r="CI150" s="128">
        <f t="shared" ref="CI150" si="1403">AA150/AA157</f>
        <v>4.7584663152574196E-2</v>
      </c>
      <c r="CJ150" s="134">
        <f t="shared" ref="CJ150" si="1404">AB150/AB157</f>
        <v>4.8520408002495657E-2</v>
      </c>
      <c r="CK150" s="135">
        <f t="shared" ref="CK150" si="1405">AC150/AC157</f>
        <v>5.2501115933632818E-2</v>
      </c>
    </row>
    <row r="151" spans="1:89" x14ac:dyDescent="0.2">
      <c r="A151" s="145" t="s">
        <v>34</v>
      </c>
      <c r="B151" s="189">
        <v>489</v>
      </c>
      <c r="C151" s="183">
        <v>938</v>
      </c>
      <c r="D151" s="184">
        <v>217</v>
      </c>
      <c r="E151" s="185">
        <v>529</v>
      </c>
      <c r="F151" s="182">
        <v>551</v>
      </c>
      <c r="G151" s="186">
        <v>1342</v>
      </c>
      <c r="H151" s="184">
        <v>944</v>
      </c>
      <c r="I151" s="185">
        <v>1878</v>
      </c>
      <c r="J151" s="182">
        <v>166</v>
      </c>
      <c r="K151" s="183">
        <v>76</v>
      </c>
      <c r="L151" s="184">
        <v>961</v>
      </c>
      <c r="M151" s="182">
        <v>680</v>
      </c>
      <c r="N151" s="187">
        <v>1790</v>
      </c>
      <c r="O151" s="190">
        <v>1726</v>
      </c>
      <c r="P151" s="182">
        <v>575</v>
      </c>
      <c r="Q151" s="183">
        <v>1090</v>
      </c>
      <c r="R151" s="184">
        <v>862</v>
      </c>
      <c r="S151" s="185">
        <v>1232</v>
      </c>
      <c r="T151" s="182">
        <v>212</v>
      </c>
      <c r="U151" s="186">
        <v>292</v>
      </c>
      <c r="V151" s="184">
        <v>1378</v>
      </c>
      <c r="W151" s="191">
        <v>950</v>
      </c>
      <c r="X151" s="182">
        <v>531</v>
      </c>
      <c r="Y151" s="186">
        <v>462</v>
      </c>
      <c r="Z151" s="184">
        <v>1163</v>
      </c>
      <c r="AA151" s="182">
        <v>1735</v>
      </c>
      <c r="AB151" s="156">
        <f t="shared" si="941"/>
        <v>9839</v>
      </c>
      <c r="AC151" s="157">
        <f t="shared" si="942"/>
        <v>12930</v>
      </c>
      <c r="BI151" s="145" t="s">
        <v>34</v>
      </c>
      <c r="BJ151" s="128">
        <f>B151/B157</f>
        <v>1.7091925900034954E-2</v>
      </c>
      <c r="BK151" s="129">
        <f t="shared" ref="BK151" si="1406">C151/C157</f>
        <v>3.4864704133214394E-2</v>
      </c>
      <c r="BL151" s="130">
        <f t="shared" ref="BL151" si="1407">D151/D157</f>
        <v>1.6943858827203874E-2</v>
      </c>
      <c r="BM151" s="131">
        <f t="shared" ref="BM151" si="1408">E151/E157</f>
        <v>4.0985511737816692E-2</v>
      </c>
      <c r="BN151" s="128">
        <f t="shared" ref="BN151" si="1409">F151/F157</f>
        <v>1.888214934375107E-2</v>
      </c>
      <c r="BO151" s="129">
        <f t="shared" ref="BO151" si="1410">G151/G157</f>
        <v>5.5613111764949652E-2</v>
      </c>
      <c r="BP151" s="130">
        <f t="shared" ref="BP151" si="1411">H151/H157</f>
        <v>2.3697753232082338E-2</v>
      </c>
      <c r="BQ151" s="131">
        <f t="shared" ref="BQ151" si="1412">I151/I157</f>
        <v>4.489708097253102E-2</v>
      </c>
      <c r="BR151" s="128">
        <f t="shared" ref="BR151" si="1413">J151/J157</f>
        <v>2.7871054398925454E-2</v>
      </c>
      <c r="BS151" s="129">
        <f t="shared" ref="BS151" si="1414">K151/K157</f>
        <v>1.1558935361216729E-2</v>
      </c>
      <c r="BT151" s="130">
        <f t="shared" ref="BT151" si="1415">L151/L157</f>
        <v>4.2620188043285434E-2</v>
      </c>
      <c r="BU151" s="128">
        <f t="shared" ref="BU151" si="1416">M151/M157</f>
        <v>2.9144522544145381E-2</v>
      </c>
      <c r="BV151" s="132">
        <f t="shared" ref="BV151" si="1417">N151/N157</f>
        <v>4.4557289721952553E-2</v>
      </c>
      <c r="BW151" s="133">
        <f t="shared" ref="BW151" si="1418">O151/O157</f>
        <v>4.2192236237410773E-2</v>
      </c>
      <c r="BX151" s="128">
        <f t="shared" ref="BX151" si="1419">P151/P157</f>
        <v>2.7264106211474633E-2</v>
      </c>
      <c r="BY151" s="129">
        <f t="shared" ref="BY151" si="1420">Q151/Q157</f>
        <v>5.1897347997905061E-2</v>
      </c>
      <c r="BZ151" s="130">
        <f t="shared" ref="BZ151" si="1421">R151/R157</f>
        <v>3.4628208733378858E-2</v>
      </c>
      <c r="CA151" s="131">
        <f t="shared" ref="CA151" si="1422">S151/S157</f>
        <v>4.6331465533451167E-2</v>
      </c>
      <c r="CB151" s="128">
        <f t="shared" ref="CB151" si="1423">T151/T157</f>
        <v>2.8521458361361496E-2</v>
      </c>
      <c r="CC151" s="129">
        <f t="shared" ref="CC151" si="1424">U151/U157</f>
        <v>3.4807485993563002E-2</v>
      </c>
      <c r="CD151" s="130">
        <f t="shared" ref="CD151" si="1425">V151/V157</f>
        <v>5.9007408041793344E-2</v>
      </c>
      <c r="CE151" s="131">
        <f t="shared" ref="CE151" si="1426">W151/W157</f>
        <v>3.3003300330033E-2</v>
      </c>
      <c r="CF151" s="128">
        <f t="shared" ref="CF151" si="1427">X151/X157</f>
        <v>2.5992461696607762E-2</v>
      </c>
      <c r="CG151" s="129">
        <f t="shared" ref="CG151" si="1428">Y151/Y157</f>
        <v>3.5598705501618123E-2</v>
      </c>
      <c r="CH151" s="130">
        <f t="shared" ref="CH151" si="1429">Z151/Z157</f>
        <v>2.8336135272762714E-2</v>
      </c>
      <c r="CI151" s="128">
        <f t="shared" ref="CI151" si="1430">AA151/AA157</f>
        <v>4.1759934531975837E-2</v>
      </c>
      <c r="CJ151" s="134">
        <f t="shared" ref="CJ151" si="1431">AB151/AB157</f>
        <v>3.1003526064200208E-2</v>
      </c>
      <c r="CK151" s="135">
        <f t="shared" ref="CK151" si="1432">AC151/AC157</f>
        <v>4.0933395382409088E-2</v>
      </c>
    </row>
    <row r="152" spans="1:89" x14ac:dyDescent="0.2">
      <c r="A152" s="136" t="s">
        <v>35</v>
      </c>
      <c r="B152" s="192">
        <v>0</v>
      </c>
      <c r="C152" s="176">
        <v>444</v>
      </c>
      <c r="D152" s="177">
        <v>5</v>
      </c>
      <c r="E152" s="178">
        <v>303</v>
      </c>
      <c r="F152" s="175">
        <v>21</v>
      </c>
      <c r="G152" s="179">
        <v>759</v>
      </c>
      <c r="H152" s="177">
        <v>82</v>
      </c>
      <c r="I152" s="178">
        <v>809</v>
      </c>
      <c r="J152" s="175">
        <v>42</v>
      </c>
      <c r="K152" s="176">
        <v>38</v>
      </c>
      <c r="L152" s="177">
        <v>498</v>
      </c>
      <c r="M152" s="175">
        <v>129</v>
      </c>
      <c r="N152" s="180">
        <v>471</v>
      </c>
      <c r="O152" s="193">
        <v>232</v>
      </c>
      <c r="P152" s="175">
        <v>113</v>
      </c>
      <c r="Q152" s="176">
        <v>181</v>
      </c>
      <c r="R152" s="177">
        <v>178</v>
      </c>
      <c r="S152" s="178">
        <v>123</v>
      </c>
      <c r="T152" s="175">
        <v>28</v>
      </c>
      <c r="U152" s="179">
        <v>18</v>
      </c>
      <c r="V152" s="177">
        <v>199</v>
      </c>
      <c r="W152" s="194">
        <v>66</v>
      </c>
      <c r="X152" s="175">
        <v>128</v>
      </c>
      <c r="Y152" s="179">
        <v>26</v>
      </c>
      <c r="Z152" s="177">
        <v>88</v>
      </c>
      <c r="AA152" s="175">
        <v>120</v>
      </c>
      <c r="AB152" s="156">
        <f t="shared" si="941"/>
        <v>1853</v>
      </c>
      <c r="AC152" s="157">
        <f t="shared" si="942"/>
        <v>3248</v>
      </c>
      <c r="BI152" s="136" t="s">
        <v>35</v>
      </c>
      <c r="BJ152" s="128">
        <f>B152/B157</f>
        <v>0</v>
      </c>
      <c r="BK152" s="129">
        <f t="shared" ref="BK152" si="1433">C152/C157</f>
        <v>1.6503122212310439E-2</v>
      </c>
      <c r="BL152" s="130">
        <f t="shared" ref="BL152" si="1434">D152/D157</f>
        <v>3.9041149371437495E-4</v>
      </c>
      <c r="BM152" s="131">
        <f t="shared" ref="BM152" si="1435">E152/E157</f>
        <v>2.3475633377237157E-2</v>
      </c>
      <c r="BN152" s="128">
        <f t="shared" ref="BN152" si="1436">F152/F157</f>
        <v>7.1964634522463252E-4</v>
      </c>
      <c r="BO152" s="129">
        <f t="shared" ref="BO152" si="1437">G152/G157</f>
        <v>3.1453317309684641E-2</v>
      </c>
      <c r="BP152" s="130">
        <f t="shared" ref="BP152" si="1438">H152/H157</f>
        <v>2.0584912765156268E-3</v>
      </c>
      <c r="BQ152" s="131">
        <f t="shared" ref="BQ152" si="1439">I152/I157</f>
        <v>1.9340648832149945E-2</v>
      </c>
      <c r="BR152" s="128">
        <f t="shared" ref="BR152" si="1440">J152/J157</f>
        <v>7.0517125587642717E-3</v>
      </c>
      <c r="BS152" s="129">
        <f t="shared" ref="BS152" si="1441">K152/K157</f>
        <v>5.7794676806083647E-3</v>
      </c>
      <c r="BT152" s="130">
        <f t="shared" ref="BT152" si="1442">L152/L157</f>
        <v>2.2086216072378925E-2</v>
      </c>
      <c r="BU152" s="128">
        <f t="shared" ref="BU152" si="1443">M152/M157</f>
        <v>5.5288873649922852E-3</v>
      </c>
      <c r="BV152" s="132">
        <f t="shared" ref="BV152" si="1444">N152/N157</f>
        <v>1.1724292435217684E-2</v>
      </c>
      <c r="BW152" s="133">
        <f t="shared" ref="BW152" si="1445">O152/O157</f>
        <v>5.6712623447736383E-3</v>
      </c>
      <c r="BX152" s="128">
        <f t="shared" ref="BX152" si="1446">P152/P157</f>
        <v>5.3579895685158842E-3</v>
      </c>
      <c r="BY152" s="129">
        <f t="shared" ref="BY152" si="1447">Q152/Q157</f>
        <v>8.6178165024044188E-3</v>
      </c>
      <c r="BZ152" s="130">
        <f t="shared" ref="BZ152" si="1448">R152/R157</f>
        <v>7.1506045876350783E-3</v>
      </c>
      <c r="CA152" s="131">
        <f t="shared" ref="CA152" si="1449">S152/S157</f>
        <v>4.6256252115377382E-3</v>
      </c>
      <c r="CB152" s="128">
        <f t="shared" ref="CB152" si="1450">T152/T157</f>
        <v>3.7669850665949145E-3</v>
      </c>
      <c r="CC152" s="129">
        <f t="shared" ref="CC152" si="1451">U152/U157</f>
        <v>2.145666944808678E-3</v>
      </c>
      <c r="CD152" s="130">
        <f t="shared" ref="CD152" si="1452">V152/V157</f>
        <v>8.5213891148888787E-3</v>
      </c>
      <c r="CE152" s="131">
        <f t="shared" ref="CE152" si="1453">W152/W157</f>
        <v>2.2928608650338717E-3</v>
      </c>
      <c r="CF152" s="128">
        <f t="shared" ref="CF152" si="1454">X152/X157</f>
        <v>6.2656028195212689E-3</v>
      </c>
      <c r="CG152" s="129">
        <f t="shared" ref="CG152" si="1455">Y152/Y157</f>
        <v>2.0033903529049161E-3</v>
      </c>
      <c r="CH152" s="130">
        <f t="shared" ref="CH152" si="1456">Z152/Z157</f>
        <v>2.1440927807421487E-3</v>
      </c>
      <c r="CI152" s="128">
        <f t="shared" ref="CI152" si="1457">AA152/AA157</f>
        <v>2.8882951837677809E-3</v>
      </c>
      <c r="CJ152" s="134">
        <f t="shared" ref="CJ152" si="1458">AB152/AB157</f>
        <v>5.8389606460984844E-3</v>
      </c>
      <c r="CK152" s="135">
        <f t="shared" ref="CK152" si="1459">AC152/AC157</f>
        <v>1.0282418267754424E-2</v>
      </c>
    </row>
    <row r="153" spans="1:89" x14ac:dyDescent="0.2">
      <c r="A153" s="145" t="s">
        <v>36</v>
      </c>
      <c r="B153" s="189"/>
      <c r="C153" s="183"/>
      <c r="D153" s="184"/>
      <c r="E153" s="185"/>
      <c r="F153" s="182"/>
      <c r="G153" s="186"/>
      <c r="H153" s="184"/>
      <c r="I153" s="185"/>
      <c r="J153" s="182"/>
      <c r="K153" s="186"/>
      <c r="L153" s="184"/>
      <c r="M153" s="182"/>
      <c r="N153" s="187"/>
      <c r="O153" s="190"/>
      <c r="P153" s="182"/>
      <c r="Q153" s="186"/>
      <c r="R153" s="184"/>
      <c r="S153" s="185"/>
      <c r="T153" s="182"/>
      <c r="U153" s="186"/>
      <c r="V153" s="184"/>
      <c r="W153" s="185"/>
      <c r="X153" s="182"/>
      <c r="Y153" s="186"/>
      <c r="Z153" s="184"/>
      <c r="AA153" s="182"/>
      <c r="AB153" s="156">
        <f t="shared" si="941"/>
        <v>0</v>
      </c>
      <c r="AC153" s="157">
        <f t="shared" si="942"/>
        <v>0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0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0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4.25" thickTop="1" thickBot="1" x14ac:dyDescent="0.25">
      <c r="A157" s="229" t="s">
        <v>13</v>
      </c>
      <c r="B157" s="20">
        <f t="shared" ref="B157" si="1570">SUM(B134:B156)</f>
        <v>28610</v>
      </c>
      <c r="C157" s="21">
        <f t="shared" ref="C157" si="1571">SUM(C134:C156)</f>
        <v>26904</v>
      </c>
      <c r="D157" s="20">
        <f t="shared" ref="D157" si="1572">SUM(D134:D156)</f>
        <v>12807</v>
      </c>
      <c r="E157" s="21">
        <f t="shared" ref="E157" si="1573">SUM(E134:E156)</f>
        <v>12907</v>
      </c>
      <c r="F157" s="20">
        <f t="shared" ref="F157" si="1574">SUM(F134:F156)</f>
        <v>29181</v>
      </c>
      <c r="G157" s="21">
        <f t="shared" ref="G157" si="1575">SUM(G134:G156)</f>
        <v>24131</v>
      </c>
      <c r="H157" s="20">
        <f t="shared" ref="H157" si="1576">SUM(H134:H156)</f>
        <v>39835</v>
      </c>
      <c r="I157" s="21">
        <f t="shared" ref="I157" si="1577">SUM(I134:I156)</f>
        <v>41829</v>
      </c>
      <c r="J157" s="20">
        <f t="shared" ref="J157" si="1578">SUM(J134:J156)</f>
        <v>5956</v>
      </c>
      <c r="K157" s="21">
        <f t="shared" ref="K157" si="1579">SUM(K134:K156)</f>
        <v>6575</v>
      </c>
      <c r="L157" s="20">
        <f t="shared" ref="L157" si="1580">SUM(L134:L156)</f>
        <v>22548</v>
      </c>
      <c r="M157" s="21">
        <f t="shared" ref="M157" si="1581">SUM(M134:M156)</f>
        <v>23332</v>
      </c>
      <c r="N157" s="20">
        <f t="shared" ref="N157" si="1582">SUM(N134:N156)</f>
        <v>40173</v>
      </c>
      <c r="O157" s="21">
        <f t="shared" ref="O157" si="1583">SUM(O134:O156)</f>
        <v>40908</v>
      </c>
      <c r="P157" s="20">
        <f t="shared" ref="P157" si="1584">SUM(P134:P156)</f>
        <v>21090</v>
      </c>
      <c r="Q157" s="21">
        <f t="shared" ref="Q157" si="1585">SUM(Q134:Q156)</f>
        <v>21003</v>
      </c>
      <c r="R157" s="20">
        <f t="shared" ref="R157" si="1586">SUM(R134:R156)</f>
        <v>24893</v>
      </c>
      <c r="S157" s="21">
        <f t="shared" ref="S157" si="1587">SUM(S134:S156)</f>
        <v>26591</v>
      </c>
      <c r="T157" s="20">
        <f t="shared" ref="T157" si="1588">SUM(T134:T156)</f>
        <v>7433</v>
      </c>
      <c r="U157" s="21">
        <f t="shared" ref="U157" si="1589">SUM(U134:U156)</f>
        <v>8389</v>
      </c>
      <c r="V157" s="20">
        <f t="shared" ref="V157" si="1590">SUM(V134:V156)</f>
        <v>23353</v>
      </c>
      <c r="W157" s="21">
        <f t="shared" ref="W157" si="1591">SUM(W134:W156)</f>
        <v>28785</v>
      </c>
      <c r="X157" s="20">
        <f t="shared" ref="X157" si="1592">SUM(X134:X156)</f>
        <v>20429</v>
      </c>
      <c r="Y157" s="21">
        <f t="shared" ref="Y157" si="1593">SUM(Y134:Y156)</f>
        <v>12978</v>
      </c>
      <c r="Z157" s="20">
        <f t="shared" ref="Z157" si="1594">SUM(Z134:Z156)</f>
        <v>41043</v>
      </c>
      <c r="AA157" s="21">
        <f t="shared" ref="AA157" si="1595">SUM(AA134:AA156)</f>
        <v>41547</v>
      </c>
      <c r="AB157" s="160">
        <f t="shared" ref="AB157:AC157" si="1596">SUM(AB133:AB156)</f>
        <v>317351</v>
      </c>
      <c r="AC157" s="161">
        <f t="shared" si="1596"/>
        <v>315879</v>
      </c>
      <c r="BI157" s="229" t="s">
        <v>13</v>
      </c>
      <c r="BJ157" s="154">
        <f>SUM(BJ133:BJ156)</f>
        <v>1.0000000000000002</v>
      </c>
      <c r="BK157" s="155">
        <f t="shared" ref="BK157:CK157" si="1597">SUM(BK133:BK156)</f>
        <v>1.0000000000000002</v>
      </c>
      <c r="BL157" s="154">
        <f t="shared" si="1597"/>
        <v>0.99999999999999978</v>
      </c>
      <c r="BM157" s="155">
        <f t="shared" si="1597"/>
        <v>1</v>
      </c>
      <c r="BN157" s="154">
        <f t="shared" si="1597"/>
        <v>0.99999999999999989</v>
      </c>
      <c r="BO157" s="155">
        <f t="shared" si="1597"/>
        <v>1</v>
      </c>
      <c r="BP157" s="154">
        <f t="shared" si="1597"/>
        <v>1.0000000000000002</v>
      </c>
      <c r="BQ157" s="155">
        <f t="shared" si="1597"/>
        <v>1.0000000000000002</v>
      </c>
      <c r="BR157" s="154">
        <f t="shared" si="1597"/>
        <v>1</v>
      </c>
      <c r="BS157" s="155">
        <f t="shared" si="1597"/>
        <v>0.99999999999999989</v>
      </c>
      <c r="BT157" s="154">
        <f t="shared" si="1597"/>
        <v>1.0000000000000002</v>
      </c>
      <c r="BU157" s="155">
        <f t="shared" si="1597"/>
        <v>0.99999999999999989</v>
      </c>
      <c r="BV157" s="154">
        <f t="shared" si="1597"/>
        <v>1</v>
      </c>
      <c r="BW157" s="155">
        <f t="shared" si="1597"/>
        <v>1</v>
      </c>
      <c r="BX157" s="154">
        <f t="shared" si="1597"/>
        <v>1.0000000000000002</v>
      </c>
      <c r="BY157" s="155">
        <f t="shared" si="1597"/>
        <v>1</v>
      </c>
      <c r="BZ157" s="154">
        <f t="shared" si="1597"/>
        <v>1</v>
      </c>
      <c r="CA157" s="155">
        <f t="shared" si="1597"/>
        <v>1</v>
      </c>
      <c r="CB157" s="154">
        <f t="shared" si="1597"/>
        <v>1</v>
      </c>
      <c r="CC157" s="155">
        <f t="shared" si="1597"/>
        <v>1</v>
      </c>
      <c r="CD157" s="154">
        <f t="shared" si="1597"/>
        <v>0.99999999999999989</v>
      </c>
      <c r="CE157" s="155">
        <f t="shared" si="1597"/>
        <v>1</v>
      </c>
      <c r="CF157" s="154">
        <f t="shared" si="1597"/>
        <v>1</v>
      </c>
      <c r="CG157" s="155">
        <f t="shared" si="1597"/>
        <v>0.99999999999999989</v>
      </c>
      <c r="CH157" s="154">
        <f t="shared" si="1597"/>
        <v>1.0000000000000002</v>
      </c>
      <c r="CI157" s="155">
        <f t="shared" si="1597"/>
        <v>0.99999999999999989</v>
      </c>
      <c r="CJ157" s="154">
        <f t="shared" si="1597"/>
        <v>1</v>
      </c>
      <c r="CK157" s="155">
        <f t="shared" si="1597"/>
        <v>1</v>
      </c>
    </row>
    <row r="158" spans="1:89" ht="13.5" thickTop="1" x14ac:dyDescent="0.2">
      <c r="A158" s="173"/>
    </row>
    <row r="160" spans="1:89" x14ac:dyDescent="0.2">
      <c r="A160" s="305">
        <f>+A129+1</f>
        <v>44748</v>
      </c>
      <c r="B160" s="305"/>
      <c r="C160" s="305"/>
      <c r="D160" s="305"/>
      <c r="BI160" s="310">
        <f>+BI129+1</f>
        <v>44748</v>
      </c>
      <c r="BJ160" s="310"/>
      <c r="BK160" s="310"/>
      <c r="BL160" s="310"/>
    </row>
    <row r="161" spans="1:89" ht="13.5" thickBot="1" x14ac:dyDescent="0.25">
      <c r="AE161" s="232" t="s">
        <v>84</v>
      </c>
    </row>
    <row r="162" spans="1:89" ht="14.25" thickTop="1" thickBot="1" x14ac:dyDescent="0.25">
      <c r="A162" s="301" t="s">
        <v>0</v>
      </c>
      <c r="B162" s="303" t="s">
        <v>1</v>
      </c>
      <c r="C162" s="304"/>
      <c r="D162" s="303" t="s">
        <v>2</v>
      </c>
      <c r="E162" s="304"/>
      <c r="F162" s="303" t="s">
        <v>3</v>
      </c>
      <c r="G162" s="304"/>
      <c r="H162" s="303" t="s">
        <v>4</v>
      </c>
      <c r="I162" s="304"/>
      <c r="J162" s="303" t="s">
        <v>5</v>
      </c>
      <c r="K162" s="304"/>
      <c r="L162" s="303" t="s">
        <v>6</v>
      </c>
      <c r="M162" s="304"/>
      <c r="N162" s="303" t="s">
        <v>7</v>
      </c>
      <c r="O162" s="304"/>
      <c r="P162" s="303" t="s">
        <v>8</v>
      </c>
      <c r="Q162" s="304"/>
      <c r="R162" s="303" t="s">
        <v>9</v>
      </c>
      <c r="S162" s="304"/>
      <c r="T162" s="303" t="s">
        <v>10</v>
      </c>
      <c r="U162" s="304"/>
      <c r="V162" s="303" t="s">
        <v>11</v>
      </c>
      <c r="W162" s="304"/>
      <c r="X162" s="303" t="s">
        <v>12</v>
      </c>
      <c r="Y162" s="304"/>
      <c r="Z162" s="306" t="s">
        <v>40</v>
      </c>
      <c r="AA162" s="307"/>
      <c r="AB162" s="308" t="s">
        <v>41</v>
      </c>
      <c r="AC162" s="309"/>
      <c r="AE162" s="301" t="s">
        <v>0</v>
      </c>
      <c r="AF162" s="303" t="s">
        <v>1</v>
      </c>
      <c r="AG162" s="304"/>
      <c r="AH162" s="303" t="s">
        <v>2</v>
      </c>
      <c r="AI162" s="304"/>
      <c r="AJ162" s="303" t="s">
        <v>3</v>
      </c>
      <c r="AK162" s="304"/>
      <c r="AL162" s="303" t="s">
        <v>4</v>
      </c>
      <c r="AM162" s="304"/>
      <c r="AN162" s="303" t="s">
        <v>5</v>
      </c>
      <c r="AO162" s="304"/>
      <c r="AP162" s="303" t="s">
        <v>6</v>
      </c>
      <c r="AQ162" s="304"/>
      <c r="AR162" s="303" t="s">
        <v>7</v>
      </c>
      <c r="AS162" s="304"/>
      <c r="AT162" s="303" t="s">
        <v>8</v>
      </c>
      <c r="AU162" s="304"/>
      <c r="AV162" s="303" t="s">
        <v>9</v>
      </c>
      <c r="AW162" s="304"/>
      <c r="AX162" s="303" t="s">
        <v>10</v>
      </c>
      <c r="AY162" s="304"/>
      <c r="AZ162" s="303" t="s">
        <v>11</v>
      </c>
      <c r="BA162" s="304"/>
      <c r="BB162" s="303" t="s">
        <v>12</v>
      </c>
      <c r="BC162" s="304"/>
      <c r="BD162" s="306" t="s">
        <v>40</v>
      </c>
      <c r="BE162" s="307"/>
      <c r="BF162" s="308" t="s">
        <v>41</v>
      </c>
      <c r="BG162" s="309"/>
      <c r="BI162" s="301" t="s">
        <v>0</v>
      </c>
      <c r="BJ162" s="303" t="s">
        <v>1</v>
      </c>
      <c r="BK162" s="304"/>
      <c r="BL162" s="303" t="s">
        <v>2</v>
      </c>
      <c r="BM162" s="304"/>
      <c r="BN162" s="303" t="s">
        <v>3</v>
      </c>
      <c r="BO162" s="304"/>
      <c r="BP162" s="303" t="s">
        <v>4</v>
      </c>
      <c r="BQ162" s="304"/>
      <c r="BR162" s="303" t="s">
        <v>5</v>
      </c>
      <c r="BS162" s="304"/>
      <c r="BT162" s="303" t="s">
        <v>6</v>
      </c>
      <c r="BU162" s="304"/>
      <c r="BV162" s="303" t="s">
        <v>7</v>
      </c>
      <c r="BW162" s="304"/>
      <c r="BX162" s="303" t="s">
        <v>8</v>
      </c>
      <c r="BY162" s="304"/>
      <c r="BZ162" s="303" t="s">
        <v>9</v>
      </c>
      <c r="CA162" s="304"/>
      <c r="CB162" s="303" t="s">
        <v>10</v>
      </c>
      <c r="CC162" s="304"/>
      <c r="CD162" s="303" t="s">
        <v>11</v>
      </c>
      <c r="CE162" s="304"/>
      <c r="CF162" s="303" t="s">
        <v>12</v>
      </c>
      <c r="CG162" s="304"/>
      <c r="CH162" s="306" t="s">
        <v>40</v>
      </c>
      <c r="CI162" s="307"/>
      <c r="CJ162" s="303" t="s">
        <v>41</v>
      </c>
      <c r="CK162" s="304"/>
    </row>
    <row r="163" spans="1:89" ht="15" thickTop="1" thickBot="1" x14ac:dyDescent="0.3">
      <c r="A163" s="302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2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2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3255</v>
      </c>
      <c r="AG164" s="172">
        <f t="shared" ref="AG164:AV165" si="1598">SUMIF($A$9:$A$32,$AE164,C$164:C$187)</f>
        <v>1224</v>
      </c>
      <c r="AH164" s="126">
        <f t="shared" si="1598"/>
        <v>1060</v>
      </c>
      <c r="AI164" s="166">
        <f t="shared" si="1598"/>
        <v>1151</v>
      </c>
      <c r="AJ164" s="125">
        <f t="shared" si="1598"/>
        <v>2857</v>
      </c>
      <c r="AK164" s="127">
        <f t="shared" si="1598"/>
        <v>1552</v>
      </c>
      <c r="AL164" s="126">
        <f t="shared" si="1598"/>
        <v>3849</v>
      </c>
      <c r="AM164" s="166">
        <f t="shared" si="1598"/>
        <v>2405</v>
      </c>
      <c r="AN164" s="125">
        <f t="shared" si="1598"/>
        <v>257</v>
      </c>
      <c r="AO164" s="127">
        <f t="shared" si="1598"/>
        <v>992</v>
      </c>
      <c r="AP164" s="126">
        <f t="shared" si="1598"/>
        <v>1175</v>
      </c>
      <c r="AQ164" s="125">
        <f t="shared" si="1598"/>
        <v>3459</v>
      </c>
      <c r="AR164" s="165">
        <f t="shared" si="1598"/>
        <v>2975</v>
      </c>
      <c r="AS164" s="167">
        <f t="shared" si="1598"/>
        <v>4172</v>
      </c>
      <c r="AT164" s="125">
        <f t="shared" si="1598"/>
        <v>2063</v>
      </c>
      <c r="AU164" s="127">
        <f t="shared" si="1598"/>
        <v>2138</v>
      </c>
      <c r="AV164" s="126">
        <f t="shared" si="1598"/>
        <v>2484</v>
      </c>
      <c r="AW164" s="166">
        <f t="shared" ref="AW164:BE165" si="1599">SUMIF($A$9:$A$32,$AE164,S$164:S$187)</f>
        <v>1958</v>
      </c>
      <c r="AX164" s="125">
        <f t="shared" si="1599"/>
        <v>362</v>
      </c>
      <c r="AY164" s="127">
        <f t="shared" si="1599"/>
        <v>1609</v>
      </c>
      <c r="AZ164" s="126">
        <f t="shared" si="1599"/>
        <v>1278</v>
      </c>
      <c r="BA164" s="166">
        <f t="shared" si="1599"/>
        <v>3124</v>
      </c>
      <c r="BB164" s="125">
        <f t="shared" si="1599"/>
        <v>1800</v>
      </c>
      <c r="BC164" s="127">
        <f t="shared" si="1599"/>
        <v>1862</v>
      </c>
      <c r="BD164" s="170">
        <f t="shared" si="1599"/>
        <v>3839</v>
      </c>
      <c r="BE164" s="171">
        <f t="shared" si="1599"/>
        <v>2717</v>
      </c>
      <c r="BF164" s="156">
        <f>AF164+AH164+AJ164+AL164+AN164+AP164+AR164+AT164+AV164+AX164+AZ164+BB164+BD164</f>
        <v>27254</v>
      </c>
      <c r="BG164" s="157">
        <f>AG164+AI164+AK164+AM164+AO164+AQ164+AS164+AU164+AW164+AY164+BA164+BC164+BE164</f>
        <v>28363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2">
      <c r="A165" s="136" t="s">
        <v>17</v>
      </c>
      <c r="B165" s="175">
        <v>361</v>
      </c>
      <c r="C165" s="176">
        <v>0</v>
      </c>
      <c r="D165" s="177">
        <v>232</v>
      </c>
      <c r="E165" s="178">
        <v>4</v>
      </c>
      <c r="F165" s="175">
        <v>631</v>
      </c>
      <c r="G165" s="179">
        <v>10</v>
      </c>
      <c r="H165" s="177">
        <v>525</v>
      </c>
      <c r="I165" s="178">
        <v>62</v>
      </c>
      <c r="J165" s="175">
        <v>11</v>
      </c>
      <c r="K165" s="179">
        <v>29</v>
      </c>
      <c r="L165" s="177">
        <v>51</v>
      </c>
      <c r="M165" s="175">
        <v>101</v>
      </c>
      <c r="N165" s="180">
        <v>223</v>
      </c>
      <c r="O165" s="181">
        <v>140</v>
      </c>
      <c r="P165" s="175">
        <v>91</v>
      </c>
      <c r="Q165" s="179">
        <v>0</v>
      </c>
      <c r="R165" s="177">
        <v>31</v>
      </c>
      <c r="S165" s="178">
        <v>0</v>
      </c>
      <c r="T165" s="175">
        <v>1</v>
      </c>
      <c r="U165" s="179">
        <v>0</v>
      </c>
      <c r="V165" s="177">
        <v>19</v>
      </c>
      <c r="W165" s="178">
        <v>0</v>
      </c>
      <c r="X165" s="175">
        <v>2</v>
      </c>
      <c r="Y165" s="179">
        <v>0</v>
      </c>
      <c r="Z165" s="177">
        <v>0</v>
      </c>
      <c r="AA165" s="175">
        <v>0</v>
      </c>
      <c r="AB165" s="156">
        <f t="shared" ref="AB165:AB184" si="1627">B165+D165+F165+H165+J165+L165+N165+P165+R165+T165+V165+X165+Z165</f>
        <v>2178</v>
      </c>
      <c r="AC165" s="157">
        <f t="shared" ref="AC165:AC184" si="1628">C165+E165+G165+I165+K165+M165+O165+Q165+S165+U165+W165+Y165+AA165</f>
        <v>346</v>
      </c>
      <c r="AE165" s="237" t="str">
        <f>$AE$10</f>
        <v>08:00 - 08:59</v>
      </c>
      <c r="AF165" s="125">
        <f>SUMIF($A$9:$A$32,$AE165,B$164:B$187)</f>
        <v>2427</v>
      </c>
      <c r="AG165" s="176">
        <f t="shared" si="1598"/>
        <v>1109</v>
      </c>
      <c r="AH165" s="177">
        <f t="shared" si="1598"/>
        <v>831</v>
      </c>
      <c r="AI165" s="178">
        <f t="shared" si="1598"/>
        <v>902</v>
      </c>
      <c r="AJ165" s="238">
        <f t="shared" si="1598"/>
        <v>2443</v>
      </c>
      <c r="AK165" s="179">
        <f t="shared" si="1598"/>
        <v>1148</v>
      </c>
      <c r="AL165" s="177">
        <f t="shared" si="1598"/>
        <v>3091</v>
      </c>
      <c r="AM165" s="178">
        <f t="shared" si="1598"/>
        <v>2126</v>
      </c>
      <c r="AN165" s="238">
        <f t="shared" si="1598"/>
        <v>208</v>
      </c>
      <c r="AO165" s="179">
        <f t="shared" si="1598"/>
        <v>844</v>
      </c>
      <c r="AP165" s="177">
        <f t="shared" si="1598"/>
        <v>921</v>
      </c>
      <c r="AQ165" s="238">
        <f t="shared" si="1598"/>
        <v>2815</v>
      </c>
      <c r="AR165" s="180">
        <f t="shared" si="1598"/>
        <v>2411</v>
      </c>
      <c r="AS165" s="181">
        <f t="shared" si="1598"/>
        <v>3723</v>
      </c>
      <c r="AT165" s="238">
        <f t="shared" si="1598"/>
        <v>1575</v>
      </c>
      <c r="AU165" s="179">
        <f t="shared" si="1598"/>
        <v>1725</v>
      </c>
      <c r="AV165" s="177">
        <f t="shared" si="1598"/>
        <v>2099</v>
      </c>
      <c r="AW165" s="178">
        <f t="shared" si="1599"/>
        <v>1558</v>
      </c>
      <c r="AX165" s="238">
        <f t="shared" si="1599"/>
        <v>264</v>
      </c>
      <c r="AY165" s="179">
        <f t="shared" si="1599"/>
        <v>1007</v>
      </c>
      <c r="AZ165" s="177">
        <f t="shared" si="1599"/>
        <v>859</v>
      </c>
      <c r="BA165" s="178">
        <f t="shared" si="1599"/>
        <v>2371</v>
      </c>
      <c r="BB165" s="238">
        <f t="shared" si="1599"/>
        <v>1372</v>
      </c>
      <c r="BC165" s="179">
        <f t="shared" si="1599"/>
        <v>1382</v>
      </c>
      <c r="BD165" s="177">
        <f t="shared" si="1599"/>
        <v>2964</v>
      </c>
      <c r="BE165" s="238">
        <f t="shared" si="1599"/>
        <v>2396</v>
      </c>
      <c r="BF165" s="158">
        <f>SUM(AF165,AH165,AJ165,AL165,AN165,AP165,AR165,AT165,AV165,AX165,AZ165,BB165,BD165)</f>
        <v>21465</v>
      </c>
      <c r="BG165" s="159">
        <f>SUM(AG165,AI165,AK165,AM165,AO165,AQ165,AS165,AU165,AW165,AY165,BA165,BC165,BE165)</f>
        <v>23106</v>
      </c>
      <c r="BI165" s="136" t="s">
        <v>17</v>
      </c>
      <c r="BJ165" s="128">
        <f>B165/B188</f>
        <v>1.2912225481078761E-2</v>
      </c>
      <c r="BK165" s="129">
        <f t="shared" ref="BK165" si="1629">C165/C188</f>
        <v>0</v>
      </c>
      <c r="BL165" s="130">
        <f t="shared" ref="BL165" si="1630">D165/D188</f>
        <v>1.8371872030408617E-2</v>
      </c>
      <c r="BM165" s="131">
        <f t="shared" ref="BM165" si="1631">E165/E188</f>
        <v>3.1389782625755315E-4</v>
      </c>
      <c r="BN165" s="128">
        <f t="shared" ref="BN165" si="1632">F165/F188</f>
        <v>2.2047519217330537E-2</v>
      </c>
      <c r="BO165" s="129">
        <f t="shared" ref="BO165" si="1633">G165/G188</f>
        <v>4.0622334159320792E-4</v>
      </c>
      <c r="BP165" s="130">
        <f t="shared" ref="BP165" si="1634">H165/H188</f>
        <v>1.3340448239060833E-2</v>
      </c>
      <c r="BQ165" s="131">
        <f t="shared" ref="BQ165" si="1635">I165/I188</f>
        <v>1.4455247021519667E-3</v>
      </c>
      <c r="BR165" s="128">
        <f t="shared" ref="BR165" si="1636">J165/J188</f>
        <v>1.867255134951621E-3</v>
      </c>
      <c r="BS165" s="129">
        <f t="shared" ref="BS165" si="1637">K165/K188</f>
        <v>4.3833131801692864E-3</v>
      </c>
      <c r="BT165" s="130">
        <f t="shared" ref="BT165" si="1638">L165/L188</f>
        <v>2.1748400852878466E-3</v>
      </c>
      <c r="BU165" s="128">
        <f t="shared" ref="BU165" si="1639">M165/M188</f>
        <v>4.2688081149619608E-3</v>
      </c>
      <c r="BV165" s="132">
        <f t="shared" ref="BV165" si="1640">N165/N188</f>
        <v>5.4337231968810918E-3</v>
      </c>
      <c r="BW165" s="133">
        <f t="shared" ref="BW165" si="1641">O165/O188</f>
        <v>3.4298593757655935E-3</v>
      </c>
      <c r="BX165" s="128">
        <f t="shared" ref="BX165" si="1642">P165/P188</f>
        <v>4.177377892030848E-3</v>
      </c>
      <c r="BY165" s="129">
        <f t="shared" ref="BY165" si="1643">Q165/Q188</f>
        <v>0</v>
      </c>
      <c r="BZ165" s="130">
        <f t="shared" ref="BZ165" si="1644">R165/R188</f>
        <v>1.2350105573483128E-3</v>
      </c>
      <c r="CA165" s="131">
        <f t="shared" ref="CA165" si="1645">S165/S188</f>
        <v>0</v>
      </c>
      <c r="CB165" s="128">
        <f t="shared" ref="CB165" si="1646">T165/T188</f>
        <v>1.3229263130043657E-4</v>
      </c>
      <c r="CC165" s="129">
        <f t="shared" ref="CC165" si="1647">U165/U188</f>
        <v>0</v>
      </c>
      <c r="CD165" s="130">
        <f t="shared" ref="CD165" si="1648">V165/V188</f>
        <v>7.6860841423948218E-4</v>
      </c>
      <c r="CE165" s="131">
        <f t="shared" ref="CE165" si="1649">W165/W188</f>
        <v>0</v>
      </c>
      <c r="CF165" s="128">
        <f t="shared" ref="CF165" si="1650">X165/X188</f>
        <v>9.9088386841062232E-5</v>
      </c>
      <c r="CG165" s="129">
        <f t="shared" ref="CG165" si="1651">Y165/Y188</f>
        <v>0</v>
      </c>
      <c r="CH165" s="130">
        <f t="shared" ref="CH165" si="1652">Z165/Z188</f>
        <v>0</v>
      </c>
      <c r="CI165" s="128">
        <f t="shared" ref="CI165" si="1653">AA165/AA188</f>
        <v>0</v>
      </c>
      <c r="CJ165" s="134">
        <f t="shared" ref="CJ165" si="1654">AB165/AB188</f>
        <v>6.8043787958311465E-3</v>
      </c>
      <c r="CK165" s="135">
        <f t="shared" ref="CK165" si="1655">AC165/AC188</f>
        <v>1.0857320375675837E-3</v>
      </c>
    </row>
    <row r="166" spans="1:89" ht="13.5" thickBot="1" x14ac:dyDescent="0.25">
      <c r="A166" s="145" t="s">
        <v>18</v>
      </c>
      <c r="B166" s="182">
        <v>1809</v>
      </c>
      <c r="C166" s="183">
        <v>0</v>
      </c>
      <c r="D166" s="184">
        <v>968</v>
      </c>
      <c r="E166" s="185">
        <v>152</v>
      </c>
      <c r="F166" s="182">
        <v>2626</v>
      </c>
      <c r="G166" s="186">
        <v>443</v>
      </c>
      <c r="H166" s="184">
        <v>2153</v>
      </c>
      <c r="I166" s="185">
        <v>826</v>
      </c>
      <c r="J166" s="182">
        <v>85</v>
      </c>
      <c r="K166" s="186">
        <v>304</v>
      </c>
      <c r="L166" s="184">
        <v>588</v>
      </c>
      <c r="M166" s="182">
        <v>1073</v>
      </c>
      <c r="N166" s="187">
        <v>1720</v>
      </c>
      <c r="O166" s="188">
        <v>1977</v>
      </c>
      <c r="P166" s="182">
        <v>887</v>
      </c>
      <c r="Q166" s="186">
        <v>931</v>
      </c>
      <c r="R166" s="184">
        <v>1050</v>
      </c>
      <c r="S166" s="185">
        <v>1183</v>
      </c>
      <c r="T166" s="182">
        <v>165</v>
      </c>
      <c r="U166" s="186">
        <v>665</v>
      </c>
      <c r="V166" s="184">
        <v>738</v>
      </c>
      <c r="W166" s="185">
        <v>1537</v>
      </c>
      <c r="X166" s="182">
        <v>859</v>
      </c>
      <c r="Y166" s="186">
        <v>675</v>
      </c>
      <c r="Z166" s="184">
        <v>1854</v>
      </c>
      <c r="AA166" s="182">
        <v>1230</v>
      </c>
      <c r="AB166" s="156">
        <f t="shared" si="1627"/>
        <v>15502</v>
      </c>
      <c r="AC166" s="157">
        <f t="shared" si="1628"/>
        <v>10996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6.4704199155876677E-2</v>
      </c>
      <c r="BK166" s="129">
        <f t="shared" ref="BK166" si="1656">C166/C188</f>
        <v>0</v>
      </c>
      <c r="BL166" s="130">
        <f t="shared" ref="BL166" si="1657">D166/D188</f>
        <v>7.6655052264808357E-2</v>
      </c>
      <c r="BM166" s="131">
        <f t="shared" ref="BM166" si="1658">E166/E188</f>
        <v>1.1928117397787021E-2</v>
      </c>
      <c r="BN166" s="128">
        <f t="shared" ref="BN166" si="1659">F166/F188</f>
        <v>9.1754018169112508E-2</v>
      </c>
      <c r="BO166" s="129">
        <f t="shared" ref="BO166" si="1660">G166/G188</f>
        <v>1.7995694032579113E-2</v>
      </c>
      <c r="BP166" s="130">
        <f t="shared" ref="BP166" si="1661">H166/H188</f>
        <v>5.4708542968948518E-2</v>
      </c>
      <c r="BQ166" s="131">
        <f t="shared" ref="BQ166" si="1662">I166/I188</f>
        <v>1.9258119418992331E-2</v>
      </c>
      <c r="BR166" s="128">
        <f t="shared" ref="BR166" si="1663">J166/J188</f>
        <v>1.4428789679171617E-2</v>
      </c>
      <c r="BS166" s="129">
        <f t="shared" ref="BS166" si="1664">K166/K188</f>
        <v>4.5949214026602174E-2</v>
      </c>
      <c r="BT166" s="130">
        <f t="shared" ref="BT166" si="1665">L166/L188</f>
        <v>2.5074626865671641E-2</v>
      </c>
      <c r="BU166" s="128">
        <f t="shared" ref="BU166" si="1666">M166/M188</f>
        <v>4.5350803043110732E-2</v>
      </c>
      <c r="BV166" s="132">
        <f t="shared" ref="BV166" si="1667">N166/N188</f>
        <v>4.1910331384015592E-2</v>
      </c>
      <c r="BW166" s="133">
        <f t="shared" ref="BW166" si="1668">O166/O188</f>
        <v>4.8434514184918419E-2</v>
      </c>
      <c r="BX166" s="128">
        <f t="shared" ref="BX166" si="1669">P166/P188</f>
        <v>4.0717958134410578E-2</v>
      </c>
      <c r="BY166" s="129">
        <f t="shared" ref="BY166" si="1670">Q166/Q188</f>
        <v>4.3508739134498549E-2</v>
      </c>
      <c r="BZ166" s="130">
        <f t="shared" ref="BZ166" si="1671">R166/R188</f>
        <v>4.1831002748894466E-2</v>
      </c>
      <c r="CA166" s="131">
        <f t="shared" ref="CA166" si="1672">S166/S188</f>
        <v>4.4493756581916656E-2</v>
      </c>
      <c r="CB166" s="128">
        <f t="shared" ref="CB166" si="1673">T166/T188</f>
        <v>2.1828284164572033E-2</v>
      </c>
      <c r="CC166" s="129">
        <f t="shared" ref="CC166" si="1674">U166/U188</f>
        <v>8.0969195178375752E-2</v>
      </c>
      <c r="CD166" s="130">
        <f t="shared" ref="CD166" si="1675">V166/V188</f>
        <v>2.9854368932038834E-2</v>
      </c>
      <c r="CE166" s="131">
        <f t="shared" ref="CE166" si="1676">W166/W188</f>
        <v>5.458290422245108E-2</v>
      </c>
      <c r="CF166" s="128">
        <f t="shared" ref="CF166" si="1677">X166/X188</f>
        <v>4.2558462148236227E-2</v>
      </c>
      <c r="CG166" s="129">
        <f t="shared" ref="CG166" si="1678">Y166/Y188</f>
        <v>5.3746317381957162E-2</v>
      </c>
      <c r="CH166" s="130">
        <f t="shared" ref="CH166" si="1679">Z166/Z188</f>
        <v>4.4355128113112756E-2</v>
      </c>
      <c r="CI166" s="128">
        <f t="shared" ref="CI166" si="1680">AA166/AA188</f>
        <v>2.8361925843940233E-2</v>
      </c>
      <c r="CJ166" s="134">
        <f t="shared" ref="CJ166" si="1681">AB166/AB188</f>
        <v>4.8430431631301389E-2</v>
      </c>
      <c r="CK166" s="135">
        <f t="shared" ref="CK166" si="1682">AC166/AC188</f>
        <v>3.4504940708361707E-2</v>
      </c>
    </row>
    <row r="167" spans="1:89" ht="14.25" thickTop="1" thickBot="1" x14ac:dyDescent="0.25">
      <c r="A167" s="136" t="s">
        <v>19</v>
      </c>
      <c r="B167" s="175">
        <v>2892</v>
      </c>
      <c r="C167" s="176">
        <v>1456</v>
      </c>
      <c r="D167" s="177">
        <v>1193</v>
      </c>
      <c r="E167" s="178">
        <v>815</v>
      </c>
      <c r="F167" s="175">
        <v>2993</v>
      </c>
      <c r="G167" s="179">
        <v>1270</v>
      </c>
      <c r="H167" s="177">
        <v>3466</v>
      </c>
      <c r="I167" s="178">
        <v>1858</v>
      </c>
      <c r="J167" s="175">
        <v>202</v>
      </c>
      <c r="K167" s="179">
        <v>698</v>
      </c>
      <c r="L167" s="177">
        <v>1109</v>
      </c>
      <c r="M167" s="175">
        <v>2314</v>
      </c>
      <c r="N167" s="180">
        <v>2958</v>
      </c>
      <c r="O167" s="181">
        <v>3438</v>
      </c>
      <c r="P167" s="175">
        <v>1791</v>
      </c>
      <c r="Q167" s="179">
        <v>1801</v>
      </c>
      <c r="R167" s="177">
        <v>2095</v>
      </c>
      <c r="S167" s="178">
        <v>1818</v>
      </c>
      <c r="T167" s="175">
        <v>346</v>
      </c>
      <c r="U167" s="179">
        <v>1148</v>
      </c>
      <c r="V167" s="177">
        <v>1304</v>
      </c>
      <c r="W167" s="178">
        <v>2543</v>
      </c>
      <c r="X167" s="175">
        <v>1824</v>
      </c>
      <c r="Y167" s="179">
        <v>1139</v>
      </c>
      <c r="Z167" s="177">
        <v>3233</v>
      </c>
      <c r="AA167" s="175">
        <v>2262</v>
      </c>
      <c r="AB167" s="156">
        <f t="shared" si="1627"/>
        <v>25406</v>
      </c>
      <c r="AC167" s="157">
        <f t="shared" si="1628"/>
        <v>22560</v>
      </c>
      <c r="AE167" s="229" t="s">
        <v>13</v>
      </c>
      <c r="AF167" s="20">
        <f t="shared" ref="AF167:BG167" si="1683">SUM(AF164:AF166)</f>
        <v>5682</v>
      </c>
      <c r="AG167" s="21">
        <f t="shared" si="1683"/>
        <v>2333</v>
      </c>
      <c r="AH167" s="20">
        <f t="shared" si="1683"/>
        <v>1891</v>
      </c>
      <c r="AI167" s="21">
        <f t="shared" si="1683"/>
        <v>2053</v>
      </c>
      <c r="AJ167" s="20">
        <f t="shared" si="1683"/>
        <v>5300</v>
      </c>
      <c r="AK167" s="21">
        <f t="shared" si="1683"/>
        <v>2700</v>
      </c>
      <c r="AL167" s="20">
        <f t="shared" si="1683"/>
        <v>6940</v>
      </c>
      <c r="AM167" s="21">
        <f t="shared" si="1683"/>
        <v>4531</v>
      </c>
      <c r="AN167" s="20">
        <f t="shared" si="1683"/>
        <v>465</v>
      </c>
      <c r="AO167" s="21">
        <f t="shared" si="1683"/>
        <v>1836</v>
      </c>
      <c r="AP167" s="20">
        <f t="shared" si="1683"/>
        <v>2096</v>
      </c>
      <c r="AQ167" s="21">
        <f t="shared" si="1683"/>
        <v>6274</v>
      </c>
      <c r="AR167" s="20">
        <f t="shared" si="1683"/>
        <v>5386</v>
      </c>
      <c r="AS167" s="21">
        <f t="shared" si="1683"/>
        <v>7895</v>
      </c>
      <c r="AT167" s="20">
        <f t="shared" si="1683"/>
        <v>3638</v>
      </c>
      <c r="AU167" s="21">
        <f t="shared" si="1683"/>
        <v>3863</v>
      </c>
      <c r="AV167" s="20">
        <f t="shared" si="1683"/>
        <v>4583</v>
      </c>
      <c r="AW167" s="21">
        <f t="shared" si="1683"/>
        <v>3516</v>
      </c>
      <c r="AX167" s="20">
        <f t="shared" si="1683"/>
        <v>626</v>
      </c>
      <c r="AY167" s="21">
        <f t="shared" si="1683"/>
        <v>2616</v>
      </c>
      <c r="AZ167" s="20">
        <f t="shared" si="1683"/>
        <v>2137</v>
      </c>
      <c r="BA167" s="21">
        <f t="shared" si="1683"/>
        <v>5495</v>
      </c>
      <c r="BB167" s="20">
        <f t="shared" si="1683"/>
        <v>3172</v>
      </c>
      <c r="BC167" s="21">
        <f t="shared" si="1683"/>
        <v>3244</v>
      </c>
      <c r="BD167" s="20">
        <f t="shared" si="1683"/>
        <v>6803</v>
      </c>
      <c r="BE167" s="21">
        <f t="shared" si="1683"/>
        <v>5113</v>
      </c>
      <c r="BF167" s="160">
        <f t="shared" si="1683"/>
        <v>48719</v>
      </c>
      <c r="BG167" s="161">
        <f t="shared" si="1683"/>
        <v>51469</v>
      </c>
      <c r="BI167" s="136" t="s">
        <v>19</v>
      </c>
      <c r="BJ167" s="128">
        <f>B167/B188</f>
        <v>0.10344087559911296</v>
      </c>
      <c r="BK167" s="129">
        <f t="shared" ref="BK167" si="1684">C167/C188</f>
        <v>5.3828237642796407E-2</v>
      </c>
      <c r="BL167" s="130">
        <f t="shared" ref="BL167" si="1685">D167/D188</f>
        <v>9.4472600570161547E-2</v>
      </c>
      <c r="BM167" s="131">
        <f t="shared" ref="BM167" si="1686">E167/E188</f>
        <v>6.3956682099976458E-2</v>
      </c>
      <c r="BN167" s="128">
        <f t="shared" ref="BN167" si="1687">F167/F188</f>
        <v>0.10457721872816213</v>
      </c>
      <c r="BO167" s="129">
        <f t="shared" ref="BO167" si="1688">G167/G188</f>
        <v>5.1590364382337411E-2</v>
      </c>
      <c r="BP167" s="130">
        <f t="shared" ref="BP167" si="1689">H167/H188</f>
        <v>8.8072368755399699E-2</v>
      </c>
      <c r="BQ167" s="131">
        <f t="shared" ref="BQ167" si="1690">I167/I188</f>
        <v>4.3319111235457321E-2</v>
      </c>
      <c r="BR167" s="128">
        <f t="shared" ref="BR167" si="1691">J167/J188</f>
        <v>3.4289594296384313E-2</v>
      </c>
      <c r="BS167" s="129">
        <f t="shared" ref="BS167" si="1692">K167/K188</f>
        <v>0.10550181378476421</v>
      </c>
      <c r="BT167" s="130">
        <f t="shared" ref="BT167" si="1693">L167/L188</f>
        <v>4.7292110874200426E-2</v>
      </c>
      <c r="BU167" s="128">
        <f t="shared" ref="BU167" si="1694">M167/M188</f>
        <v>9.7802197802197802E-2</v>
      </c>
      <c r="BV167" s="132">
        <f t="shared" ref="BV167" si="1695">N167/N188</f>
        <v>7.2076023391812863E-2</v>
      </c>
      <c r="BW167" s="133">
        <f t="shared" ref="BW167" si="1696">O167/O188</f>
        <v>8.4227546670586503E-2</v>
      </c>
      <c r="BX167" s="128">
        <f t="shared" ref="BX167" si="1697">P167/P188</f>
        <v>8.221630554535439E-2</v>
      </c>
      <c r="BY167" s="129">
        <f t="shared" ref="BY167" si="1698">Q167/Q188</f>
        <v>8.4166744555565942E-2</v>
      </c>
      <c r="BZ167" s="130">
        <f t="shared" ref="BZ167" si="1699">R167/R188</f>
        <v>8.3462810246603722E-2</v>
      </c>
      <c r="CA167" s="131">
        <f t="shared" ref="CA167" si="1700">S167/S188</f>
        <v>6.8376711298330076E-2</v>
      </c>
      <c r="CB167" s="128">
        <f t="shared" ref="CB167" si="1701">T167/T188</f>
        <v>4.5773250429951048E-2</v>
      </c>
      <c r="CC167" s="129">
        <f t="shared" ref="CC167" si="1702">U167/U188</f>
        <v>0.13977840009740655</v>
      </c>
      <c r="CD167" s="130">
        <f t="shared" ref="CD167" si="1703">V167/V188</f>
        <v>5.2750809061488671E-2</v>
      </c>
      <c r="CE167" s="131">
        <f t="shared" ref="CE167" si="1704">W167/W188</f>
        <v>9.0308604708974047E-2</v>
      </c>
      <c r="CF167" s="128">
        <f t="shared" ref="CF167" si="1705">X167/X188</f>
        <v>9.0368608799048747E-2</v>
      </c>
      <c r="CG167" s="129">
        <f t="shared" ref="CG167" si="1706">Y167/Y188</f>
        <v>9.0691934071184005E-2</v>
      </c>
      <c r="CH167" s="130">
        <f t="shared" ref="CH167" si="1707">Z167/Z188</f>
        <v>7.7346347998755949E-2</v>
      </c>
      <c r="CI167" s="128">
        <f t="shared" ref="CI167" si="1708">AA167/AA188</f>
        <v>5.2158273381294966E-2</v>
      </c>
      <c r="CJ167" s="134">
        <f t="shared" ref="CJ167" si="1709">AB167/AB188</f>
        <v>7.9371922721251653E-2</v>
      </c>
      <c r="CK167" s="135">
        <f t="shared" ref="CK167" si="1710">AC167/AC188</f>
        <v>7.0792239212499095E-2</v>
      </c>
    </row>
    <row r="168" spans="1:89" ht="13.5" thickTop="1" x14ac:dyDescent="0.2">
      <c r="A168" s="145" t="s">
        <v>20</v>
      </c>
      <c r="B168" s="182">
        <v>3255</v>
      </c>
      <c r="C168" s="183">
        <v>1224</v>
      </c>
      <c r="D168" s="184">
        <v>1060</v>
      </c>
      <c r="E168" s="185">
        <v>1151</v>
      </c>
      <c r="F168" s="182">
        <v>2857</v>
      </c>
      <c r="G168" s="186">
        <v>1552</v>
      </c>
      <c r="H168" s="184">
        <v>3849</v>
      </c>
      <c r="I168" s="185">
        <v>2405</v>
      </c>
      <c r="J168" s="182">
        <v>257</v>
      </c>
      <c r="K168" s="186">
        <v>992</v>
      </c>
      <c r="L168" s="184">
        <v>1175</v>
      </c>
      <c r="M168" s="182">
        <v>3459</v>
      </c>
      <c r="N168" s="187">
        <v>2975</v>
      </c>
      <c r="O168" s="188">
        <v>4172</v>
      </c>
      <c r="P168" s="182">
        <v>2063</v>
      </c>
      <c r="Q168" s="186">
        <v>2138</v>
      </c>
      <c r="R168" s="184">
        <v>2484</v>
      </c>
      <c r="S168" s="185">
        <v>1958</v>
      </c>
      <c r="T168" s="182">
        <v>362</v>
      </c>
      <c r="U168" s="186">
        <v>1609</v>
      </c>
      <c r="V168" s="184">
        <v>1278</v>
      </c>
      <c r="W168" s="185">
        <v>3124</v>
      </c>
      <c r="X168" s="182">
        <v>1800</v>
      </c>
      <c r="Y168" s="186">
        <v>1862</v>
      </c>
      <c r="Z168" s="184">
        <v>3839</v>
      </c>
      <c r="AA168" s="182">
        <v>2717</v>
      </c>
      <c r="AB168" s="156">
        <f t="shared" si="1627"/>
        <v>27254</v>
      </c>
      <c r="AC168" s="157">
        <f t="shared" si="1628"/>
        <v>28363</v>
      </c>
      <c r="BI168" s="145" t="s">
        <v>20</v>
      </c>
      <c r="BJ168" s="128">
        <f>B168/B188</f>
        <v>0.11642463695543315</v>
      </c>
      <c r="BK168" s="129">
        <f t="shared" ref="BK168" si="1711">C168/C188</f>
        <v>4.5251210765647532E-2</v>
      </c>
      <c r="BL168" s="130">
        <f t="shared" ref="BL168" si="1712">D168/D188</f>
        <v>8.3940449794108335E-2</v>
      </c>
      <c r="BM168" s="131">
        <f t="shared" ref="BM168" si="1713">E168/E188</f>
        <v>9.0324099505610919E-2</v>
      </c>
      <c r="BN168" s="128">
        <f t="shared" ref="BN168" si="1714">F168/F188</f>
        <v>9.9825296995108309E-2</v>
      </c>
      <c r="BO168" s="129">
        <f t="shared" ref="BO168" si="1715">G168/G188</f>
        <v>6.3045862615265874E-2</v>
      </c>
      <c r="BP168" s="130">
        <f t="shared" ref="BP168" si="1716">H168/H188</f>
        <v>9.7804543375514558E-2</v>
      </c>
      <c r="BQ168" s="131">
        <f t="shared" ref="BQ168" si="1717">I168/I188</f>
        <v>5.6072369494765802E-2</v>
      </c>
      <c r="BR168" s="128">
        <f t="shared" ref="BR168" si="1718">J168/J188</f>
        <v>4.3625869971142421E-2</v>
      </c>
      <c r="BS168" s="129">
        <f t="shared" ref="BS168" si="1719">K168/K188</f>
        <v>0.14993954050785974</v>
      </c>
      <c r="BT168" s="130">
        <f t="shared" ref="BT168" si="1720">L168/L188</f>
        <v>5.0106609808102345E-2</v>
      </c>
      <c r="BU168" s="128">
        <f t="shared" ref="BU168" si="1721">M168/M188</f>
        <v>0.14619611158072696</v>
      </c>
      <c r="BV168" s="132">
        <f t="shared" ref="BV168" si="1722">N168/N188</f>
        <v>7.2490253411306049E-2</v>
      </c>
      <c r="BW168" s="133">
        <f t="shared" ref="BW168" si="1723">O168/O188</f>
        <v>0.10220980939781468</v>
      </c>
      <c r="BX168" s="128">
        <f t="shared" ref="BX168" si="1724">P168/P188</f>
        <v>9.4702533969886149E-2</v>
      </c>
      <c r="BY168" s="129">
        <f t="shared" ref="BY168" si="1725">Q168/Q188</f>
        <v>9.9915879988783998E-2</v>
      </c>
      <c r="BZ168" s="130">
        <f t="shared" ref="BZ168" si="1726">R168/R188</f>
        <v>9.8960200788813193E-2</v>
      </c>
      <c r="CA168" s="131">
        <f t="shared" ref="CA168" si="1727">S168/S188</f>
        <v>7.3642244621633823E-2</v>
      </c>
      <c r="CB168" s="128">
        <f t="shared" ref="CB168" si="1728">T168/T188</f>
        <v>4.7889932530758038E-2</v>
      </c>
      <c r="CC168" s="129">
        <f t="shared" ref="CC168" si="1729">U168/U188</f>
        <v>0.19590892487519787</v>
      </c>
      <c r="CD168" s="130">
        <f t="shared" ref="CD168" si="1730">V168/V188</f>
        <v>5.1699029126213596E-2</v>
      </c>
      <c r="CE168" s="131">
        <f t="shared" ref="CE168" si="1731">W168/W188</f>
        <v>0.11094143968180688</v>
      </c>
      <c r="CF168" s="128">
        <f t="shared" ref="CF168" si="1732">X168/X188</f>
        <v>8.9179548156956001E-2</v>
      </c>
      <c r="CG168" s="129">
        <f t="shared" ref="CG168" si="1733">Y168/Y188</f>
        <v>0.14826021180030258</v>
      </c>
      <c r="CH168" s="130">
        <f t="shared" ref="CH168" si="1734">Z168/Z188</f>
        <v>9.1844302495275004E-2</v>
      </c>
      <c r="CI168" s="128">
        <f t="shared" ref="CI168" si="1735">AA168/AA188</f>
        <v>6.264988009592326E-2</v>
      </c>
      <c r="CJ168" s="134">
        <f t="shared" ref="CJ168" si="1736">AB168/AB188</f>
        <v>8.5145335032865962E-2</v>
      </c>
      <c r="CK168" s="135">
        <f t="shared" ref="CK168" si="1737">AC168/AC188</f>
        <v>8.9001785495749636E-2</v>
      </c>
    </row>
    <row r="169" spans="1:89" ht="13.5" thickBot="1" x14ac:dyDescent="0.25">
      <c r="A169" s="136" t="s">
        <v>21</v>
      </c>
      <c r="B169" s="175">
        <v>2427</v>
      </c>
      <c r="C169" s="176">
        <v>1109</v>
      </c>
      <c r="D169" s="177">
        <v>831</v>
      </c>
      <c r="E169" s="178">
        <v>902</v>
      </c>
      <c r="F169" s="175">
        <v>2443</v>
      </c>
      <c r="G169" s="179">
        <v>1148</v>
      </c>
      <c r="H169" s="177">
        <v>3091</v>
      </c>
      <c r="I169" s="178">
        <v>2126</v>
      </c>
      <c r="J169" s="175">
        <v>208</v>
      </c>
      <c r="K169" s="179">
        <v>844</v>
      </c>
      <c r="L169" s="177">
        <v>921</v>
      </c>
      <c r="M169" s="175">
        <v>2815</v>
      </c>
      <c r="N169" s="180">
        <v>2411</v>
      </c>
      <c r="O169" s="181">
        <v>3723</v>
      </c>
      <c r="P169" s="175">
        <v>1575</v>
      </c>
      <c r="Q169" s="179">
        <v>1725</v>
      </c>
      <c r="R169" s="177">
        <v>2099</v>
      </c>
      <c r="S169" s="178">
        <v>1558</v>
      </c>
      <c r="T169" s="175">
        <v>264</v>
      </c>
      <c r="U169" s="179">
        <v>1007</v>
      </c>
      <c r="V169" s="177">
        <v>859</v>
      </c>
      <c r="W169" s="178">
        <v>2371</v>
      </c>
      <c r="X169" s="175">
        <v>1372</v>
      </c>
      <c r="Y169" s="179">
        <v>1382</v>
      </c>
      <c r="Z169" s="177">
        <v>2964</v>
      </c>
      <c r="AA169" s="175">
        <v>2396</v>
      </c>
      <c r="AB169" s="156">
        <f t="shared" si="1627"/>
        <v>21465</v>
      </c>
      <c r="AC169" s="157">
        <f t="shared" si="1628"/>
        <v>23106</v>
      </c>
      <c r="AE169" s="232" t="s">
        <v>85</v>
      </c>
      <c r="BI169" s="136" t="s">
        <v>21</v>
      </c>
      <c r="BJ169" s="128">
        <f>B169/B188</f>
        <v>8.6808784605479652E-2</v>
      </c>
      <c r="BK169" s="129">
        <f t="shared" ref="BK169" si="1738">C169/C188</f>
        <v>4.0999667270509077E-2</v>
      </c>
      <c r="BL169" s="130">
        <f t="shared" ref="BL169" si="1739">D169/D188</f>
        <v>6.5806145074437758E-2</v>
      </c>
      <c r="BM169" s="131">
        <f t="shared" ref="BM169" si="1740">E169/E188</f>
        <v>7.0783959821078241E-2</v>
      </c>
      <c r="BN169" s="128">
        <f t="shared" ref="BN169" si="1741">F169/F188</f>
        <v>8.5359888190076866E-2</v>
      </c>
      <c r="BO169" s="129">
        <f t="shared" ref="BO169" si="1742">G169/G188</f>
        <v>4.6634439614900269E-2</v>
      </c>
      <c r="BP169" s="130">
        <f t="shared" ref="BP169" si="1743">H169/H188</f>
        <v>7.8543477156070546E-2</v>
      </c>
      <c r="BQ169" s="131">
        <f t="shared" ref="BQ169" si="1744">I169/I188</f>
        <v>4.9567508335081951E-2</v>
      </c>
      <c r="BR169" s="128">
        <f t="shared" ref="BR169" si="1745">J169/J188</f>
        <v>3.5308097097267017E-2</v>
      </c>
      <c r="BS169" s="129">
        <f t="shared" ref="BS169" si="1746">K169/K188</f>
        <v>0.12756952841596131</v>
      </c>
      <c r="BT169" s="130">
        <f t="shared" ref="BT169" si="1747">L169/L188</f>
        <v>3.9275053304904051E-2</v>
      </c>
      <c r="BU169" s="128">
        <f t="shared" ref="BU169" si="1748">M169/M188</f>
        <v>0.11897717666948436</v>
      </c>
      <c r="BV169" s="132">
        <f t="shared" ref="BV169" si="1749">N169/N188</f>
        <v>5.8747563352826514E-2</v>
      </c>
      <c r="BW169" s="133">
        <f t="shared" ref="BW169" si="1750">O169/O188</f>
        <v>9.1209760399823606E-2</v>
      </c>
      <c r="BX169" s="128">
        <f t="shared" ref="BX169" si="1751">P169/P188</f>
        <v>7.2300771208226228E-2</v>
      </c>
      <c r="BY169" s="129">
        <f t="shared" ref="BY169" si="1752">Q169/Q188</f>
        <v>8.0615010748668101E-2</v>
      </c>
      <c r="BZ169" s="130">
        <f t="shared" ref="BZ169" si="1753">R169/R188</f>
        <v>8.3622166447551896E-2</v>
      </c>
      <c r="CA169" s="131">
        <f t="shared" ref="CA169" si="1754">S169/S188</f>
        <v>5.8597863697908828E-2</v>
      </c>
      <c r="CB169" s="128">
        <f t="shared" ref="CB169" si="1755">T169/T188</f>
        <v>3.4925254663315253E-2</v>
      </c>
      <c r="CC169" s="129">
        <f t="shared" ref="CC169" si="1756">U169/U188</f>
        <v>0.12261049555582614</v>
      </c>
      <c r="CD169" s="130">
        <f t="shared" ref="CD169" si="1757">V169/V188</f>
        <v>3.4749190938511323E-2</v>
      </c>
      <c r="CE169" s="131">
        <f t="shared" ref="CE169" si="1758">W169/W188</f>
        <v>8.4200433254021809E-2</v>
      </c>
      <c r="CF169" s="128">
        <f t="shared" ref="CF169" si="1759">X169/X188</f>
        <v>6.797463337296869E-2</v>
      </c>
      <c r="CG169" s="129">
        <f t="shared" ref="CG169" si="1760">Y169/Y188</f>
        <v>0.11004060832868859</v>
      </c>
      <c r="CH169" s="130">
        <f t="shared" ref="CH169" si="1761">Z169/Z188</f>
        <v>7.0910787339410031E-2</v>
      </c>
      <c r="CI169" s="128">
        <f t="shared" ref="CI169" si="1762">AA169/AA188</f>
        <v>5.5248109204943739E-2</v>
      </c>
      <c r="CJ169" s="134">
        <f t="shared" ref="CJ169" si="1763">AB169/AB188</f>
        <v>6.7059683587013572E-2</v>
      </c>
      <c r="CK169" s="135">
        <f t="shared" ref="CK169" si="1764">AC169/AC188</f>
        <v>7.2505562023227138E-2</v>
      </c>
    </row>
    <row r="170" spans="1:89" ht="14.25" thickTop="1" thickBot="1" x14ac:dyDescent="0.25">
      <c r="A170" s="145" t="s">
        <v>22</v>
      </c>
      <c r="B170" s="182">
        <v>1895</v>
      </c>
      <c r="C170" s="183">
        <v>1164</v>
      </c>
      <c r="D170" s="184">
        <v>787</v>
      </c>
      <c r="E170" s="185">
        <v>621</v>
      </c>
      <c r="F170" s="182">
        <v>2154</v>
      </c>
      <c r="G170" s="186">
        <v>938</v>
      </c>
      <c r="H170" s="184">
        <v>2495</v>
      </c>
      <c r="I170" s="185">
        <v>1941</v>
      </c>
      <c r="J170" s="182">
        <v>223</v>
      </c>
      <c r="K170" s="186">
        <v>737</v>
      </c>
      <c r="L170" s="184">
        <v>873</v>
      </c>
      <c r="M170" s="182">
        <v>2115</v>
      </c>
      <c r="N170" s="187">
        <v>1829</v>
      </c>
      <c r="O170" s="188">
        <v>2938</v>
      </c>
      <c r="P170" s="182">
        <v>1169</v>
      </c>
      <c r="Q170" s="186">
        <v>1139</v>
      </c>
      <c r="R170" s="184">
        <v>1754</v>
      </c>
      <c r="S170" s="185">
        <v>1309</v>
      </c>
      <c r="T170" s="182">
        <v>196</v>
      </c>
      <c r="U170" s="186">
        <v>547</v>
      </c>
      <c r="V170" s="184">
        <v>734</v>
      </c>
      <c r="W170" s="185">
        <v>2027</v>
      </c>
      <c r="X170" s="182">
        <v>1009</v>
      </c>
      <c r="Y170" s="186">
        <v>848</v>
      </c>
      <c r="Z170" s="184">
        <v>2544</v>
      </c>
      <c r="AA170" s="182">
        <v>2413</v>
      </c>
      <c r="AB170" s="156">
        <f t="shared" si="1627"/>
        <v>17662</v>
      </c>
      <c r="AC170" s="157">
        <f t="shared" si="1628"/>
        <v>18737</v>
      </c>
      <c r="AE170" s="301" t="s">
        <v>0</v>
      </c>
      <c r="AF170" s="303" t="s">
        <v>1</v>
      </c>
      <c r="AG170" s="304"/>
      <c r="AH170" s="303" t="s">
        <v>2</v>
      </c>
      <c r="AI170" s="304"/>
      <c r="AJ170" s="303" t="s">
        <v>3</v>
      </c>
      <c r="AK170" s="304"/>
      <c r="AL170" s="303" t="s">
        <v>4</v>
      </c>
      <c r="AM170" s="304"/>
      <c r="AN170" s="303" t="s">
        <v>5</v>
      </c>
      <c r="AO170" s="304"/>
      <c r="AP170" s="303" t="s">
        <v>6</v>
      </c>
      <c r="AQ170" s="304"/>
      <c r="AR170" s="303" t="s">
        <v>7</v>
      </c>
      <c r="AS170" s="304"/>
      <c r="AT170" s="303" t="s">
        <v>8</v>
      </c>
      <c r="AU170" s="304"/>
      <c r="AV170" s="303" t="s">
        <v>9</v>
      </c>
      <c r="AW170" s="304"/>
      <c r="AX170" s="303" t="s">
        <v>10</v>
      </c>
      <c r="AY170" s="304"/>
      <c r="AZ170" s="303" t="s">
        <v>11</v>
      </c>
      <c r="BA170" s="304"/>
      <c r="BB170" s="303" t="s">
        <v>12</v>
      </c>
      <c r="BC170" s="304"/>
      <c r="BD170" s="306" t="s">
        <v>40</v>
      </c>
      <c r="BE170" s="307"/>
      <c r="BF170" s="308" t="s">
        <v>41</v>
      </c>
      <c r="BG170" s="309"/>
      <c r="BI170" s="145" t="s">
        <v>22</v>
      </c>
      <c r="BJ170" s="128">
        <f>B170/B188</f>
        <v>6.7780241791258314E-2</v>
      </c>
      <c r="BK170" s="129">
        <f t="shared" ref="BK170" si="1765">C170/C188</f>
        <v>4.3033014159488334E-2</v>
      </c>
      <c r="BL170" s="130">
        <f t="shared" ref="BL170" si="1766">D170/D188</f>
        <v>6.232182451694647E-2</v>
      </c>
      <c r="BM170" s="131">
        <f t="shared" ref="BM170" si="1767">E170/E188</f>
        <v>4.8732637526485129E-2</v>
      </c>
      <c r="BN170" s="128">
        <f t="shared" ref="BN170" si="1768">F170/F188</f>
        <v>7.5262054507337528E-2</v>
      </c>
      <c r="BO170" s="129">
        <f t="shared" ref="BO170" si="1769">G170/G188</f>
        <v>3.8103749441442902E-2</v>
      </c>
      <c r="BP170" s="130">
        <f t="shared" ref="BP170" si="1770">H170/H188</f>
        <v>6.3398892107536714E-2</v>
      </c>
      <c r="BQ170" s="131">
        <f t="shared" ref="BQ170" si="1771">I170/I188</f>
        <v>4.525424914317689E-2</v>
      </c>
      <c r="BR170" s="128">
        <f t="shared" ref="BR170" si="1772">J170/J188</f>
        <v>3.7854354099473776E-2</v>
      </c>
      <c r="BS170" s="129">
        <f t="shared" ref="BS170" si="1773">K170/K188</f>
        <v>0.11139661426844015</v>
      </c>
      <c r="BT170" s="130">
        <f t="shared" ref="BT170" si="1774">L170/L188</f>
        <v>3.7228144989339018E-2</v>
      </c>
      <c r="BU170" s="128">
        <f t="shared" ref="BU170" si="1775">M170/M188</f>
        <v>8.9391377852916315E-2</v>
      </c>
      <c r="BV170" s="132">
        <f t="shared" ref="BV170" si="1776">N170/N188</f>
        <v>4.4566276803118907E-2</v>
      </c>
      <c r="BW170" s="133">
        <f t="shared" ref="BW170" si="1777">O170/O188</f>
        <v>7.1978048899995095E-2</v>
      </c>
      <c r="BX170" s="128">
        <f t="shared" ref="BX170" si="1778">P170/P188</f>
        <v>5.3663239074550131E-2</v>
      </c>
      <c r="BY170" s="129">
        <f t="shared" ref="BY170" si="1779">Q170/Q188</f>
        <v>5.322927376390317E-2</v>
      </c>
      <c r="BZ170" s="130">
        <f t="shared" ref="BZ170" si="1780">R170/R188</f>
        <v>6.9877694115772285E-2</v>
      </c>
      <c r="CA170" s="131">
        <f t="shared" ref="CA170" si="1781">S170/S188</f>
        <v>4.9232736572890026E-2</v>
      </c>
      <c r="CB170" s="128">
        <f t="shared" ref="CB170" si="1782">T170/T188</f>
        <v>2.5929355734885567E-2</v>
      </c>
      <c r="CC170" s="129">
        <f t="shared" ref="CC170" si="1783">U170/U188</f>
        <v>6.6601728966272977E-2</v>
      </c>
      <c r="CD170" s="130">
        <f t="shared" ref="CD170" si="1784">V170/V188</f>
        <v>2.9692556634304208E-2</v>
      </c>
      <c r="CE170" s="131">
        <f t="shared" ref="CE170" si="1785">W170/W188</f>
        <v>7.1984090344117332E-2</v>
      </c>
      <c r="CF170" s="128">
        <f t="shared" ref="CF170" si="1786">X170/X188</f>
        <v>4.9990091161315892E-2</v>
      </c>
      <c r="CG170" s="129">
        <f t="shared" ref="CG170" si="1787">Y170/Y188</f>
        <v>6.7521299466518039E-2</v>
      </c>
      <c r="CH170" s="130">
        <f t="shared" ref="CH170" si="1788">Z170/Z188</f>
        <v>6.0862700064594849E-2</v>
      </c>
      <c r="CI170" s="128">
        <f t="shared" ref="CI170" si="1789">AA170/AA188</f>
        <v>5.5640103301973803E-2</v>
      </c>
      <c r="CJ170" s="134">
        <f t="shared" ref="CJ170" si="1790">AB170/AB188</f>
        <v>5.5178575891629805E-2</v>
      </c>
      <c r="CK170" s="135">
        <f t="shared" ref="CK170" si="1791">AC170/AC188</f>
        <v>5.879584158353704E-2</v>
      </c>
    </row>
    <row r="171" spans="1:89" ht="15" thickTop="1" thickBot="1" x14ac:dyDescent="0.3">
      <c r="A171" s="136" t="s">
        <v>23</v>
      </c>
      <c r="B171" s="175">
        <v>1440</v>
      </c>
      <c r="C171" s="176">
        <v>1111</v>
      </c>
      <c r="D171" s="177">
        <v>620</v>
      </c>
      <c r="E171" s="178">
        <v>499</v>
      </c>
      <c r="F171" s="175">
        <v>1694</v>
      </c>
      <c r="G171" s="179">
        <v>792</v>
      </c>
      <c r="H171" s="177">
        <v>2088</v>
      </c>
      <c r="I171" s="178">
        <v>1768</v>
      </c>
      <c r="J171" s="175">
        <v>213</v>
      </c>
      <c r="K171" s="179">
        <v>507</v>
      </c>
      <c r="L171" s="177">
        <v>753</v>
      </c>
      <c r="M171" s="175">
        <v>1495</v>
      </c>
      <c r="N171" s="180">
        <v>1648</v>
      </c>
      <c r="O171" s="181">
        <v>2248</v>
      </c>
      <c r="P171" s="175">
        <v>964</v>
      </c>
      <c r="Q171" s="179">
        <v>843</v>
      </c>
      <c r="R171" s="177">
        <v>1378</v>
      </c>
      <c r="S171" s="178">
        <v>1096</v>
      </c>
      <c r="T171" s="175">
        <v>296</v>
      </c>
      <c r="U171" s="179">
        <v>360</v>
      </c>
      <c r="V171" s="177">
        <v>691</v>
      </c>
      <c r="W171" s="178">
        <v>1624</v>
      </c>
      <c r="X171" s="175">
        <v>851</v>
      </c>
      <c r="Y171" s="179">
        <v>571</v>
      </c>
      <c r="Z171" s="177">
        <v>2368</v>
      </c>
      <c r="AA171" s="175">
        <v>2501</v>
      </c>
      <c r="AB171" s="156">
        <f t="shared" si="1627"/>
        <v>15004</v>
      </c>
      <c r="AC171" s="157">
        <f t="shared" si="1628"/>
        <v>15415</v>
      </c>
      <c r="AE171" s="302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5.150583017383218E-2</v>
      </c>
      <c r="BK171" s="129">
        <f t="shared" ref="BK171" si="1792">C171/C188</f>
        <v>4.1073607157381051E-2</v>
      </c>
      <c r="BL171" s="130">
        <f t="shared" ref="BL171" si="1793">D171/D188</f>
        <v>4.9097244219195438E-2</v>
      </c>
      <c r="BM171" s="131">
        <f t="shared" ref="BM171" si="1794">E171/E188</f>
        <v>3.9158753825629757E-2</v>
      </c>
      <c r="BN171" s="128">
        <f t="shared" ref="BN171" si="1795">F171/F188</f>
        <v>5.9189378057302587E-2</v>
      </c>
      <c r="BO171" s="129">
        <f t="shared" ref="BO171" si="1796">G171/G188</f>
        <v>3.2172888654182066E-2</v>
      </c>
      <c r="BP171" s="130">
        <f t="shared" ref="BP171" si="1797">H171/H188</f>
        <v>5.3056868425064796E-2</v>
      </c>
      <c r="BQ171" s="131">
        <f t="shared" ref="BQ171" si="1798">I171/I188</f>
        <v>4.122076892588189E-2</v>
      </c>
      <c r="BR171" s="128">
        <f t="shared" ref="BR171" si="1799">J171/J188</f>
        <v>3.6156849431335937E-2</v>
      </c>
      <c r="BS171" s="129">
        <f t="shared" ref="BS171" si="1800">K171/K188</f>
        <v>7.6632406287787183E-2</v>
      </c>
      <c r="BT171" s="130">
        <f t="shared" ref="BT171" si="1801">L171/L188</f>
        <v>3.2110874200426437E-2</v>
      </c>
      <c r="BU171" s="128">
        <f t="shared" ref="BU171" si="1802">M171/M188</f>
        <v>6.3186813186813184E-2</v>
      </c>
      <c r="BV171" s="132">
        <f t="shared" ref="BV171" si="1803">N171/N188</f>
        <v>4.0155945419103313E-2</v>
      </c>
      <c r="BW171" s="133">
        <f t="shared" ref="BW171" si="1804">O171/O188</f>
        <v>5.5073741976578959E-2</v>
      </c>
      <c r="BX171" s="128">
        <f t="shared" ref="BX171" si="1805">P171/P188</f>
        <v>4.4252662504590527E-2</v>
      </c>
      <c r="BY171" s="129">
        <f t="shared" ref="BY171" si="1806">Q171/Q188</f>
        <v>3.9396205252827367E-2</v>
      </c>
      <c r="BZ171" s="130">
        <f t="shared" ref="BZ171" si="1807">R171/R188</f>
        <v>5.4898211226644358E-2</v>
      </c>
      <c r="CA171" s="131">
        <f t="shared" ref="CA171" si="1808">S171/S188</f>
        <v>4.1221603731006466E-2</v>
      </c>
      <c r="CB171" s="128">
        <f t="shared" ref="CB171" si="1809">T171/T188</f>
        <v>3.9158618864929225E-2</v>
      </c>
      <c r="CC171" s="129">
        <f t="shared" ref="CC171" si="1810">U171/U188</f>
        <v>4.3832947765737248E-2</v>
      </c>
      <c r="CD171" s="130">
        <f t="shared" ref="CD171" si="1811">V171/V188</f>
        <v>2.7953074433656959E-2</v>
      </c>
      <c r="CE171" s="131">
        <f t="shared" ref="CE171" si="1812">W171/W188</f>
        <v>5.7672502574665295E-2</v>
      </c>
      <c r="CF171" s="128">
        <f t="shared" ref="CF171" si="1813">X171/X188</f>
        <v>4.2162108600871981E-2</v>
      </c>
      <c r="CG171" s="129">
        <f t="shared" ref="CG171" si="1814">Y171/Y188</f>
        <v>4.5465403296440797E-2</v>
      </c>
      <c r="CH171" s="130">
        <f t="shared" ref="CH171" si="1815">Z171/Z188</f>
        <v>5.6652073016100861E-2</v>
      </c>
      <c r="CI171" s="128">
        <f t="shared" ref="CI171" si="1816">AA171/AA188</f>
        <v>5.7669249216011804E-2</v>
      </c>
      <c r="CJ171" s="134">
        <f t="shared" ref="CJ171" si="1817">AB171/AB188</f>
        <v>4.6874609482392339E-2</v>
      </c>
      <c r="CK171" s="135">
        <f t="shared" ref="CK171" si="1818">AC171/AC188</f>
        <v>4.8371558841341915E-2</v>
      </c>
    </row>
    <row r="172" spans="1:89" ht="13.5" thickTop="1" x14ac:dyDescent="0.2">
      <c r="A172" s="145" t="s">
        <v>24</v>
      </c>
      <c r="B172" s="189">
        <v>1406</v>
      </c>
      <c r="C172" s="183">
        <v>1140</v>
      </c>
      <c r="D172" s="184">
        <v>540</v>
      </c>
      <c r="E172" s="185">
        <v>503</v>
      </c>
      <c r="F172" s="182">
        <v>1615</v>
      </c>
      <c r="G172" s="186">
        <v>813</v>
      </c>
      <c r="H172" s="184">
        <v>2130</v>
      </c>
      <c r="I172" s="185">
        <v>1642</v>
      </c>
      <c r="J172" s="182">
        <v>269</v>
      </c>
      <c r="K172" s="186">
        <v>304</v>
      </c>
      <c r="L172" s="184">
        <v>792</v>
      </c>
      <c r="M172" s="182">
        <v>1415</v>
      </c>
      <c r="N172" s="187">
        <v>1622</v>
      </c>
      <c r="O172" s="190">
        <v>2063</v>
      </c>
      <c r="P172" s="182">
        <v>1001</v>
      </c>
      <c r="Q172" s="186">
        <v>806</v>
      </c>
      <c r="R172" s="184">
        <v>1242</v>
      </c>
      <c r="S172" s="185">
        <v>1237</v>
      </c>
      <c r="T172" s="182">
        <v>235</v>
      </c>
      <c r="U172" s="186">
        <v>313</v>
      </c>
      <c r="V172" s="184">
        <v>695</v>
      </c>
      <c r="W172" s="191">
        <v>1547</v>
      </c>
      <c r="X172" s="182">
        <v>774</v>
      </c>
      <c r="Y172" s="186">
        <v>456</v>
      </c>
      <c r="Z172" s="184">
        <v>2229</v>
      </c>
      <c r="AA172" s="182">
        <v>2360</v>
      </c>
      <c r="AB172" s="156">
        <f t="shared" si="1627"/>
        <v>14550</v>
      </c>
      <c r="AC172" s="157">
        <f t="shared" si="1628"/>
        <v>14599</v>
      </c>
      <c r="AE172" s="235" t="str">
        <f>$AE$17</f>
        <v>17:00 - 17:59</v>
      </c>
      <c r="AF172" s="125">
        <f t="shared" ref="AF172:AU173" si="1819">SUMIF($A$9:$A$32,$AE172,B$164:B$187)</f>
        <v>1579</v>
      </c>
      <c r="AG172" s="172">
        <f t="shared" si="1819"/>
        <v>2633</v>
      </c>
      <c r="AH172" s="126">
        <f t="shared" si="1819"/>
        <v>1243</v>
      </c>
      <c r="AI172" s="166">
        <f t="shared" si="1819"/>
        <v>970</v>
      </c>
      <c r="AJ172" s="125">
        <f t="shared" si="1819"/>
        <v>1469</v>
      </c>
      <c r="AK172" s="127">
        <f t="shared" si="1819"/>
        <v>2427</v>
      </c>
      <c r="AL172" s="126">
        <f t="shared" si="1819"/>
        <v>2415</v>
      </c>
      <c r="AM172" s="166">
        <f t="shared" si="1819"/>
        <v>4545</v>
      </c>
      <c r="AN172" s="125">
        <f t="shared" si="1819"/>
        <v>915</v>
      </c>
      <c r="AO172" s="127">
        <f t="shared" si="1819"/>
        <v>220</v>
      </c>
      <c r="AP172" s="126">
        <f t="shared" si="1819"/>
        <v>3051</v>
      </c>
      <c r="AQ172" s="125">
        <f t="shared" si="1819"/>
        <v>814</v>
      </c>
      <c r="AR172" s="165">
        <f t="shared" si="1819"/>
        <v>3931</v>
      </c>
      <c r="AS172" s="167">
        <f t="shared" si="1819"/>
        <v>2489</v>
      </c>
      <c r="AT172" s="125">
        <f t="shared" si="1819"/>
        <v>2144</v>
      </c>
      <c r="AU172" s="127">
        <f t="shared" si="1819"/>
        <v>1654</v>
      </c>
      <c r="AV172" s="126">
        <f t="shared" ref="AP172:BE173" si="1820">SUMIF($A$9:$A$32,$AE172,R$164:R$187)</f>
        <v>1792</v>
      </c>
      <c r="AW172" s="166">
        <f t="shared" si="1820"/>
        <v>2420</v>
      </c>
      <c r="AX172" s="125">
        <f t="shared" si="1820"/>
        <v>1387</v>
      </c>
      <c r="AY172" s="127">
        <f t="shared" si="1820"/>
        <v>278</v>
      </c>
      <c r="AZ172" s="126">
        <f t="shared" si="1820"/>
        <v>2650</v>
      </c>
      <c r="BA172" s="166">
        <f t="shared" si="1820"/>
        <v>1531</v>
      </c>
      <c r="BB172" s="125">
        <f t="shared" si="1820"/>
        <v>2192</v>
      </c>
      <c r="BC172" s="127">
        <f t="shared" si="1820"/>
        <v>781</v>
      </c>
      <c r="BD172" s="170">
        <f t="shared" si="1820"/>
        <v>3053</v>
      </c>
      <c r="BE172" s="171">
        <f t="shared" si="1820"/>
        <v>4160</v>
      </c>
      <c r="BF172" s="156">
        <f>AF172+AH172+AJ172+AL172+AN172+AP172+AR172+AT172+AV172+AX172+AZ172+BB172+BD172</f>
        <v>27821</v>
      </c>
      <c r="BG172" s="157">
        <f>AG172+AI172+AK172+AM172+AO172+AQ172+AS172+AU172+AW172+AY172+BA172+BC172+BE172</f>
        <v>24922</v>
      </c>
      <c r="BI172" s="145" t="s">
        <v>24</v>
      </c>
      <c r="BJ172" s="128">
        <f>B172/B188</f>
        <v>5.0289720294727808E-2</v>
      </c>
      <c r="BK172" s="129">
        <f t="shared" ref="BK172" si="1821">C172/C188</f>
        <v>4.2145735517024656E-2</v>
      </c>
      <c r="BL172" s="130">
        <f t="shared" ref="BL172" si="1822">D172/D188</f>
        <v>4.2762115932847643E-2</v>
      </c>
      <c r="BM172" s="131">
        <f t="shared" ref="BM172" si="1823">E172/E188</f>
        <v>3.9472651651887312E-2</v>
      </c>
      <c r="BN172" s="128">
        <f t="shared" ref="BN172" si="1824">F172/F188</f>
        <v>5.6429070580013979E-2</v>
      </c>
      <c r="BO172" s="129">
        <f t="shared" ref="BO172" si="1825">G172/G188</f>
        <v>3.3025957671527807E-2</v>
      </c>
      <c r="BP172" s="130">
        <f t="shared" ref="BP172" si="1826">H172/H188</f>
        <v>5.4124104284189664E-2</v>
      </c>
      <c r="BQ172" s="131">
        <f t="shared" ref="BQ172" si="1827">I172/I188</f>
        <v>3.8283089692476277E-2</v>
      </c>
      <c r="BR172" s="128">
        <f t="shared" ref="BR172" si="1828">J172/J188</f>
        <v>4.5662875572907824E-2</v>
      </c>
      <c r="BS172" s="129">
        <f t="shared" ref="BS172" si="1829">K172/K188</f>
        <v>4.5949214026602174E-2</v>
      </c>
      <c r="BT172" s="130">
        <f t="shared" ref="BT172" si="1830">L172/L188</f>
        <v>3.3773987206823029E-2</v>
      </c>
      <c r="BU172" s="128">
        <f t="shared" ref="BU172" si="1831">M172/M188</f>
        <v>5.9805579036348269E-2</v>
      </c>
      <c r="BV172" s="132">
        <f t="shared" ref="BV172" si="1832">N172/N188</f>
        <v>3.9522417153996105E-2</v>
      </c>
      <c r="BW172" s="133">
        <f t="shared" ref="BW172" si="1833">O172/O188</f>
        <v>5.0541427801460141E-2</v>
      </c>
      <c r="BX172" s="128">
        <f t="shared" ref="BX172" si="1834">P172/P188</f>
        <v>4.5951156812339335E-2</v>
      </c>
      <c r="BY172" s="129">
        <f t="shared" ref="BY172" si="1835">Q172/Q188</f>
        <v>3.7667071688942892E-2</v>
      </c>
      <c r="BZ172" s="130">
        <f t="shared" ref="BZ172" si="1836">R172/R188</f>
        <v>4.9480100394406597E-2</v>
      </c>
      <c r="CA172" s="131">
        <f t="shared" ref="CA172" si="1837">S172/S188</f>
        <v>4.6524748006619529E-2</v>
      </c>
      <c r="CB172" s="128">
        <f t="shared" ref="CB172" si="1838">T172/T188</f>
        <v>3.1088768355602592E-2</v>
      </c>
      <c r="CC172" s="129">
        <f t="shared" ref="CC172" si="1839">U172/U188</f>
        <v>3.8110312918543769E-2</v>
      </c>
      <c r="CD172" s="130">
        <f t="shared" ref="CD172" si="1840">V172/V188</f>
        <v>2.8114886731391585E-2</v>
      </c>
      <c r="CE172" s="131">
        <f t="shared" ref="CE172" si="1841">W172/W188</f>
        <v>5.4938030469832026E-2</v>
      </c>
      <c r="CF172" s="128">
        <f t="shared" ref="CF172" si="1842">X172/X188</f>
        <v>3.8347205707491082E-2</v>
      </c>
      <c r="CG172" s="129">
        <f t="shared" ref="CG172" si="1843">Y172/Y188</f>
        <v>3.6308623298033284E-2</v>
      </c>
      <c r="CH172" s="130">
        <f t="shared" ref="CH172" si="1844">Z172/Z188</f>
        <v>5.3326634608483456E-2</v>
      </c>
      <c r="CI172" s="128">
        <f t="shared" ref="CI172" si="1845">AA172/AA188</f>
        <v>5.4418004058291829E-2</v>
      </c>
      <c r="CJ172" s="134">
        <f t="shared" ref="CJ172" si="1846">AB172/AB188</f>
        <v>4.5456249531378869E-2</v>
      </c>
      <c r="CK172" s="135">
        <f t="shared" ref="CK172" si="1847">AC172/AC188</f>
        <v>4.5810988486847268E-2</v>
      </c>
    </row>
    <row r="173" spans="1:89" x14ac:dyDescent="0.2">
      <c r="A173" s="136" t="s">
        <v>25</v>
      </c>
      <c r="B173" s="192">
        <v>1350</v>
      </c>
      <c r="C173" s="176">
        <v>1229</v>
      </c>
      <c r="D173" s="177">
        <v>610</v>
      </c>
      <c r="E173" s="178">
        <v>534</v>
      </c>
      <c r="F173" s="175">
        <v>1439</v>
      </c>
      <c r="G173" s="179">
        <v>885</v>
      </c>
      <c r="H173" s="177">
        <v>1988</v>
      </c>
      <c r="I173" s="178">
        <v>1839</v>
      </c>
      <c r="J173" s="175">
        <v>236</v>
      </c>
      <c r="K173" s="176">
        <v>264</v>
      </c>
      <c r="L173" s="177">
        <v>766</v>
      </c>
      <c r="M173" s="175">
        <v>1155</v>
      </c>
      <c r="N173" s="180">
        <v>1622</v>
      </c>
      <c r="O173" s="193">
        <v>1833</v>
      </c>
      <c r="P173" s="175">
        <v>937</v>
      </c>
      <c r="Q173" s="176">
        <v>787</v>
      </c>
      <c r="R173" s="177">
        <v>1235</v>
      </c>
      <c r="S173" s="178">
        <v>1146</v>
      </c>
      <c r="T173" s="184">
        <v>193</v>
      </c>
      <c r="U173" s="175">
        <v>306</v>
      </c>
      <c r="V173" s="177">
        <v>782</v>
      </c>
      <c r="W173" s="194">
        <v>1466</v>
      </c>
      <c r="X173" s="175">
        <v>783</v>
      </c>
      <c r="Y173" s="179">
        <v>447</v>
      </c>
      <c r="Z173" s="177">
        <v>1959</v>
      </c>
      <c r="AA173" s="175">
        <v>2228</v>
      </c>
      <c r="AB173" s="156">
        <f t="shared" si="1627"/>
        <v>13900</v>
      </c>
      <c r="AC173" s="157">
        <f t="shared" si="1628"/>
        <v>14119</v>
      </c>
      <c r="AE173" s="237" t="str">
        <f>$AE$18</f>
        <v>18:00 - 18:59</v>
      </c>
      <c r="AF173" s="125">
        <f t="shared" si="1819"/>
        <v>1673</v>
      </c>
      <c r="AG173" s="176">
        <f t="shared" si="1819"/>
        <v>3558</v>
      </c>
      <c r="AH173" s="177">
        <f t="shared" si="1819"/>
        <v>872</v>
      </c>
      <c r="AI173" s="178">
        <f t="shared" si="1819"/>
        <v>1336</v>
      </c>
      <c r="AJ173" s="238">
        <f t="shared" si="1819"/>
        <v>1286</v>
      </c>
      <c r="AK173" s="179">
        <f t="shared" si="1819"/>
        <v>2526</v>
      </c>
      <c r="AL173" s="177">
        <f t="shared" si="1819"/>
        <v>2486</v>
      </c>
      <c r="AM173" s="178">
        <f t="shared" si="1819"/>
        <v>4858</v>
      </c>
      <c r="AN173" s="238">
        <f t="shared" si="1819"/>
        <v>658</v>
      </c>
      <c r="AO173" s="179">
        <f t="shared" si="1819"/>
        <v>312</v>
      </c>
      <c r="AP173" s="177">
        <f t="shared" si="1820"/>
        <v>3045</v>
      </c>
      <c r="AQ173" s="238">
        <f t="shared" si="1820"/>
        <v>892</v>
      </c>
      <c r="AR173" s="180">
        <f t="shared" si="1820"/>
        <v>3906</v>
      </c>
      <c r="AS173" s="181">
        <f t="shared" si="1820"/>
        <v>2612</v>
      </c>
      <c r="AT173" s="238">
        <f t="shared" si="1820"/>
        <v>1844</v>
      </c>
      <c r="AU173" s="179">
        <f t="shared" si="1820"/>
        <v>1902</v>
      </c>
      <c r="AV173" s="177">
        <f t="shared" si="1820"/>
        <v>1679</v>
      </c>
      <c r="AW173" s="178">
        <f t="shared" si="1820"/>
        <v>2574</v>
      </c>
      <c r="AX173" s="238">
        <f t="shared" si="1820"/>
        <v>1042</v>
      </c>
      <c r="AY173" s="179">
        <f t="shared" si="1820"/>
        <v>268</v>
      </c>
      <c r="AZ173" s="177">
        <f t="shared" si="1820"/>
        <v>3451</v>
      </c>
      <c r="BA173" s="178">
        <f t="shared" si="1820"/>
        <v>1624</v>
      </c>
      <c r="BB173" s="238">
        <f t="shared" si="1820"/>
        <v>1999</v>
      </c>
      <c r="BC173" s="179">
        <f t="shared" si="1820"/>
        <v>815</v>
      </c>
      <c r="BD173" s="177">
        <f t="shared" si="1820"/>
        <v>2845</v>
      </c>
      <c r="BE173" s="238">
        <f t="shared" si="1820"/>
        <v>4514</v>
      </c>
      <c r="BF173" s="158">
        <f>SUM(AF173,AH173,AJ173,AL173,AN173,AP173,AR173,AT173,AV173,AX173,AZ173,BB173,BD173)</f>
        <v>26786</v>
      </c>
      <c r="BG173" s="159">
        <f>SUM(AG173,AI173,AK173,AM173,AO173,AQ173,AS173,AU173,AW173,AY173,BA173,BC173,BE173)</f>
        <v>27791</v>
      </c>
      <c r="BI173" s="136" t="s">
        <v>25</v>
      </c>
      <c r="BJ173" s="128">
        <f>B173/B188</f>
        <v>4.8286715787967664E-2</v>
      </c>
      <c r="BK173" s="129">
        <f t="shared" ref="BK173" si="1848">C173/C188</f>
        <v>4.5436060482827459E-2</v>
      </c>
      <c r="BL173" s="130">
        <f t="shared" ref="BL173" si="1849">D173/D188</f>
        <v>4.8305353183401963E-2</v>
      </c>
      <c r="BM173" s="131">
        <f t="shared" ref="BM173" si="1850">E173/E188</f>
        <v>4.1905359805383346E-2</v>
      </c>
      <c r="BN173" s="128">
        <f t="shared" ref="BN173" si="1851">F173/F188</f>
        <v>5.0279524807826693E-2</v>
      </c>
      <c r="BO173" s="129">
        <f t="shared" ref="BO173" si="1852">G173/G188</f>
        <v>3.5950765730998903E-2</v>
      </c>
      <c r="BP173" s="130">
        <f t="shared" ref="BP173" si="1853">H173/H188</f>
        <v>5.0515830665243684E-2</v>
      </c>
      <c r="BQ173" s="131">
        <f t="shared" ref="BQ173" si="1854">I173/I188</f>
        <v>4.2876127858991399E-2</v>
      </c>
      <c r="BR173" s="128">
        <f t="shared" ref="BR173" si="1855">J173/J188</f>
        <v>4.0061110168052964E-2</v>
      </c>
      <c r="BS173" s="129">
        <f t="shared" ref="BS173" si="1856">K173/K188</f>
        <v>3.9903264812575577E-2</v>
      </c>
      <c r="BT173" s="130">
        <f t="shared" ref="BT173" si="1857">L173/L188</f>
        <v>3.2665245202558632E-2</v>
      </c>
      <c r="BU173" s="128">
        <f t="shared" ref="BU173" si="1858">M173/M188</f>
        <v>4.8816568047337278E-2</v>
      </c>
      <c r="BV173" s="132">
        <f t="shared" ref="BV173" si="1859">N173/N188</f>
        <v>3.9522417153996105E-2</v>
      </c>
      <c r="BW173" s="133">
        <f t="shared" ref="BW173" si="1860">O173/O188</f>
        <v>4.4906658826988091E-2</v>
      </c>
      <c r="BX173" s="128">
        <f t="shared" ref="BX173" si="1861">P173/P188</f>
        <v>4.3013220712449507E-2</v>
      </c>
      <c r="BY173" s="129">
        <f t="shared" ref="BY173" si="1862">Q173/Q188</f>
        <v>3.6779138237218428E-2</v>
      </c>
      <c r="BZ173" s="130">
        <f t="shared" ref="BZ173" si="1863">R173/R188</f>
        <v>4.9201227042747299E-2</v>
      </c>
      <c r="CA173" s="131">
        <f t="shared" ref="CA173" si="1864">S173/S188</f>
        <v>4.3102151346472092E-2</v>
      </c>
      <c r="CB173" s="128">
        <f t="shared" ref="CB173" si="1865">T173/T188</f>
        <v>2.5532477840984256E-2</v>
      </c>
      <c r="CC173" s="129">
        <f t="shared" ref="CC173" si="1866">U173/U188</f>
        <v>3.7258005600876658E-2</v>
      </c>
      <c r="CD173" s="130">
        <f t="shared" ref="CD173" si="1867">V173/V188</f>
        <v>3.163430420711974E-2</v>
      </c>
      <c r="CE173" s="131">
        <f t="shared" ref="CE173" si="1868">W173/W188</f>
        <v>5.206150786604638E-2</v>
      </c>
      <c r="CF173" s="128">
        <f t="shared" ref="CF173" si="1869">X173/X188</f>
        <v>3.8793103448275863E-2</v>
      </c>
      <c r="CG173" s="129">
        <f t="shared" ref="CG173" si="1870">Y173/Y188</f>
        <v>3.5592005732940524E-2</v>
      </c>
      <c r="CH173" s="130">
        <f t="shared" ref="CH173" si="1871">Z173/Z188</f>
        <v>4.6867149931816551E-2</v>
      </c>
      <c r="CI173" s="128">
        <f t="shared" ref="CI173" si="1872">AA173/AA188</f>
        <v>5.1374285187234831E-2</v>
      </c>
      <c r="CJ173" s="134">
        <f t="shared" ref="CJ173" si="1873">AB173/AB188</f>
        <v>4.3425557971557824E-2</v>
      </c>
      <c r="CK173" s="135">
        <f t="shared" ref="CK173" si="1874">AC173/AC188</f>
        <v>4.4304770631262182E-2</v>
      </c>
    </row>
    <row r="174" spans="1:89" ht="13.5" thickBot="1" x14ac:dyDescent="0.25">
      <c r="A174" s="145" t="s">
        <v>26</v>
      </c>
      <c r="B174" s="189">
        <v>1213</v>
      </c>
      <c r="C174" s="183">
        <v>1047</v>
      </c>
      <c r="D174" s="184">
        <v>551</v>
      </c>
      <c r="E174" s="185">
        <v>557</v>
      </c>
      <c r="F174" s="182">
        <v>1162</v>
      </c>
      <c r="G174" s="186">
        <v>865</v>
      </c>
      <c r="H174" s="184">
        <v>1850</v>
      </c>
      <c r="I174" s="185">
        <v>1712</v>
      </c>
      <c r="J174" s="182">
        <v>300</v>
      </c>
      <c r="K174" s="183">
        <v>270</v>
      </c>
      <c r="L174" s="184">
        <v>757</v>
      </c>
      <c r="M174" s="182">
        <v>1073</v>
      </c>
      <c r="N174" s="187">
        <v>1572</v>
      </c>
      <c r="O174" s="190">
        <v>1699</v>
      </c>
      <c r="P174" s="182">
        <v>847</v>
      </c>
      <c r="Q174" s="183">
        <v>726</v>
      </c>
      <c r="R174" s="184">
        <v>1147</v>
      </c>
      <c r="S174" s="185">
        <v>1066</v>
      </c>
      <c r="T174" s="182">
        <v>205</v>
      </c>
      <c r="U174" s="186">
        <v>266</v>
      </c>
      <c r="V174" s="184">
        <v>777</v>
      </c>
      <c r="W174" s="191">
        <v>1210</v>
      </c>
      <c r="X174" s="182">
        <v>631</v>
      </c>
      <c r="Y174" s="186">
        <v>390</v>
      </c>
      <c r="Z174" s="184">
        <v>2251</v>
      </c>
      <c r="AA174" s="182">
        <v>2207</v>
      </c>
      <c r="AB174" s="156">
        <f t="shared" si="1627"/>
        <v>13263</v>
      </c>
      <c r="AC174" s="157">
        <f t="shared" si="1628"/>
        <v>13088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4.3386508333929465E-2</v>
      </c>
      <c r="BK174" s="129">
        <f t="shared" ref="BK174" si="1875">C174/C188</f>
        <v>3.8707530777477912E-2</v>
      </c>
      <c r="BL174" s="130">
        <f t="shared" ref="BL174" si="1876">D174/D188</f>
        <v>4.3633196072220465E-2</v>
      </c>
      <c r="BM174" s="131">
        <f t="shared" ref="BM174" si="1877">E174/E188</f>
        <v>4.3710272306364276E-2</v>
      </c>
      <c r="BN174" s="128">
        <f t="shared" ref="BN174" si="1878">F174/F188</f>
        <v>4.0600978336827395E-2</v>
      </c>
      <c r="BO174" s="129">
        <f t="shared" ref="BO174" si="1879">G174/G188</f>
        <v>3.5138319047812484E-2</v>
      </c>
      <c r="BP174" s="130">
        <f t="shared" ref="BP174" si="1880">H174/H188</f>
        <v>4.700919855669055E-2</v>
      </c>
      <c r="BQ174" s="131">
        <f t="shared" ref="BQ174" si="1881">I174/I188</f>
        <v>3.9915133711034952E-2</v>
      </c>
      <c r="BR174" s="128">
        <f t="shared" ref="BR174" si="1882">J174/J188</f>
        <v>5.092514004413512E-2</v>
      </c>
      <c r="BS174" s="129">
        <f t="shared" ref="BS174" si="1883">K174/K188</f>
        <v>4.0810157194679564E-2</v>
      </c>
      <c r="BT174" s="130">
        <f t="shared" ref="BT174" si="1884">L174/L188</f>
        <v>3.2281449893390192E-2</v>
      </c>
      <c r="BU174" s="128">
        <f t="shared" ref="BU174" si="1885">M174/M188</f>
        <v>4.5350803043110732E-2</v>
      </c>
      <c r="BV174" s="132">
        <f t="shared" ref="BV174" si="1886">N174/N188</f>
        <v>3.8304093567251465E-2</v>
      </c>
      <c r="BW174" s="133">
        <f t="shared" ref="BW174" si="1887">O174/O188</f>
        <v>4.1623793424469598E-2</v>
      </c>
      <c r="BX174" s="128">
        <f t="shared" ref="BX174" si="1888">P174/P188</f>
        <v>3.8881748071979437E-2</v>
      </c>
      <c r="BY174" s="129">
        <f t="shared" ref="BY174" si="1889">Q174/Q188</f>
        <v>3.3928404523787273E-2</v>
      </c>
      <c r="BZ174" s="130">
        <f t="shared" ref="BZ174" si="1890">R174/R188</f>
        <v>4.5695390621887572E-2</v>
      </c>
      <c r="CA174" s="131">
        <f t="shared" ref="CA174" si="1891">S174/S188</f>
        <v>4.0093275161727095E-2</v>
      </c>
      <c r="CB174" s="128">
        <f t="shared" ref="CB174" si="1892">T174/T188</f>
        <v>2.7119989416589496E-2</v>
      </c>
      <c r="CC174" s="129">
        <f t="shared" ref="CC174" si="1893">U174/U188</f>
        <v>3.2387678071350297E-2</v>
      </c>
      <c r="CD174" s="130">
        <f t="shared" ref="CD174" si="1894">V174/V188</f>
        <v>3.1432038834951458E-2</v>
      </c>
      <c r="CE174" s="131">
        <f t="shared" ref="CE174" si="1895">W174/W188</f>
        <v>4.2970275933094215E-2</v>
      </c>
      <c r="CF174" s="128">
        <f t="shared" ref="CF174" si="1896">X174/X188</f>
        <v>3.1262386048355136E-2</v>
      </c>
      <c r="CG174" s="129">
        <f t="shared" ref="CG174" si="1897">Y174/Y188</f>
        <v>3.1053427820686361E-2</v>
      </c>
      <c r="CH174" s="130">
        <f t="shared" ref="CH174" si="1898">Z174/Z188</f>
        <v>5.3852962989545207E-2</v>
      </c>
      <c r="CI174" s="128">
        <f t="shared" ref="CI174" si="1899">AA174/AA188</f>
        <v>5.0890057185021216E-2</v>
      </c>
      <c r="CJ174" s="134">
        <f t="shared" ref="CJ174" si="1900">AB174/AB188</f>
        <v>4.1435480242933191E-2</v>
      </c>
      <c r="CK174" s="135">
        <f t="shared" ref="CK174" si="1901">AC174/AC188</f>
        <v>4.1069540195620043E-2</v>
      </c>
    </row>
    <row r="175" spans="1:89" ht="14.25" thickTop="1" thickBot="1" x14ac:dyDescent="0.25">
      <c r="A175" s="136" t="s">
        <v>27</v>
      </c>
      <c r="B175" s="192">
        <v>949</v>
      </c>
      <c r="C175" s="176">
        <v>1250</v>
      </c>
      <c r="D175" s="177">
        <v>442</v>
      </c>
      <c r="E175" s="178">
        <v>464</v>
      </c>
      <c r="F175" s="175">
        <v>979</v>
      </c>
      <c r="G175" s="179">
        <v>880</v>
      </c>
      <c r="H175" s="177">
        <v>1689</v>
      </c>
      <c r="I175" s="178">
        <v>1773</v>
      </c>
      <c r="J175" s="175">
        <v>227</v>
      </c>
      <c r="K175" s="176">
        <v>200</v>
      </c>
      <c r="L175" s="177">
        <v>764</v>
      </c>
      <c r="M175" s="175">
        <v>787</v>
      </c>
      <c r="N175" s="180">
        <v>1379</v>
      </c>
      <c r="O175" s="193">
        <v>1532</v>
      </c>
      <c r="P175" s="175">
        <v>897</v>
      </c>
      <c r="Q175" s="176">
        <v>661</v>
      </c>
      <c r="R175" s="177">
        <v>856</v>
      </c>
      <c r="S175" s="178">
        <v>1043</v>
      </c>
      <c r="T175" s="175">
        <v>259</v>
      </c>
      <c r="U175" s="179">
        <v>188</v>
      </c>
      <c r="V175" s="177">
        <v>985</v>
      </c>
      <c r="W175" s="194">
        <v>1058</v>
      </c>
      <c r="X175" s="175">
        <v>648</v>
      </c>
      <c r="Y175" s="179">
        <v>365</v>
      </c>
      <c r="Z175" s="177">
        <v>2222</v>
      </c>
      <c r="AA175" s="175">
        <v>1966</v>
      </c>
      <c r="AB175" s="156">
        <f t="shared" si="1627"/>
        <v>12296</v>
      </c>
      <c r="AC175" s="157">
        <f t="shared" si="1628"/>
        <v>12167</v>
      </c>
      <c r="AE175" s="229" t="s">
        <v>13</v>
      </c>
      <c r="AF175" s="20">
        <f t="shared" ref="AF175:BG175" si="1902">SUM(AF172:AF174)</f>
        <v>3252</v>
      </c>
      <c r="AG175" s="21">
        <f t="shared" si="1902"/>
        <v>6191</v>
      </c>
      <c r="AH175" s="20">
        <f t="shared" si="1902"/>
        <v>2115</v>
      </c>
      <c r="AI175" s="21">
        <f t="shared" si="1902"/>
        <v>2306</v>
      </c>
      <c r="AJ175" s="20">
        <f t="shared" si="1902"/>
        <v>2755</v>
      </c>
      <c r="AK175" s="21">
        <f t="shared" si="1902"/>
        <v>4953</v>
      </c>
      <c r="AL175" s="20">
        <f t="shared" si="1902"/>
        <v>4901</v>
      </c>
      <c r="AM175" s="21">
        <f t="shared" si="1902"/>
        <v>9403</v>
      </c>
      <c r="AN175" s="20">
        <f t="shared" si="1902"/>
        <v>1573</v>
      </c>
      <c r="AO175" s="21">
        <f t="shared" si="1902"/>
        <v>532</v>
      </c>
      <c r="AP175" s="20">
        <f t="shared" si="1902"/>
        <v>6096</v>
      </c>
      <c r="AQ175" s="21">
        <f t="shared" si="1902"/>
        <v>1706</v>
      </c>
      <c r="AR175" s="20">
        <f t="shared" si="1902"/>
        <v>7837</v>
      </c>
      <c r="AS175" s="21">
        <f t="shared" si="1902"/>
        <v>5101</v>
      </c>
      <c r="AT175" s="20">
        <f t="shared" si="1902"/>
        <v>3988</v>
      </c>
      <c r="AU175" s="21">
        <f t="shared" si="1902"/>
        <v>3556</v>
      </c>
      <c r="AV175" s="20">
        <f t="shared" si="1902"/>
        <v>3471</v>
      </c>
      <c r="AW175" s="21">
        <f t="shared" si="1902"/>
        <v>4994</v>
      </c>
      <c r="AX175" s="20">
        <f t="shared" si="1902"/>
        <v>2429</v>
      </c>
      <c r="AY175" s="21">
        <f t="shared" si="1902"/>
        <v>546</v>
      </c>
      <c r="AZ175" s="20">
        <f t="shared" si="1902"/>
        <v>6101</v>
      </c>
      <c r="BA175" s="21">
        <f t="shared" si="1902"/>
        <v>3155</v>
      </c>
      <c r="BB175" s="20">
        <f t="shared" si="1902"/>
        <v>4191</v>
      </c>
      <c r="BC175" s="21">
        <f t="shared" si="1902"/>
        <v>1596</v>
      </c>
      <c r="BD175" s="20">
        <f t="shared" si="1902"/>
        <v>5898</v>
      </c>
      <c r="BE175" s="21">
        <f t="shared" si="1902"/>
        <v>8674</v>
      </c>
      <c r="BF175" s="160">
        <f t="shared" si="1902"/>
        <v>54607</v>
      </c>
      <c r="BG175" s="161">
        <f t="shared" si="1902"/>
        <v>52713</v>
      </c>
      <c r="BI175" s="136" t="s">
        <v>27</v>
      </c>
      <c r="BJ175" s="128">
        <f>B175/B188</f>
        <v>3.3943772802060235E-2</v>
      </c>
      <c r="BK175" s="129">
        <f t="shared" ref="BK175" si="1903">C175/C188</f>
        <v>4.6212429294983176E-2</v>
      </c>
      <c r="BL175" s="130">
        <f t="shared" ref="BL175" si="1904">D175/D188</f>
        <v>3.5001583782071584E-2</v>
      </c>
      <c r="BM175" s="131">
        <f t="shared" ref="BM175" si="1905">E175/E188</f>
        <v>3.6412147845876167E-2</v>
      </c>
      <c r="BN175" s="128">
        <f t="shared" ref="BN175" si="1906">F175/F188</f>
        <v>3.4206848357791753E-2</v>
      </c>
      <c r="BO175" s="129">
        <f t="shared" ref="BO175" si="1907">G175/G188</f>
        <v>3.5747654060202298E-2</v>
      </c>
      <c r="BP175" s="130">
        <f t="shared" ref="BP175" si="1908">H175/H188</f>
        <v>4.2918127763378562E-2</v>
      </c>
      <c r="BQ175" s="131">
        <f t="shared" ref="BQ175" si="1909">I175/I188</f>
        <v>4.1337343498636075E-2</v>
      </c>
      <c r="BR175" s="128">
        <f t="shared" ref="BR175" si="1910">J175/J188</f>
        <v>3.8533355966728911E-2</v>
      </c>
      <c r="BS175" s="129">
        <f t="shared" ref="BS175" si="1911">K175/K188</f>
        <v>3.0229746070133012E-2</v>
      </c>
      <c r="BT175" s="130">
        <f t="shared" ref="BT175" si="1912">L175/L188</f>
        <v>3.2579957356076758E-2</v>
      </c>
      <c r="BU175" s="128">
        <f t="shared" ref="BU175" si="1913">M175/M188</f>
        <v>3.3262890955198646E-2</v>
      </c>
      <c r="BV175" s="132">
        <f t="shared" ref="BV175" si="1914">N175/N188</f>
        <v>3.3601364522417153E-2</v>
      </c>
      <c r="BW175" s="133">
        <f t="shared" ref="BW175" si="1915">O175/O188</f>
        <v>3.753246116909207E-2</v>
      </c>
      <c r="BX175" s="128">
        <f t="shared" ref="BX175" si="1916">P175/P188</f>
        <v>4.1177010650018366E-2</v>
      </c>
      <c r="BY175" s="129">
        <f t="shared" ref="BY175" si="1917">Q175/Q188</f>
        <v>3.0890737452098325E-2</v>
      </c>
      <c r="BZ175" s="130">
        <f t="shared" ref="BZ175" si="1918">R175/R188</f>
        <v>3.4102227002908249E-2</v>
      </c>
      <c r="CA175" s="131">
        <f t="shared" ref="CA175" si="1919">S175/S188</f>
        <v>3.9228223258612908E-2</v>
      </c>
      <c r="CB175" s="128">
        <f t="shared" ref="CB175" si="1920">T175/T188</f>
        <v>3.4263791506813072E-2</v>
      </c>
      <c r="CC175" s="129">
        <f t="shared" ref="CC175" si="1921">U175/U188</f>
        <v>2.2890539388773896E-2</v>
      </c>
      <c r="CD175" s="130">
        <f t="shared" ref="CD175" si="1922">V175/V188</f>
        <v>3.9846278317152102E-2</v>
      </c>
      <c r="CE175" s="131">
        <f t="shared" ref="CE175" si="1923">W175/W188</f>
        <v>3.757235697290387E-2</v>
      </c>
      <c r="CF175" s="128">
        <f t="shared" ref="CF175" si="1924">X175/X188</f>
        <v>3.2104637336504163E-2</v>
      </c>
      <c r="CG175" s="129">
        <f t="shared" ref="CG175" si="1925">Y175/Y188</f>
        <v>2.9062823473206465E-2</v>
      </c>
      <c r="CH175" s="130">
        <f t="shared" ref="CH175" si="1926">Z175/Z188</f>
        <v>5.3159166487236537E-2</v>
      </c>
      <c r="CI175" s="128">
        <f t="shared" ref="CI175" si="1927">AA175/AA188</f>
        <v>4.5332964397712602E-2</v>
      </c>
      <c r="CJ175" s="134">
        <f t="shared" ref="CJ175" si="1928">AB175/AB188</f>
        <v>3.8414436030091724E-2</v>
      </c>
      <c r="CK175" s="135">
        <f t="shared" ref="CK175" si="1929">AC175/AC188</f>
        <v>3.8179484685216161E-2</v>
      </c>
    </row>
    <row r="176" spans="1:89" ht="13.5" thickTop="1" x14ac:dyDescent="0.2">
      <c r="A176" s="145" t="s">
        <v>28</v>
      </c>
      <c r="B176" s="189">
        <v>966</v>
      </c>
      <c r="C176" s="183">
        <v>1412</v>
      </c>
      <c r="D176" s="184">
        <v>570</v>
      </c>
      <c r="E176" s="185">
        <v>509</v>
      </c>
      <c r="F176" s="182">
        <v>1122</v>
      </c>
      <c r="G176" s="186">
        <v>1486</v>
      </c>
      <c r="H176" s="184">
        <v>1947</v>
      </c>
      <c r="I176" s="185">
        <v>2375</v>
      </c>
      <c r="J176" s="182">
        <v>392</v>
      </c>
      <c r="K176" s="183">
        <v>238</v>
      </c>
      <c r="L176" s="184">
        <v>1707</v>
      </c>
      <c r="M176" s="182">
        <v>794</v>
      </c>
      <c r="N176" s="187">
        <v>2255</v>
      </c>
      <c r="O176" s="190">
        <v>1527</v>
      </c>
      <c r="P176" s="182">
        <v>1080</v>
      </c>
      <c r="Q176" s="183">
        <v>838</v>
      </c>
      <c r="R176" s="184">
        <v>1115</v>
      </c>
      <c r="S176" s="185">
        <v>1442</v>
      </c>
      <c r="T176" s="182">
        <v>451</v>
      </c>
      <c r="U176" s="186">
        <v>185</v>
      </c>
      <c r="V176" s="184">
        <v>1579</v>
      </c>
      <c r="W176" s="191">
        <v>1134</v>
      </c>
      <c r="X176" s="182">
        <v>1011</v>
      </c>
      <c r="Y176" s="186">
        <v>375</v>
      </c>
      <c r="Z176" s="184">
        <v>2157</v>
      </c>
      <c r="AA176" s="182">
        <v>2363</v>
      </c>
      <c r="AB176" s="156">
        <f t="shared" si="1627"/>
        <v>16352</v>
      </c>
      <c r="AC176" s="157">
        <f t="shared" si="1628"/>
        <v>14678</v>
      </c>
      <c r="BI176" s="145" t="s">
        <v>28</v>
      </c>
      <c r="BJ176" s="128">
        <f>B176/B188</f>
        <v>3.4551827741612418E-2</v>
      </c>
      <c r="BK176" s="129">
        <f t="shared" ref="BK176" si="1930">C176/C188</f>
        <v>5.2201560131612999E-2</v>
      </c>
      <c r="BL176" s="130">
        <f t="shared" ref="BL176" si="1931">D176/D188</f>
        <v>4.5137789040228062E-2</v>
      </c>
      <c r="BM176" s="131">
        <f t="shared" ref="BM176" si="1932">E176/E188</f>
        <v>3.9943498391273639E-2</v>
      </c>
      <c r="BN176" s="128">
        <f t="shared" ref="BN176" si="1933">F176/F188</f>
        <v>3.9203354297693921E-2</v>
      </c>
      <c r="BO176" s="129">
        <f t="shared" ref="BO176" si="1934">G176/G188</f>
        <v>6.0364788560750698E-2</v>
      </c>
      <c r="BP176" s="130">
        <f t="shared" ref="BP176" si="1935">H176/H188</f>
        <v>4.9474005183717029E-2</v>
      </c>
      <c r="BQ176" s="131">
        <f t="shared" ref="BQ176" si="1936">I176/I188</f>
        <v>5.5372922058240653E-2</v>
      </c>
      <c r="BR176" s="128">
        <f t="shared" ref="BR176" si="1937">J176/J188</f>
        <v>6.6542182991003229E-2</v>
      </c>
      <c r="BS176" s="129">
        <f t="shared" ref="BS176" si="1938">K176/K188</f>
        <v>3.5973397823458285E-2</v>
      </c>
      <c r="BT176" s="130">
        <f t="shared" ref="BT176" si="1939">L176/L188</f>
        <v>7.2793176972281451E-2</v>
      </c>
      <c r="BU176" s="128">
        <f t="shared" ref="BU176" si="1940">M176/M188</f>
        <v>3.355874894336433E-2</v>
      </c>
      <c r="BV176" s="132">
        <f t="shared" ref="BV176" si="1941">N176/N188</f>
        <v>5.4946393762183236E-2</v>
      </c>
      <c r="BW176" s="133">
        <f t="shared" ref="BW176" si="1942">O176/O188</f>
        <v>3.7409966191386153E-2</v>
      </c>
      <c r="BX176" s="128">
        <f t="shared" ref="BX176" si="1943">P176/P188</f>
        <v>4.9577671685640839E-2</v>
      </c>
      <c r="BY176" s="129">
        <f t="shared" ref="BY176" si="1944">Q176/Q188</f>
        <v>3.9162538555005143E-2</v>
      </c>
      <c r="BZ176" s="130">
        <f t="shared" ref="BZ176" si="1945">R176/R188</f>
        <v>4.442054101430222E-2</v>
      </c>
      <c r="CA176" s="131">
        <f t="shared" ref="CA176" si="1946">S176/S188</f>
        <v>5.4234993230028582E-2</v>
      </c>
      <c r="CB176" s="128">
        <f t="shared" ref="CB176" si="1947">T176/T188</f>
        <v>5.966397671649689E-2</v>
      </c>
      <c r="CC176" s="129">
        <f t="shared" ref="CC176" si="1948">U176/U188</f>
        <v>2.2525264824059418E-2</v>
      </c>
      <c r="CD176" s="130">
        <f t="shared" ref="CD176" si="1949">V176/V188</f>
        <v>6.3875404530744334E-2</v>
      </c>
      <c r="CE176" s="131">
        <f t="shared" ref="CE176" si="1950">W176/W188</f>
        <v>4.0271316452999043E-2</v>
      </c>
      <c r="CF176" s="128">
        <f t="shared" ref="CF176" si="1951">X176/X188</f>
        <v>5.0089179548156955E-2</v>
      </c>
      <c r="CG176" s="129">
        <f t="shared" ref="CG176" si="1952">Y176/Y188</f>
        <v>2.9859065212198423E-2</v>
      </c>
      <c r="CH176" s="130">
        <f t="shared" ref="CH176" si="1953">Z176/Z188</f>
        <v>5.1604105361372284E-2</v>
      </c>
      <c r="CI176" s="128">
        <f t="shared" ref="CI176" si="1954">AA176/AA188</f>
        <v>5.4487179487179488E-2</v>
      </c>
      <c r="CJ176" s="134">
        <f t="shared" ref="CJ176" si="1955">AB176/AB188</f>
        <v>5.1085951363375071E-2</v>
      </c>
      <c r="CK176" s="135">
        <f t="shared" ref="CK176" si="1956">AC176/AC188</f>
        <v>4.6058886842245648E-2</v>
      </c>
    </row>
    <row r="177" spans="1:89" x14ac:dyDescent="0.2">
      <c r="A177" s="136" t="s">
        <v>29</v>
      </c>
      <c r="B177" s="192">
        <v>1170</v>
      </c>
      <c r="C177" s="176">
        <v>2658</v>
      </c>
      <c r="D177" s="177">
        <v>871</v>
      </c>
      <c r="E177" s="178">
        <v>928</v>
      </c>
      <c r="F177" s="175">
        <v>1264</v>
      </c>
      <c r="G177" s="179">
        <v>2295</v>
      </c>
      <c r="H177" s="177">
        <v>2108</v>
      </c>
      <c r="I177" s="178">
        <v>3512</v>
      </c>
      <c r="J177" s="175">
        <v>633</v>
      </c>
      <c r="K177" s="176">
        <v>231</v>
      </c>
      <c r="L177" s="177">
        <v>2176</v>
      </c>
      <c r="M177" s="175">
        <v>724</v>
      </c>
      <c r="N177" s="180">
        <v>3111</v>
      </c>
      <c r="O177" s="193">
        <v>2073</v>
      </c>
      <c r="P177" s="175">
        <v>1580</v>
      </c>
      <c r="Q177" s="176">
        <v>1165</v>
      </c>
      <c r="R177" s="177">
        <v>1553</v>
      </c>
      <c r="S177" s="178">
        <v>1802</v>
      </c>
      <c r="T177" s="175">
        <v>923</v>
      </c>
      <c r="U177" s="179">
        <v>192</v>
      </c>
      <c r="V177" s="177">
        <v>2300</v>
      </c>
      <c r="W177" s="194">
        <v>1173</v>
      </c>
      <c r="X177" s="175">
        <v>1628</v>
      </c>
      <c r="Y177" s="179">
        <v>475</v>
      </c>
      <c r="Z177" s="177">
        <v>2704</v>
      </c>
      <c r="AA177" s="175">
        <v>3191</v>
      </c>
      <c r="AB177" s="156">
        <f t="shared" si="1627"/>
        <v>22021</v>
      </c>
      <c r="AC177" s="157">
        <f t="shared" si="1628"/>
        <v>20419</v>
      </c>
      <c r="BI177" s="136" t="s">
        <v>29</v>
      </c>
      <c r="BJ177" s="128">
        <f>B177/B188</f>
        <v>4.1848487016238646E-2</v>
      </c>
      <c r="BK177" s="129">
        <f t="shared" ref="BK177" si="1957">C177/C188</f>
        <v>9.8266109652852235E-2</v>
      </c>
      <c r="BL177" s="130">
        <f t="shared" ref="BL177" si="1958">D177/D188</f>
        <v>6.8973709217611659E-2</v>
      </c>
      <c r="BM177" s="131">
        <f t="shared" ref="BM177" si="1959">E177/E188</f>
        <v>7.2824295691752333E-2</v>
      </c>
      <c r="BN177" s="128">
        <f t="shared" ref="BN177" si="1960">F177/F188</f>
        <v>4.4164919636617748E-2</v>
      </c>
      <c r="BO177" s="129">
        <f t="shared" ref="BO177" si="1961">G177/G188</f>
        <v>9.3228256895641223E-2</v>
      </c>
      <c r="BP177" s="130">
        <f t="shared" ref="BP177" si="1962">H177/H188</f>
        <v>5.3565075977029017E-2</v>
      </c>
      <c r="BQ177" s="131">
        <f t="shared" ref="BQ177" si="1963">I177/I188</f>
        <v>8.1881979902543658E-2</v>
      </c>
      <c r="BR177" s="128">
        <f t="shared" ref="BR177" si="1964">J177/J188</f>
        <v>0.10745204549312511</v>
      </c>
      <c r="BS177" s="129">
        <f t="shared" ref="BS177" si="1965">K177/K188</f>
        <v>3.4915356711003626E-2</v>
      </c>
      <c r="BT177" s="130">
        <f t="shared" ref="BT177" si="1966">L177/L188</f>
        <v>9.2793176972281455E-2</v>
      </c>
      <c r="BU177" s="128">
        <f t="shared" ref="BU177" si="1967">M177/M188</f>
        <v>3.0600169061707524E-2</v>
      </c>
      <c r="BV177" s="132">
        <f t="shared" ref="BV177" si="1968">N177/N188</f>
        <v>7.5804093567251457E-2</v>
      </c>
      <c r="BW177" s="133">
        <f t="shared" ref="BW177" si="1969">O177/O188</f>
        <v>5.0786417756871968E-2</v>
      </c>
      <c r="BX177" s="128">
        <f t="shared" ref="BX177" si="1970">P177/P188</f>
        <v>7.2530297466030111E-2</v>
      </c>
      <c r="BY177" s="129">
        <f t="shared" ref="BY177" si="1971">Q177/Q188</f>
        <v>5.4444340592578744E-2</v>
      </c>
      <c r="BZ177" s="130">
        <f t="shared" ref="BZ177" si="1972">R177/R188</f>
        <v>6.1870045018126769E-2</v>
      </c>
      <c r="CA177" s="131">
        <f t="shared" ref="CA177" si="1973">S177/S188</f>
        <v>6.7774936061381075E-2</v>
      </c>
      <c r="CB177" s="128">
        <f t="shared" ref="CB177" si="1974">T177/T188</f>
        <v>0.12210609869030295</v>
      </c>
      <c r="CC177" s="129">
        <f t="shared" ref="CC177" si="1975">U177/U188</f>
        <v>2.3377572141726533E-2</v>
      </c>
      <c r="CD177" s="130">
        <f t="shared" ref="CD177" si="1976">V177/V188</f>
        <v>9.3042071197411008E-2</v>
      </c>
      <c r="CE177" s="131">
        <f t="shared" ref="CE177" si="1977">W177/W188</f>
        <v>4.1656308817784725E-2</v>
      </c>
      <c r="CF177" s="128">
        <f t="shared" ref="CF177" si="1978">X177/X188</f>
        <v>8.0657946888624654E-2</v>
      </c>
      <c r="CG177" s="129">
        <f t="shared" ref="CG177" si="1979">Y177/Y188</f>
        <v>3.7821482602118005E-2</v>
      </c>
      <c r="CH177" s="130">
        <f t="shared" ref="CH177" si="1980">Z177/Z188</f>
        <v>6.4690542835953019E-2</v>
      </c>
      <c r="CI177" s="128">
        <f t="shared" ref="CI177" si="1981">AA177/AA188</f>
        <v>7.3579597860173401E-2</v>
      </c>
      <c r="CJ177" s="134">
        <f t="shared" ref="CJ177" si="1982">AB177/AB188</f>
        <v>6.8796705905875888E-2</v>
      </c>
      <c r="CK177" s="135">
        <f t="shared" ref="CK177" si="1983">AC177/AC188</f>
        <v>6.4073879985816443E-2</v>
      </c>
    </row>
    <row r="178" spans="1:89" x14ac:dyDescent="0.2">
      <c r="A178" s="145" t="s">
        <v>30</v>
      </c>
      <c r="B178" s="189">
        <v>1579</v>
      </c>
      <c r="C178" s="183">
        <v>2633</v>
      </c>
      <c r="D178" s="184">
        <v>1243</v>
      </c>
      <c r="E178" s="185">
        <v>970</v>
      </c>
      <c r="F178" s="182">
        <v>1469</v>
      </c>
      <c r="G178" s="186">
        <v>2427</v>
      </c>
      <c r="H178" s="184">
        <v>2415</v>
      </c>
      <c r="I178" s="185">
        <v>4545</v>
      </c>
      <c r="J178" s="182">
        <v>915</v>
      </c>
      <c r="K178" s="183">
        <v>220</v>
      </c>
      <c r="L178" s="184">
        <v>3051</v>
      </c>
      <c r="M178" s="182">
        <v>814</v>
      </c>
      <c r="N178" s="187">
        <v>3931</v>
      </c>
      <c r="O178" s="190">
        <v>2489</v>
      </c>
      <c r="P178" s="182">
        <v>2144</v>
      </c>
      <c r="Q178" s="183">
        <v>1654</v>
      </c>
      <c r="R178" s="184">
        <v>1792</v>
      </c>
      <c r="S178" s="185">
        <v>2420</v>
      </c>
      <c r="T178" s="182">
        <v>1387</v>
      </c>
      <c r="U178" s="186">
        <v>278</v>
      </c>
      <c r="V178" s="184">
        <v>2650</v>
      </c>
      <c r="W178" s="191">
        <v>1531</v>
      </c>
      <c r="X178" s="182">
        <v>2192</v>
      </c>
      <c r="Y178" s="186">
        <v>781</v>
      </c>
      <c r="Z178" s="184">
        <v>3053</v>
      </c>
      <c r="AA178" s="182">
        <v>4160</v>
      </c>
      <c r="AB178" s="156">
        <f t="shared" si="1627"/>
        <v>27821</v>
      </c>
      <c r="AC178" s="157">
        <f t="shared" si="1628"/>
        <v>24922</v>
      </c>
      <c r="BI178" s="145" t="s">
        <v>30</v>
      </c>
      <c r="BJ178" s="128">
        <f>B178/B188</f>
        <v>5.6477573503111812E-2</v>
      </c>
      <c r="BK178" s="129">
        <f t="shared" ref="BK178" si="1984">C178/C188</f>
        <v>9.734186106695257E-2</v>
      </c>
      <c r="BL178" s="130">
        <f t="shared" ref="BL178" si="1985">D178/D188</f>
        <v>9.8432055749128916E-2</v>
      </c>
      <c r="BM178" s="131">
        <f t="shared" ref="BM178" si="1986">E178/E188</f>
        <v>7.6120222867456649E-2</v>
      </c>
      <c r="BN178" s="128">
        <f t="shared" ref="BN178" si="1987">F178/F188</f>
        <v>5.1327742837176803E-2</v>
      </c>
      <c r="BO178" s="129">
        <f t="shared" ref="BO178" si="1988">G178/G188</f>
        <v>9.8590405004671575E-2</v>
      </c>
      <c r="BP178" s="130">
        <f t="shared" ref="BP178" si="1989">H178/H188</f>
        <v>6.136606189967983E-2</v>
      </c>
      <c r="BQ178" s="131">
        <f t="shared" ref="BQ178" si="1990">I178/I188</f>
        <v>0.10596628663355949</v>
      </c>
      <c r="BR178" s="128">
        <f t="shared" ref="BR178" si="1991">J178/J188</f>
        <v>0.15532167713461212</v>
      </c>
      <c r="BS178" s="129">
        <f t="shared" ref="BS178" si="1992">K178/K188</f>
        <v>3.3252720677146311E-2</v>
      </c>
      <c r="BT178" s="130">
        <f t="shared" ref="BT178" si="1993">L178/L188</f>
        <v>0.13010660980810235</v>
      </c>
      <c r="BU178" s="128">
        <f t="shared" ref="BU178" si="1994">M178/M188</f>
        <v>3.4404057480980556E-2</v>
      </c>
      <c r="BV178" s="132">
        <f t="shared" ref="BV178" si="1995">N178/N188</f>
        <v>9.5784600389863542E-2</v>
      </c>
      <c r="BW178" s="133">
        <f t="shared" ref="BW178" si="1996">O178/O188</f>
        <v>6.0977999902004018E-2</v>
      </c>
      <c r="BX178" s="128">
        <f t="shared" ref="BX178" si="1997">P178/P188</f>
        <v>9.8420859346309217E-2</v>
      </c>
      <c r="BY178" s="129">
        <f t="shared" ref="BY178" si="1998">Q178/Q188</f>
        <v>7.7296943639592483E-2</v>
      </c>
      <c r="BZ178" s="130">
        <f t="shared" ref="BZ178" si="1999">R178/R188</f>
        <v>7.1391578024779884E-2</v>
      </c>
      <c r="CA178" s="131">
        <f t="shared" ref="CA178" si="2000">S178/S188</f>
        <v>9.1018504588536178E-2</v>
      </c>
      <c r="CB178" s="128">
        <f t="shared" ref="CB178" si="2001">T178/T188</f>
        <v>0.18348987961370553</v>
      </c>
      <c r="CC178" s="129">
        <f t="shared" ref="CC178" si="2002">U178/U188</f>
        <v>3.3848776330208205E-2</v>
      </c>
      <c r="CD178" s="130">
        <f t="shared" ref="CD178" si="2003">V178/V188</f>
        <v>0.10720064724919094</v>
      </c>
      <c r="CE178" s="131">
        <f t="shared" ref="CE178" si="2004">W178/W188</f>
        <v>5.4369828474022518E-2</v>
      </c>
      <c r="CF178" s="128">
        <f t="shared" ref="CF178" si="2005">X178/X188</f>
        <v>0.1086008719778042</v>
      </c>
      <c r="CG178" s="129">
        <f t="shared" ref="CG178" si="2006">Y178/Y188</f>
        <v>6.2186479815271915E-2</v>
      </c>
      <c r="CH178" s="130">
        <f t="shared" ref="CH178" si="2007">Z178/Z188</f>
        <v>7.3040024880978008E-2</v>
      </c>
      <c r="CI178" s="128">
        <f t="shared" ref="CI178" si="2008">AA178/AA188</f>
        <v>9.5923261390887291E-2</v>
      </c>
      <c r="CJ178" s="134">
        <f t="shared" ref="CJ178" si="2009">AB178/AB188</f>
        <v>8.691672290120217E-2</v>
      </c>
      <c r="CK178" s="135">
        <f t="shared" ref="CK178" si="2010">AC178/AC188</f>
        <v>7.8204086243524054E-2</v>
      </c>
    </row>
    <row r="179" spans="1:89" x14ac:dyDescent="0.2">
      <c r="A179" s="136" t="s">
        <v>31</v>
      </c>
      <c r="B179" s="192">
        <v>1673</v>
      </c>
      <c r="C179" s="176">
        <v>3558</v>
      </c>
      <c r="D179" s="177">
        <v>872</v>
      </c>
      <c r="E179" s="178">
        <v>1336</v>
      </c>
      <c r="F179" s="175">
        <v>1286</v>
      </c>
      <c r="G179" s="179">
        <v>2526</v>
      </c>
      <c r="H179" s="177">
        <v>2486</v>
      </c>
      <c r="I179" s="178">
        <v>4858</v>
      </c>
      <c r="J179" s="175">
        <v>658</v>
      </c>
      <c r="K179" s="176">
        <v>312</v>
      </c>
      <c r="L179" s="177">
        <v>3045</v>
      </c>
      <c r="M179" s="175">
        <v>892</v>
      </c>
      <c r="N179" s="180">
        <v>3906</v>
      </c>
      <c r="O179" s="193">
        <v>2612</v>
      </c>
      <c r="P179" s="175">
        <v>1844</v>
      </c>
      <c r="Q179" s="176">
        <v>1902</v>
      </c>
      <c r="R179" s="177">
        <v>1679</v>
      </c>
      <c r="S179" s="178">
        <v>2574</v>
      </c>
      <c r="T179" s="175">
        <v>1042</v>
      </c>
      <c r="U179" s="179">
        <v>268</v>
      </c>
      <c r="V179" s="177">
        <v>3451</v>
      </c>
      <c r="W179" s="194">
        <v>1624</v>
      </c>
      <c r="X179" s="175">
        <v>1999</v>
      </c>
      <c r="Y179" s="179">
        <v>815</v>
      </c>
      <c r="Z179" s="177">
        <v>2845</v>
      </c>
      <c r="AA179" s="175">
        <v>4514</v>
      </c>
      <c r="AB179" s="156">
        <f t="shared" si="1627"/>
        <v>26786</v>
      </c>
      <c r="AC179" s="157">
        <f t="shared" si="1628"/>
        <v>27791</v>
      </c>
      <c r="BI179" s="136" t="s">
        <v>31</v>
      </c>
      <c r="BJ179" s="128">
        <f>B179/B188</f>
        <v>5.9839759639459186E-2</v>
      </c>
      <c r="BK179" s="129">
        <f t="shared" ref="BK179" si="2011">C179/C188</f>
        <v>0.13153905874524011</v>
      </c>
      <c r="BL179" s="130">
        <f t="shared" ref="BL179" si="2012">D179/D188</f>
        <v>6.9052898321191006E-2</v>
      </c>
      <c r="BM179" s="131">
        <f t="shared" ref="BM179" si="2013">E179/E188</f>
        <v>0.10484187397002276</v>
      </c>
      <c r="BN179" s="128">
        <f t="shared" ref="BN179" si="2014">F179/F188</f>
        <v>4.493361285814116E-2</v>
      </c>
      <c r="BO179" s="129">
        <f t="shared" ref="BO179" si="2015">G179/G188</f>
        <v>0.10261201608644432</v>
      </c>
      <c r="BP179" s="130">
        <f t="shared" ref="BP179" si="2016">H179/H188</f>
        <v>6.3170198709152817E-2</v>
      </c>
      <c r="BQ179" s="131">
        <f t="shared" ref="BQ179" si="2017">I179/I188</f>
        <v>0.11326385488797183</v>
      </c>
      <c r="BR179" s="128">
        <f t="shared" ref="BR179" si="2018">J179/J188</f>
        <v>0.1116958071634697</v>
      </c>
      <c r="BS179" s="129">
        <f t="shared" ref="BS179" si="2019">K179/K188</f>
        <v>4.7158403869407499E-2</v>
      </c>
      <c r="BT179" s="130">
        <f t="shared" ref="BT179" si="2020">L179/L188</f>
        <v>0.12985074626865672</v>
      </c>
      <c r="BU179" s="128">
        <f t="shared" ref="BU179" si="2021">M179/M188</f>
        <v>3.7700760777683855E-2</v>
      </c>
      <c r="BV179" s="132">
        <f t="shared" ref="BV179" si="2022">N179/N188</f>
        <v>9.5175438596491233E-2</v>
      </c>
      <c r="BW179" s="133">
        <f t="shared" ref="BW179" si="2023">O179/O188</f>
        <v>6.399137635356951E-2</v>
      </c>
      <c r="BX179" s="128">
        <f t="shared" ref="BX179" si="2024">P179/P188</f>
        <v>8.4649283878075646E-2</v>
      </c>
      <c r="BY179" s="129">
        <f t="shared" ref="BY179" si="2025">Q179/Q188</f>
        <v>8.8886811851574918E-2</v>
      </c>
      <c r="BZ179" s="130">
        <f t="shared" ref="BZ179" si="2026">R179/R188</f>
        <v>6.688976534799411E-2</v>
      </c>
      <c r="CA179" s="131">
        <f t="shared" ref="CA179" si="2027">S179/S188</f>
        <v>9.6810591244170296E-2</v>
      </c>
      <c r="CB179" s="128">
        <f t="shared" ref="CB179" si="2028">T179/T188</f>
        <v>0.1378489218150549</v>
      </c>
      <c r="CC179" s="129">
        <f t="shared" ref="CC179" si="2029">U179/U188</f>
        <v>3.2631194447826618E-2</v>
      </c>
      <c r="CD179" s="130">
        <f t="shared" ref="CD179" si="2030">V179/V188</f>
        <v>0.13960355987055018</v>
      </c>
      <c r="CE179" s="131">
        <f t="shared" ref="CE179" si="2031">W179/W188</f>
        <v>5.7672502574665295E-2</v>
      </c>
      <c r="CF179" s="128">
        <f t="shared" ref="CF179" si="2032">X179/X188</f>
        <v>9.9038842647641692E-2</v>
      </c>
      <c r="CG179" s="129">
        <f t="shared" ref="CG179" si="2033">Y179/Y188</f>
        <v>6.4893701727844574E-2</v>
      </c>
      <c r="CH179" s="130">
        <f t="shared" ref="CH179" si="2034">Z179/Z188</f>
        <v>6.8063829278212404E-2</v>
      </c>
      <c r="CI179" s="128">
        <f t="shared" ref="CI179" si="2035">AA179/AA188</f>
        <v>0.10408596199963106</v>
      </c>
      <c r="CJ179" s="134">
        <f t="shared" ref="CJ179" si="2036">AB179/AB188</f>
        <v>8.3683237109794806E-2</v>
      </c>
      <c r="CK179" s="135">
        <f t="shared" ref="CK179" si="2037">AC179/AC188</f>
        <v>8.7206875884510746E-2</v>
      </c>
    </row>
    <row r="180" spans="1:89" x14ac:dyDescent="0.2">
      <c r="A180" s="145" t="s">
        <v>32</v>
      </c>
      <c r="B180" s="189">
        <v>1481</v>
      </c>
      <c r="C180" s="183">
        <v>2329</v>
      </c>
      <c r="D180" s="184">
        <v>555</v>
      </c>
      <c r="E180" s="185">
        <v>950</v>
      </c>
      <c r="F180" s="182">
        <v>1212</v>
      </c>
      <c r="G180" s="186">
        <v>2094</v>
      </c>
      <c r="H180" s="184">
        <v>2104</v>
      </c>
      <c r="I180" s="185">
        <v>3624</v>
      </c>
      <c r="J180" s="182">
        <v>453</v>
      </c>
      <c r="K180" s="183">
        <v>173</v>
      </c>
      <c r="L180" s="184">
        <v>2216</v>
      </c>
      <c r="M180" s="182">
        <v>788</v>
      </c>
      <c r="N180" s="187">
        <v>3232</v>
      </c>
      <c r="O180" s="190">
        <v>2159</v>
      </c>
      <c r="P180" s="182">
        <v>1338</v>
      </c>
      <c r="Q180" s="183">
        <v>1631</v>
      </c>
      <c r="R180" s="184">
        <v>1519</v>
      </c>
      <c r="S180" s="185">
        <v>1918</v>
      </c>
      <c r="T180" s="182">
        <v>645</v>
      </c>
      <c r="U180" s="186">
        <v>282</v>
      </c>
      <c r="V180" s="184">
        <v>2590</v>
      </c>
      <c r="W180" s="191">
        <v>1558</v>
      </c>
      <c r="X180" s="182">
        <v>1326</v>
      </c>
      <c r="Y180" s="186">
        <v>770</v>
      </c>
      <c r="Z180" s="184">
        <v>2388</v>
      </c>
      <c r="AA180" s="182">
        <v>3086</v>
      </c>
      <c r="AB180" s="156">
        <f t="shared" si="1627"/>
        <v>21059</v>
      </c>
      <c r="AC180" s="157">
        <f t="shared" si="1628"/>
        <v>21362</v>
      </c>
      <c r="BI180" s="145" t="s">
        <v>32</v>
      </c>
      <c r="BJ180" s="128">
        <f>B180/B188</f>
        <v>5.2972315616281566E-2</v>
      </c>
      <c r="BK180" s="129">
        <f t="shared" ref="BK180" si="2038">C180/C188</f>
        <v>8.6102998262412661E-2</v>
      </c>
      <c r="BL180" s="130">
        <f t="shared" ref="BL180" si="2039">D180/D188</f>
        <v>4.3949952486537852E-2</v>
      </c>
      <c r="BM180" s="131">
        <f t="shared" ref="BM180" si="2040">E180/E188</f>
        <v>7.4550733736168884E-2</v>
      </c>
      <c r="BN180" s="128">
        <f t="shared" ref="BN180" si="2041">F180/F188</f>
        <v>4.2348008385744235E-2</v>
      </c>
      <c r="BO180" s="129">
        <f t="shared" ref="BO180" si="2042">G180/G188</f>
        <v>8.506316772961775E-2</v>
      </c>
      <c r="BP180" s="130">
        <f t="shared" ref="BP180" si="2043">H180/H188</f>
        <v>5.3463434466636171E-2</v>
      </c>
      <c r="BQ180" s="131">
        <f t="shared" ref="BQ180" si="2044">I180/I188</f>
        <v>8.4493250332237535E-2</v>
      </c>
      <c r="BR180" s="128">
        <f t="shared" ref="BR180" si="2045">J180/J188</f>
        <v>7.6896961466644029E-2</v>
      </c>
      <c r="BS180" s="129">
        <f t="shared" ref="BS180" si="2046">K180/K188</f>
        <v>2.6148730350665055E-2</v>
      </c>
      <c r="BT180" s="130">
        <f t="shared" ref="BT180" si="2047">L180/L188</f>
        <v>9.4498933901918977E-2</v>
      </c>
      <c r="BU180" s="128">
        <f t="shared" ref="BU180" si="2048">M180/M188</f>
        <v>3.3305156382079461E-2</v>
      </c>
      <c r="BV180" s="132">
        <f t="shared" ref="BV180" si="2049">N180/N188</f>
        <v>7.875243664717349E-2</v>
      </c>
      <c r="BW180" s="133">
        <f t="shared" ref="BW180" si="2050">O180/O188</f>
        <v>5.2893331373413691E-2</v>
      </c>
      <c r="BX180" s="128">
        <f t="shared" ref="BX180" si="2051">P180/P188</f>
        <v>6.1421226588321706E-2</v>
      </c>
      <c r="BY180" s="129">
        <f t="shared" ref="BY180" si="2052">Q180/Q188</f>
        <v>7.6222076829610241E-2</v>
      </c>
      <c r="BZ180" s="130">
        <f t="shared" ref="BZ180" si="2053">R180/R188</f>
        <v>6.0515517310067331E-2</v>
      </c>
      <c r="CA180" s="131">
        <f t="shared" ref="CA180" si="2054">S180/S188</f>
        <v>7.2137806529261314E-2</v>
      </c>
      <c r="CB180" s="128">
        <f t="shared" ref="CB180" si="2055">T180/T188</f>
        <v>8.5328747188781584E-2</v>
      </c>
      <c r="CC180" s="129">
        <f t="shared" ref="CC180" si="2056">U180/U188</f>
        <v>3.4335809083160841E-2</v>
      </c>
      <c r="CD180" s="130">
        <f t="shared" ref="CD180" si="2057">V180/V188</f>
        <v>0.10477346278317153</v>
      </c>
      <c r="CE180" s="131">
        <f t="shared" ref="CE180" si="2058">W180/W188</f>
        <v>5.5328669341951062E-2</v>
      </c>
      <c r="CF180" s="128">
        <f t="shared" ref="CF180" si="2059">X180/X188</f>
        <v>6.5695600475624255E-2</v>
      </c>
      <c r="CG180" s="129">
        <f t="shared" ref="CG180" si="2060">Y180/Y188</f>
        <v>6.131061390238076E-2</v>
      </c>
      <c r="CH180" s="130">
        <f t="shared" ref="CH180" si="2061">Z180/Z188</f>
        <v>5.7130553362520632E-2</v>
      </c>
      <c r="CI180" s="128">
        <f t="shared" ref="CI180" si="2062">AA180/AA188</f>
        <v>7.1158457849105336E-2</v>
      </c>
      <c r="CJ180" s="134">
        <f t="shared" ref="CJ180" si="2063">AB180/AB188</f>
        <v>6.5791282397340736E-2</v>
      </c>
      <c r="CK180" s="135">
        <f t="shared" ref="CK180" si="2064">AC180/AC188</f>
        <v>6.7032970481267981E-2</v>
      </c>
    </row>
    <row r="181" spans="1:89" x14ac:dyDescent="0.2">
      <c r="A181" s="136" t="s">
        <v>33</v>
      </c>
      <c r="B181" s="192">
        <v>1622</v>
      </c>
      <c r="C181" s="176">
        <v>2321</v>
      </c>
      <c r="D181" s="177">
        <v>451</v>
      </c>
      <c r="E181" s="178">
        <v>1030</v>
      </c>
      <c r="F181" s="175">
        <v>1108</v>
      </c>
      <c r="G181" s="179">
        <v>2165</v>
      </c>
      <c r="H181" s="177">
        <v>1895</v>
      </c>
      <c r="I181" s="178">
        <v>3434</v>
      </c>
      <c r="J181" s="175">
        <v>430</v>
      </c>
      <c r="K181" s="176">
        <v>164</v>
      </c>
      <c r="L181" s="177">
        <v>1308</v>
      </c>
      <c r="M181" s="175">
        <v>998</v>
      </c>
      <c r="N181" s="180">
        <v>2234</v>
      </c>
      <c r="O181" s="193">
        <v>2266</v>
      </c>
      <c r="P181" s="175">
        <v>831</v>
      </c>
      <c r="Q181" s="176">
        <v>1435</v>
      </c>
      <c r="R181" s="177">
        <v>1097</v>
      </c>
      <c r="S181" s="178">
        <v>1615</v>
      </c>
      <c r="T181" s="175">
        <v>331</v>
      </c>
      <c r="U181" s="179">
        <v>324</v>
      </c>
      <c r="V181" s="177">
        <v>1732</v>
      </c>
      <c r="W181" s="194">
        <v>1626</v>
      </c>
      <c r="X181" s="175">
        <v>895</v>
      </c>
      <c r="Y181" s="179">
        <v>663</v>
      </c>
      <c r="Z181" s="177">
        <v>1878</v>
      </c>
      <c r="AA181" s="175">
        <v>2065</v>
      </c>
      <c r="AB181" s="156">
        <f t="shared" si="1627"/>
        <v>15812</v>
      </c>
      <c r="AC181" s="157">
        <f t="shared" si="1628"/>
        <v>20106</v>
      </c>
      <c r="BI181" s="136" t="s">
        <v>33</v>
      </c>
      <c r="BJ181" s="128">
        <f>B181/B188</f>
        <v>5.8015594820802631E-2</v>
      </c>
      <c r="BK181" s="129">
        <f t="shared" ref="BK181" si="2065">C181/C188</f>
        <v>8.5807238714924766E-2</v>
      </c>
      <c r="BL181" s="130">
        <f t="shared" ref="BL181" si="2066">D181/D188</f>
        <v>3.5714285714285712E-2</v>
      </c>
      <c r="BM181" s="131">
        <f t="shared" ref="BM181" si="2067">E181/E188</f>
        <v>8.0828690261319946E-2</v>
      </c>
      <c r="BN181" s="128">
        <f t="shared" ref="BN181" si="2068">F181/F188</f>
        <v>3.8714185883997207E-2</v>
      </c>
      <c r="BO181" s="129">
        <f t="shared" ref="BO181" si="2069">G181/G188</f>
        <v>8.7947353454929517E-2</v>
      </c>
      <c r="BP181" s="130">
        <f t="shared" ref="BP181" si="2070">H181/H188</f>
        <v>4.815266554861005E-2</v>
      </c>
      <c r="BQ181" s="131">
        <f t="shared" ref="BQ181" si="2071">I181/I188</f>
        <v>8.0063416567578274E-2</v>
      </c>
      <c r="BR181" s="128">
        <f t="shared" ref="BR181" si="2072">J181/J188</f>
        <v>7.2992700729927001E-2</v>
      </c>
      <c r="BS181" s="129">
        <f t="shared" ref="BS181" si="2073">K181/K188</f>
        <v>2.4788391777509067E-2</v>
      </c>
      <c r="BT181" s="130">
        <f t="shared" ref="BT181" si="2074">L181/L188</f>
        <v>5.5778251599147122E-2</v>
      </c>
      <c r="BU181" s="128">
        <f t="shared" ref="BU181" si="2075">M181/M188</f>
        <v>4.2180896027049872E-2</v>
      </c>
      <c r="BV181" s="132">
        <f t="shared" ref="BV181" si="2076">N181/N188</f>
        <v>5.4434697855750488E-2</v>
      </c>
      <c r="BW181" s="133">
        <f t="shared" ref="BW181" si="2077">O181/O188</f>
        <v>5.5514723896320249E-2</v>
      </c>
      <c r="BX181" s="128">
        <f t="shared" ref="BX181" si="2078">P181/P188</f>
        <v>3.8147264047006975E-2</v>
      </c>
      <c r="BY181" s="129">
        <f t="shared" ref="BY181" si="2079">Q181/Q188</f>
        <v>6.7062342274978967E-2</v>
      </c>
      <c r="BZ181" s="130">
        <f t="shared" ref="BZ181" si="2080">R181/R188</f>
        <v>4.3703438110035457E-2</v>
      </c>
      <c r="CA181" s="131">
        <f t="shared" ref="CA181" si="2081">S181/S188</f>
        <v>6.0741687979539639E-2</v>
      </c>
      <c r="CB181" s="128">
        <f t="shared" ref="CB181" si="2082">T181/T188</f>
        <v>4.3788860960444501E-2</v>
      </c>
      <c r="CC181" s="129">
        <f t="shared" ref="CC181" si="2083">U181/U188</f>
        <v>3.9449652989163524E-2</v>
      </c>
      <c r="CD181" s="130">
        <f t="shared" ref="CD181" si="2084">V181/V188</f>
        <v>7.0064724919093851E-2</v>
      </c>
      <c r="CE181" s="131">
        <f t="shared" ref="CE181" si="2085">W181/W188</f>
        <v>5.774352782414148E-2</v>
      </c>
      <c r="CF181" s="128">
        <f t="shared" ref="CF181" si="2086">X181/X188</f>
        <v>4.4342053111375346E-2</v>
      </c>
      <c r="CG181" s="129">
        <f t="shared" ref="CG181" si="2087">Y181/Y188</f>
        <v>5.2790827295166813E-2</v>
      </c>
      <c r="CH181" s="130">
        <f t="shared" ref="CH181" si="2088">Z181/Z188</f>
        <v>4.492930452881648E-2</v>
      </c>
      <c r="CI181" s="128">
        <f t="shared" ref="CI181" si="2089">AA181/AA188</f>
        <v>4.7615753551005349E-2</v>
      </c>
      <c r="CJ181" s="134">
        <f t="shared" ref="CJ181" si="2090">AB181/AB188</f>
        <v>4.9398915298292968E-2</v>
      </c>
      <c r="CK181" s="135">
        <f t="shared" ref="CK181" si="2091">AC181/AC188</f>
        <v>6.3091700425820338E-2</v>
      </c>
    </row>
    <row r="182" spans="1:89" x14ac:dyDescent="0.2">
      <c r="A182" s="145" t="s">
        <v>34</v>
      </c>
      <c r="B182" s="189">
        <v>470</v>
      </c>
      <c r="C182" s="183">
        <v>948</v>
      </c>
      <c r="D182" s="184">
        <v>225</v>
      </c>
      <c r="E182" s="185">
        <v>533</v>
      </c>
      <c r="F182" s="182">
        <v>545</v>
      </c>
      <c r="G182" s="186">
        <v>1329</v>
      </c>
      <c r="H182" s="184">
        <v>973</v>
      </c>
      <c r="I182" s="185">
        <v>1780</v>
      </c>
      <c r="J182" s="182">
        <v>138</v>
      </c>
      <c r="K182" s="183">
        <v>91</v>
      </c>
      <c r="L182" s="184">
        <v>954</v>
      </c>
      <c r="M182" s="182">
        <v>712</v>
      </c>
      <c r="N182" s="187">
        <v>1860</v>
      </c>
      <c r="O182" s="190">
        <v>1707</v>
      </c>
      <c r="P182" s="182">
        <v>622</v>
      </c>
      <c r="Q182" s="183">
        <v>1084</v>
      </c>
      <c r="R182" s="184">
        <v>800</v>
      </c>
      <c r="S182" s="185">
        <v>1292</v>
      </c>
      <c r="T182" s="182">
        <v>204</v>
      </c>
      <c r="U182" s="186">
        <v>257</v>
      </c>
      <c r="V182" s="184">
        <v>1384</v>
      </c>
      <c r="W182" s="191">
        <v>962</v>
      </c>
      <c r="X182" s="182">
        <v>469</v>
      </c>
      <c r="Y182" s="186">
        <v>534</v>
      </c>
      <c r="Z182" s="184">
        <v>1221</v>
      </c>
      <c r="AA182" s="182">
        <v>1590</v>
      </c>
      <c r="AB182" s="156">
        <f t="shared" si="1627"/>
        <v>9865</v>
      </c>
      <c r="AC182" s="157">
        <f t="shared" si="1628"/>
        <v>12819</v>
      </c>
      <c r="BI182" s="145" t="s">
        <v>34</v>
      </c>
      <c r="BJ182" s="128">
        <f>B182/B188</f>
        <v>1.6810930681736891E-2</v>
      </c>
      <c r="BK182" s="129">
        <f t="shared" ref="BK182" si="2092">C182/C188</f>
        <v>3.5047506377315241E-2</v>
      </c>
      <c r="BL182" s="130">
        <f t="shared" ref="BL182" si="2093">D182/D188</f>
        <v>1.7817548305353183E-2</v>
      </c>
      <c r="BM182" s="131">
        <f t="shared" ref="BM182" si="2094">E182/E188</f>
        <v>4.1826885348818961E-2</v>
      </c>
      <c r="BN182" s="128">
        <f t="shared" ref="BN182" si="2095">F182/F188</f>
        <v>1.9042627533193572E-2</v>
      </c>
      <c r="BO182" s="129">
        <f t="shared" ref="BO182" si="2096">G182/G188</f>
        <v>5.3987082097737338E-2</v>
      </c>
      <c r="BP182" s="130">
        <f t="shared" ref="BP182" si="2097">H182/H188</f>
        <v>2.4724297403059408E-2</v>
      </c>
      <c r="BQ182" s="131">
        <f t="shared" ref="BQ182" si="2098">I182/I188</f>
        <v>4.1500547900491944E-2</v>
      </c>
      <c r="BR182" s="128">
        <f t="shared" ref="BR182" si="2099">J182/J188</f>
        <v>2.3425564420302157E-2</v>
      </c>
      <c r="BS182" s="129">
        <f t="shared" ref="BS182" si="2100">K182/K188</f>
        <v>1.3754534461910521E-2</v>
      </c>
      <c r="BT182" s="130">
        <f t="shared" ref="BT182" si="2101">L182/L188</f>
        <v>4.0682302771855014E-2</v>
      </c>
      <c r="BU182" s="128">
        <f t="shared" ref="BU182" si="2102">M182/M188</f>
        <v>3.0092983939137785E-2</v>
      </c>
      <c r="BV182" s="132">
        <f t="shared" ref="BV182" si="2103">N182/N188</f>
        <v>4.5321637426900582E-2</v>
      </c>
      <c r="BW182" s="133">
        <f t="shared" ref="BW182" si="2104">O182/O188</f>
        <v>4.1819785388799061E-2</v>
      </c>
      <c r="BX182" s="128">
        <f t="shared" ref="BX182" si="2105">P182/P188</f>
        <v>2.8553066470804259E-2</v>
      </c>
      <c r="BY182" s="129">
        <f t="shared" ref="BY182" si="2106">Q182/Q188</f>
        <v>5.0658940087858678E-2</v>
      </c>
      <c r="BZ182" s="130">
        <f t="shared" ref="BZ182" si="2107">R182/R188</f>
        <v>3.187124018963388E-2</v>
      </c>
      <c r="CA182" s="131">
        <f t="shared" ref="CA182" si="2108">S182/S188</f>
        <v>4.859335038363171E-2</v>
      </c>
      <c r="CB182" s="128">
        <f t="shared" ref="CB182" si="2109">T182/T188</f>
        <v>2.6987696785289058E-2</v>
      </c>
      <c r="CC182" s="129">
        <f t="shared" ref="CC182" si="2110">U182/U188</f>
        <v>3.1291854377206864E-2</v>
      </c>
      <c r="CD182" s="130">
        <f t="shared" ref="CD182" si="2111">V182/V188</f>
        <v>5.5987055016181231E-2</v>
      </c>
      <c r="CE182" s="131">
        <f t="shared" ref="CE182" si="2112">W182/W188</f>
        <v>3.4163144998046804E-2</v>
      </c>
      <c r="CF182" s="128">
        <f t="shared" ref="CF182" si="2113">X182/X188</f>
        <v>2.3236226714229091E-2</v>
      </c>
      <c r="CG182" s="129">
        <f t="shared" ref="CG182" si="2114">Y182/Y188</f>
        <v>4.2519308862170556E-2</v>
      </c>
      <c r="CH182" s="130">
        <f t="shared" ref="CH182" si="2115">Z182/Z188</f>
        <v>2.9211225148927007E-2</v>
      </c>
      <c r="CI182" s="128">
        <f t="shared" ref="CI182" si="2116">AA182/AA188</f>
        <v>3.6662977310459324E-2</v>
      </c>
      <c r="CJ182" s="134">
        <f t="shared" ref="CJ182" si="2117">AB182/AB188</f>
        <v>3.0819649596361E-2</v>
      </c>
      <c r="CK182" s="135">
        <f t="shared" ref="CK182" si="2118">AC182/AC188</f>
        <v>4.0225430605719238E-2</v>
      </c>
    </row>
    <row r="183" spans="1:89" x14ac:dyDescent="0.2">
      <c r="A183" s="136" t="s">
        <v>35</v>
      </c>
      <c r="B183" s="192">
        <v>0</v>
      </c>
      <c r="C183" s="176">
        <v>460</v>
      </c>
      <c r="D183" s="177">
        <v>7</v>
      </c>
      <c r="E183" s="178">
        <v>285</v>
      </c>
      <c r="F183" s="175">
        <v>21</v>
      </c>
      <c r="G183" s="179">
        <v>699</v>
      </c>
      <c r="H183" s="177">
        <v>102</v>
      </c>
      <c r="I183" s="178">
        <v>811</v>
      </c>
      <c r="J183" s="175">
        <v>41</v>
      </c>
      <c r="K183" s="176">
        <v>38</v>
      </c>
      <c r="L183" s="177">
        <v>444</v>
      </c>
      <c r="M183" s="175">
        <v>136</v>
      </c>
      <c r="N183" s="180">
        <v>552</v>
      </c>
      <c r="O183" s="193">
        <v>222</v>
      </c>
      <c r="P183" s="175">
        <v>123</v>
      </c>
      <c r="Q183" s="176">
        <v>132</v>
      </c>
      <c r="R183" s="177">
        <v>175</v>
      </c>
      <c r="S183" s="178">
        <v>111</v>
      </c>
      <c r="T183" s="175">
        <v>54</v>
      </c>
      <c r="U183" s="179">
        <v>18</v>
      </c>
      <c r="V183" s="177">
        <v>172</v>
      </c>
      <c r="W183" s="194">
        <v>44</v>
      </c>
      <c r="X183" s="175">
        <v>111</v>
      </c>
      <c r="Y183" s="179">
        <v>11</v>
      </c>
      <c r="Z183" s="177">
        <v>90</v>
      </c>
      <c r="AA183" s="175">
        <v>119</v>
      </c>
      <c r="AB183" s="156">
        <f t="shared" si="1627"/>
        <v>1892</v>
      </c>
      <c r="AC183" s="157">
        <f t="shared" si="1628"/>
        <v>3086</v>
      </c>
      <c r="BI183" s="136" t="s">
        <v>35</v>
      </c>
      <c r="BJ183" s="128">
        <f>B183/B188</f>
        <v>0</v>
      </c>
      <c r="BK183" s="129">
        <f t="shared" ref="BK183" si="2119">C183/C188</f>
        <v>1.7006173980553811E-2</v>
      </c>
      <c r="BL183" s="130">
        <f t="shared" ref="BL183" si="2120">D183/D188</f>
        <v>5.5432372505543237E-4</v>
      </c>
      <c r="BM183" s="131">
        <f t="shared" ref="BM183" si="2121">E183/E188</f>
        <v>2.2365220120850664E-2</v>
      </c>
      <c r="BN183" s="128">
        <f t="shared" ref="BN183" si="2122">F183/F188</f>
        <v>7.3375262054507339E-4</v>
      </c>
      <c r="BO183" s="129">
        <f t="shared" ref="BO183" si="2123">G183/G188</f>
        <v>2.8395011577365237E-2</v>
      </c>
      <c r="BP183" s="130">
        <f t="shared" ref="BP183" si="2124">H183/H188</f>
        <v>2.5918585150175332E-3</v>
      </c>
      <c r="BQ183" s="131">
        <f t="shared" ref="BQ183" si="2125">I183/I188</f>
        <v>1.8908395700729757E-2</v>
      </c>
      <c r="BR183" s="128">
        <f t="shared" ref="BR183" si="2126">J183/J188</f>
        <v>6.9597691393651333E-3</v>
      </c>
      <c r="BS183" s="129">
        <f t="shared" ref="BS183" si="2127">K183/K188</f>
        <v>5.7436517533252717E-3</v>
      </c>
      <c r="BT183" s="130">
        <f t="shared" ref="BT183" si="2128">L183/L188</f>
        <v>1.8933901918976547E-2</v>
      </c>
      <c r="BU183" s="128">
        <f t="shared" ref="BU183" si="2129">M183/M188</f>
        <v>5.7480980557903637E-3</v>
      </c>
      <c r="BV183" s="132">
        <f t="shared" ref="BV183" si="2130">N183/N188</f>
        <v>1.3450292397660818E-2</v>
      </c>
      <c r="BW183" s="133">
        <f t="shared" ref="BW183" si="2131">O183/O188</f>
        <v>5.4387770101425844E-3</v>
      </c>
      <c r="BX183" s="128">
        <f t="shared" ref="BX183" si="2132">P183/P188</f>
        <v>5.6463459419757618E-3</v>
      </c>
      <c r="BY183" s="129">
        <f t="shared" ref="BY183" si="2133">Q183/Q188</f>
        <v>6.1688008225067766E-3</v>
      </c>
      <c r="BZ183" s="130">
        <f t="shared" ref="BZ183" si="2134">R183/R188</f>
        <v>6.9718337914824111E-3</v>
      </c>
      <c r="CA183" s="131">
        <f t="shared" ref="CA183" si="2135">S183/S188</f>
        <v>4.1748157063336844E-3</v>
      </c>
      <c r="CB183" s="128">
        <f t="shared" ref="CB183" si="2136">T183/T188</f>
        <v>7.1438020902235746E-3</v>
      </c>
      <c r="CC183" s="129">
        <f t="shared" ref="CC183" si="2137">U183/U188</f>
        <v>2.1916473882868624E-3</v>
      </c>
      <c r="CD183" s="130">
        <f t="shared" ref="CD183" si="2138">V183/V188</f>
        <v>6.9579288025889965E-3</v>
      </c>
      <c r="CE183" s="131">
        <f t="shared" ref="CE183" si="2139">W183/W188</f>
        <v>1.5625554884761532E-3</v>
      </c>
      <c r="CF183" s="128">
        <f t="shared" ref="CF183" si="2140">X183/X188</f>
        <v>5.4994054696789535E-3</v>
      </c>
      <c r="CG183" s="129">
        <f t="shared" ref="CG183" si="2141">Y183/Y188</f>
        <v>8.7586591289115371E-4</v>
      </c>
      <c r="CH183" s="130">
        <f t="shared" ref="CH183" si="2142">Z183/Z188</f>
        <v>2.1531615588889687E-3</v>
      </c>
      <c r="CI183" s="128">
        <f t="shared" ref="CI183" si="2143">AA183/AA188</f>
        <v>2.7439586792104777E-3</v>
      </c>
      <c r="CJ183" s="134">
        <f t="shared" ref="CJ183" si="2144">AB183/AB188</f>
        <v>5.9108745095098848E-3</v>
      </c>
      <c r="CK183" s="135">
        <f t="shared" ref="CK183" si="2145">AC183/AC188</f>
        <v>9.6837256298657904E-3</v>
      </c>
    </row>
    <row r="184" spans="1:89" x14ac:dyDescent="0.2">
      <c r="A184" s="145" t="s">
        <v>36</v>
      </c>
      <c r="B184" s="189"/>
      <c r="C184" s="183"/>
      <c r="D184" s="184"/>
      <c r="E184" s="185"/>
      <c r="F184" s="182"/>
      <c r="G184" s="186"/>
      <c r="H184" s="184"/>
      <c r="I184" s="185"/>
      <c r="J184" s="182"/>
      <c r="K184" s="186"/>
      <c r="L184" s="184"/>
      <c r="M184" s="182"/>
      <c r="N184" s="187"/>
      <c r="O184" s="190"/>
      <c r="P184" s="182"/>
      <c r="Q184" s="186"/>
      <c r="R184" s="184"/>
      <c r="S184" s="185"/>
      <c r="T184" s="182"/>
      <c r="U184" s="186"/>
      <c r="V184" s="184"/>
      <c r="W184" s="185"/>
      <c r="X184" s="182"/>
      <c r="Y184" s="186"/>
      <c r="Z184" s="184"/>
      <c r="AA184" s="182"/>
      <c r="AB184" s="156">
        <f t="shared" si="1627"/>
        <v>0</v>
      </c>
      <c r="AC184" s="157">
        <f t="shared" si="1628"/>
        <v>0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0</v>
      </c>
      <c r="BV184" s="132">
        <f t="shared" ref="BV184" si="2157">N184/N188</f>
        <v>0</v>
      </c>
      <c r="BW184" s="133">
        <f t="shared" ref="BW184" si="2158">O184/O188</f>
        <v>0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0</v>
      </c>
    </row>
    <row r="185" spans="1:89" x14ac:dyDescent="0.2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0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0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0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0</v>
      </c>
      <c r="CK187" s="135">
        <f t="shared" ref="CK187" si="2255">AC187/AC188</f>
        <v>0</v>
      </c>
    </row>
    <row r="188" spans="1:89" ht="14.25" thickTop="1" thickBot="1" x14ac:dyDescent="0.25">
      <c r="A188" s="229" t="s">
        <v>13</v>
      </c>
      <c r="B188" s="20">
        <f t="shared" ref="B188" si="2256">SUM(B165:B187)</f>
        <v>27958</v>
      </c>
      <c r="C188" s="21">
        <f t="shared" ref="C188" si="2257">SUM(C165:C187)</f>
        <v>27049</v>
      </c>
      <c r="D188" s="20">
        <f t="shared" ref="D188" si="2258">SUM(D165:D187)</f>
        <v>12628</v>
      </c>
      <c r="E188" s="21">
        <f t="shared" ref="E188" si="2259">SUM(E165:E187)</f>
        <v>12743</v>
      </c>
      <c r="F188" s="20">
        <f t="shared" ref="F188" si="2260">SUM(F165:F187)</f>
        <v>28620</v>
      </c>
      <c r="G188" s="21">
        <f t="shared" ref="G188" si="2261">SUM(G165:G187)</f>
        <v>24617</v>
      </c>
      <c r="H188" s="20">
        <f t="shared" ref="H188" si="2262">SUM(H165:H187)</f>
        <v>39354</v>
      </c>
      <c r="I188" s="21">
        <f t="shared" ref="I188" si="2263">SUM(I165:I187)</f>
        <v>42891</v>
      </c>
      <c r="J188" s="20">
        <f t="shared" ref="J188" si="2264">SUM(J165:J187)</f>
        <v>5891</v>
      </c>
      <c r="K188" s="21">
        <f t="shared" ref="K188" si="2265">SUM(K165:K187)</f>
        <v>6616</v>
      </c>
      <c r="L188" s="20">
        <f t="shared" ref="L188" si="2266">SUM(L165:L187)</f>
        <v>23450</v>
      </c>
      <c r="M188" s="21">
        <f t="shared" ref="M188" si="2267">SUM(M165:M187)</f>
        <v>23660</v>
      </c>
      <c r="N188" s="20">
        <f t="shared" ref="N188" si="2268">SUM(N165:N187)</f>
        <v>41040</v>
      </c>
      <c r="O188" s="21">
        <f t="shared" ref="O188" si="2269">SUM(O165:O187)</f>
        <v>40818</v>
      </c>
      <c r="P188" s="20">
        <f t="shared" ref="P188" si="2270">SUM(P165:P187)</f>
        <v>21784</v>
      </c>
      <c r="Q188" s="21">
        <f t="shared" ref="Q188" si="2271">SUM(Q165:Q187)</f>
        <v>21398</v>
      </c>
      <c r="R188" s="20">
        <f t="shared" ref="R188" si="2272">SUM(R165:R187)</f>
        <v>25101</v>
      </c>
      <c r="S188" s="21">
        <f t="shared" ref="S188" si="2273">SUM(S165:S187)</f>
        <v>26588</v>
      </c>
      <c r="T188" s="20">
        <f t="shared" ref="T188" si="2274">SUM(T165:T187)</f>
        <v>7559</v>
      </c>
      <c r="U188" s="21">
        <f t="shared" ref="U188" si="2275">SUM(U165:U187)</f>
        <v>8213</v>
      </c>
      <c r="V188" s="20">
        <f t="shared" ref="V188" si="2276">SUM(V165:V187)</f>
        <v>24720</v>
      </c>
      <c r="W188" s="21">
        <f t="shared" ref="W188" si="2277">SUM(W165:W187)</f>
        <v>28159</v>
      </c>
      <c r="X188" s="20">
        <f t="shared" ref="X188" si="2278">SUM(X165:X187)</f>
        <v>20184</v>
      </c>
      <c r="Y188" s="21">
        <f t="shared" ref="Y188" si="2279">SUM(Y165:Y187)</f>
        <v>12559</v>
      </c>
      <c r="Z188" s="20">
        <f t="shared" ref="Z188" si="2280">SUM(Z165:Z187)</f>
        <v>41799</v>
      </c>
      <c r="AA188" s="21">
        <f t="shared" ref="AA188" si="2281">SUM(AA165:AA187)</f>
        <v>43368</v>
      </c>
      <c r="AB188" s="160">
        <f t="shared" ref="AB188:AC188" si="2282">SUM(AB164:AB187)</f>
        <v>320088</v>
      </c>
      <c r="AC188" s="161">
        <f t="shared" si="2282"/>
        <v>318679</v>
      </c>
      <c r="BI188" s="229" t="s">
        <v>13</v>
      </c>
      <c r="BJ188" s="154">
        <f>SUM(BJ164:BJ187)</f>
        <v>0.99999999999999978</v>
      </c>
      <c r="BK188" s="155">
        <f t="shared" ref="BK188:CK188" si="2283">SUM(BK164:BK187)</f>
        <v>0.99999999999999989</v>
      </c>
      <c r="BL188" s="154">
        <f t="shared" si="2283"/>
        <v>1.0000000000000002</v>
      </c>
      <c r="BM188" s="155">
        <f t="shared" si="2283"/>
        <v>0.99999999999999989</v>
      </c>
      <c r="BN188" s="154">
        <f t="shared" si="2283"/>
        <v>1</v>
      </c>
      <c r="BO188" s="155">
        <f t="shared" si="2283"/>
        <v>1</v>
      </c>
      <c r="BP188" s="154">
        <f t="shared" si="2283"/>
        <v>0.99999999999999989</v>
      </c>
      <c r="BQ188" s="155">
        <f t="shared" si="2283"/>
        <v>1</v>
      </c>
      <c r="BR188" s="154">
        <f t="shared" si="2283"/>
        <v>1</v>
      </c>
      <c r="BS188" s="155">
        <f t="shared" si="2283"/>
        <v>1.0000000000000002</v>
      </c>
      <c r="BT188" s="154">
        <f t="shared" si="2283"/>
        <v>0.99999999999999989</v>
      </c>
      <c r="BU188" s="155">
        <f t="shared" si="2283"/>
        <v>0.99999999999999967</v>
      </c>
      <c r="BV188" s="154">
        <f t="shared" si="2283"/>
        <v>1</v>
      </c>
      <c r="BW188" s="155">
        <f t="shared" si="2283"/>
        <v>1</v>
      </c>
      <c r="BX188" s="154">
        <f t="shared" si="2283"/>
        <v>1</v>
      </c>
      <c r="BY188" s="155">
        <f t="shared" si="2283"/>
        <v>1</v>
      </c>
      <c r="BZ188" s="154">
        <f t="shared" si="2283"/>
        <v>0.99999999999999978</v>
      </c>
      <c r="CA188" s="155">
        <f t="shared" si="2283"/>
        <v>1</v>
      </c>
      <c r="CB188" s="154">
        <f t="shared" si="2283"/>
        <v>1</v>
      </c>
      <c r="CC188" s="155">
        <f t="shared" si="2283"/>
        <v>0.99999999999999978</v>
      </c>
      <c r="CD188" s="154">
        <f t="shared" si="2283"/>
        <v>1</v>
      </c>
      <c r="CE188" s="155">
        <f t="shared" si="2283"/>
        <v>1</v>
      </c>
      <c r="CF188" s="154">
        <f t="shared" si="2283"/>
        <v>1.0000000000000002</v>
      </c>
      <c r="CG188" s="155">
        <f t="shared" si="2283"/>
        <v>1</v>
      </c>
      <c r="CH188" s="154">
        <f t="shared" si="2283"/>
        <v>1</v>
      </c>
      <c r="CI188" s="155">
        <f t="shared" si="2283"/>
        <v>1</v>
      </c>
      <c r="CJ188" s="154">
        <f t="shared" si="2283"/>
        <v>1.0000000000000002</v>
      </c>
      <c r="CK188" s="155">
        <f t="shared" si="2283"/>
        <v>1.0000000000000002</v>
      </c>
    </row>
    <row r="189" spans="1:89" ht="13.5" thickTop="1" x14ac:dyDescent="0.2">
      <c r="A189" s="173"/>
    </row>
    <row r="191" spans="1:89" x14ac:dyDescent="0.2">
      <c r="A191" s="305">
        <f>+A160+1</f>
        <v>44749</v>
      </c>
      <c r="B191" s="305"/>
      <c r="C191" s="305"/>
      <c r="D191" s="305"/>
      <c r="BI191" s="310">
        <f>+BI160+1</f>
        <v>44749</v>
      </c>
      <c r="BJ191" s="310"/>
      <c r="BK191" s="310"/>
      <c r="BL191" s="310"/>
    </row>
    <row r="192" spans="1:89" ht="13.5" thickBot="1" x14ac:dyDescent="0.25">
      <c r="AE192" s="232" t="s">
        <v>84</v>
      </c>
    </row>
    <row r="193" spans="1:89" ht="14.25" thickTop="1" thickBot="1" x14ac:dyDescent="0.25">
      <c r="A193" s="301" t="s">
        <v>0</v>
      </c>
      <c r="B193" s="303" t="s">
        <v>1</v>
      </c>
      <c r="C193" s="304"/>
      <c r="D193" s="303" t="s">
        <v>2</v>
      </c>
      <c r="E193" s="304"/>
      <c r="F193" s="303" t="s">
        <v>3</v>
      </c>
      <c r="G193" s="304"/>
      <c r="H193" s="303" t="s">
        <v>4</v>
      </c>
      <c r="I193" s="304"/>
      <c r="J193" s="303" t="s">
        <v>5</v>
      </c>
      <c r="K193" s="304"/>
      <c r="L193" s="303" t="s">
        <v>6</v>
      </c>
      <c r="M193" s="304"/>
      <c r="N193" s="303" t="s">
        <v>7</v>
      </c>
      <c r="O193" s="304"/>
      <c r="P193" s="303" t="s">
        <v>8</v>
      </c>
      <c r="Q193" s="304"/>
      <c r="R193" s="303" t="s">
        <v>9</v>
      </c>
      <c r="S193" s="304"/>
      <c r="T193" s="303" t="s">
        <v>10</v>
      </c>
      <c r="U193" s="304"/>
      <c r="V193" s="303" t="s">
        <v>11</v>
      </c>
      <c r="W193" s="304"/>
      <c r="X193" s="303" t="s">
        <v>12</v>
      </c>
      <c r="Y193" s="304"/>
      <c r="Z193" s="306" t="s">
        <v>40</v>
      </c>
      <c r="AA193" s="307"/>
      <c r="AB193" s="308" t="s">
        <v>41</v>
      </c>
      <c r="AC193" s="309"/>
      <c r="AE193" s="301" t="s">
        <v>0</v>
      </c>
      <c r="AF193" s="303" t="s">
        <v>1</v>
      </c>
      <c r="AG193" s="304"/>
      <c r="AH193" s="303" t="s">
        <v>2</v>
      </c>
      <c r="AI193" s="304"/>
      <c r="AJ193" s="303" t="s">
        <v>3</v>
      </c>
      <c r="AK193" s="304"/>
      <c r="AL193" s="303" t="s">
        <v>4</v>
      </c>
      <c r="AM193" s="304"/>
      <c r="AN193" s="303" t="s">
        <v>5</v>
      </c>
      <c r="AO193" s="304"/>
      <c r="AP193" s="303" t="s">
        <v>6</v>
      </c>
      <c r="AQ193" s="304"/>
      <c r="AR193" s="303" t="s">
        <v>7</v>
      </c>
      <c r="AS193" s="304"/>
      <c r="AT193" s="303" t="s">
        <v>8</v>
      </c>
      <c r="AU193" s="304"/>
      <c r="AV193" s="303" t="s">
        <v>9</v>
      </c>
      <c r="AW193" s="304"/>
      <c r="AX193" s="303" t="s">
        <v>10</v>
      </c>
      <c r="AY193" s="304"/>
      <c r="AZ193" s="303" t="s">
        <v>11</v>
      </c>
      <c r="BA193" s="304"/>
      <c r="BB193" s="303" t="s">
        <v>12</v>
      </c>
      <c r="BC193" s="304"/>
      <c r="BD193" s="306" t="s">
        <v>40</v>
      </c>
      <c r="BE193" s="307"/>
      <c r="BF193" s="308" t="s">
        <v>41</v>
      </c>
      <c r="BG193" s="309"/>
      <c r="BI193" s="301" t="s">
        <v>0</v>
      </c>
      <c r="BJ193" s="303" t="s">
        <v>1</v>
      </c>
      <c r="BK193" s="304"/>
      <c r="BL193" s="303" t="s">
        <v>2</v>
      </c>
      <c r="BM193" s="304"/>
      <c r="BN193" s="303" t="s">
        <v>3</v>
      </c>
      <c r="BO193" s="304"/>
      <c r="BP193" s="303" t="s">
        <v>4</v>
      </c>
      <c r="BQ193" s="304"/>
      <c r="BR193" s="303" t="s">
        <v>5</v>
      </c>
      <c r="BS193" s="304"/>
      <c r="BT193" s="303" t="s">
        <v>6</v>
      </c>
      <c r="BU193" s="304"/>
      <c r="BV193" s="303" t="s">
        <v>7</v>
      </c>
      <c r="BW193" s="304"/>
      <c r="BX193" s="303" t="s">
        <v>8</v>
      </c>
      <c r="BY193" s="304"/>
      <c r="BZ193" s="303" t="s">
        <v>9</v>
      </c>
      <c r="CA193" s="304"/>
      <c r="CB193" s="303" t="s">
        <v>10</v>
      </c>
      <c r="CC193" s="304"/>
      <c r="CD193" s="303" t="s">
        <v>11</v>
      </c>
      <c r="CE193" s="304"/>
      <c r="CF193" s="303" t="s">
        <v>12</v>
      </c>
      <c r="CG193" s="304"/>
      <c r="CH193" s="306" t="s">
        <v>40</v>
      </c>
      <c r="CI193" s="307"/>
      <c r="CJ193" s="303" t="s">
        <v>41</v>
      </c>
      <c r="CK193" s="304"/>
    </row>
    <row r="194" spans="1:89" ht="15" thickTop="1" thickBot="1" x14ac:dyDescent="0.3">
      <c r="A194" s="302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2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2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3228</v>
      </c>
      <c r="AG195" s="172">
        <f t="shared" ref="AG195:AV196" si="2284">SUMIF($A$9:$A$32,$AE195,C$195:C$218)</f>
        <v>1228</v>
      </c>
      <c r="AH195" s="126">
        <f t="shared" si="2284"/>
        <v>1079</v>
      </c>
      <c r="AI195" s="166">
        <f t="shared" si="2284"/>
        <v>1025</v>
      </c>
      <c r="AJ195" s="125">
        <f t="shared" si="2284"/>
        <v>2758</v>
      </c>
      <c r="AK195" s="127">
        <f t="shared" si="2284"/>
        <v>1362</v>
      </c>
      <c r="AL195" s="126">
        <f t="shared" si="2284"/>
        <v>3467</v>
      </c>
      <c r="AM195" s="166">
        <f t="shared" si="2284"/>
        <v>2200</v>
      </c>
      <c r="AN195" s="125">
        <f t="shared" si="2284"/>
        <v>250</v>
      </c>
      <c r="AO195" s="127">
        <f t="shared" si="2284"/>
        <v>907</v>
      </c>
      <c r="AP195" s="126">
        <f t="shared" si="2284"/>
        <v>1215</v>
      </c>
      <c r="AQ195" s="125">
        <f t="shared" si="2284"/>
        <v>3077</v>
      </c>
      <c r="AR195" s="165">
        <f t="shared" si="2284"/>
        <v>2863</v>
      </c>
      <c r="AS195" s="167">
        <f t="shared" si="2284"/>
        <v>4156</v>
      </c>
      <c r="AT195" s="125">
        <f t="shared" si="2284"/>
        <v>2052</v>
      </c>
      <c r="AU195" s="127">
        <f t="shared" si="2284"/>
        <v>2059</v>
      </c>
      <c r="AV195" s="126">
        <f t="shared" si="2284"/>
        <v>2437</v>
      </c>
      <c r="AW195" s="166">
        <f t="shared" ref="AW195:BE196" si="2285">SUMIF($A$9:$A$32,$AE195,S$195:S$218)</f>
        <v>1907</v>
      </c>
      <c r="AX195" s="125">
        <f t="shared" si="2285"/>
        <v>330</v>
      </c>
      <c r="AY195" s="127">
        <f t="shared" si="2285"/>
        <v>1471</v>
      </c>
      <c r="AZ195" s="126">
        <f t="shared" si="2285"/>
        <v>1133</v>
      </c>
      <c r="BA195" s="166">
        <f t="shared" si="2285"/>
        <v>2886</v>
      </c>
      <c r="BB195" s="125">
        <f t="shared" si="2285"/>
        <v>1590</v>
      </c>
      <c r="BC195" s="127">
        <f t="shared" si="2285"/>
        <v>1821</v>
      </c>
      <c r="BD195" s="170">
        <f t="shared" si="2285"/>
        <v>3873</v>
      </c>
      <c r="BE195" s="171">
        <f t="shared" si="2285"/>
        <v>2560</v>
      </c>
      <c r="BF195" s="156">
        <f>AF195+AH195+AJ195+AL195+AN195+AP195+AR195+AT195+AV195+AX195+AZ195+BB195+BD195</f>
        <v>26275</v>
      </c>
      <c r="BG195" s="157">
        <f>AG195+AI195+AK195+AM195+AO195+AQ195+AS195+AU195+AW195+AY195+BA195+BC195+BE195</f>
        <v>26659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2">
      <c r="A196" s="136" t="s">
        <v>17</v>
      </c>
      <c r="B196" s="175">
        <v>333</v>
      </c>
      <c r="C196" s="176">
        <v>0</v>
      </c>
      <c r="D196" s="177">
        <v>236</v>
      </c>
      <c r="E196" s="178">
        <v>5</v>
      </c>
      <c r="F196" s="175">
        <v>584</v>
      </c>
      <c r="G196" s="179">
        <v>9</v>
      </c>
      <c r="H196" s="177">
        <v>474</v>
      </c>
      <c r="I196" s="178">
        <v>54</v>
      </c>
      <c r="J196" s="175">
        <v>10</v>
      </c>
      <c r="K196" s="179">
        <v>25</v>
      </c>
      <c r="L196" s="177">
        <v>49</v>
      </c>
      <c r="M196" s="175">
        <v>99</v>
      </c>
      <c r="N196" s="180">
        <v>221</v>
      </c>
      <c r="O196" s="181">
        <v>128</v>
      </c>
      <c r="P196" s="175">
        <v>75</v>
      </c>
      <c r="Q196" s="179">
        <v>64</v>
      </c>
      <c r="R196" s="177">
        <v>38</v>
      </c>
      <c r="S196" s="178">
        <v>94</v>
      </c>
      <c r="T196" s="175">
        <v>0</v>
      </c>
      <c r="U196" s="179">
        <v>4</v>
      </c>
      <c r="V196" s="177">
        <v>17</v>
      </c>
      <c r="W196" s="178">
        <v>6</v>
      </c>
      <c r="X196" s="175">
        <v>4</v>
      </c>
      <c r="Y196" s="179">
        <v>0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2041</v>
      </c>
      <c r="AC196" s="157">
        <f t="shared" ref="AC196:AC215" si="2314">C196+E196+G196+I196+K196+M196+O196+Q196+S196+U196+W196+Y196+AA196</f>
        <v>488</v>
      </c>
      <c r="AE196" s="237" t="str">
        <f>$AE$10</f>
        <v>08:00 - 08:59</v>
      </c>
      <c r="AF196" s="125">
        <f>SUMIF($A$9:$A$32,$AE196,B$195:B$218)</f>
        <v>2341</v>
      </c>
      <c r="AG196" s="176">
        <f t="shared" si="2284"/>
        <v>1084</v>
      </c>
      <c r="AH196" s="177">
        <f t="shared" si="2284"/>
        <v>877</v>
      </c>
      <c r="AI196" s="178">
        <f t="shared" si="2284"/>
        <v>872</v>
      </c>
      <c r="AJ196" s="238">
        <f t="shared" si="2284"/>
        <v>2542</v>
      </c>
      <c r="AK196" s="179">
        <f t="shared" si="2284"/>
        <v>1196</v>
      </c>
      <c r="AL196" s="177">
        <f t="shared" si="2284"/>
        <v>3380</v>
      </c>
      <c r="AM196" s="178">
        <f t="shared" si="2284"/>
        <v>2099</v>
      </c>
      <c r="AN196" s="238">
        <f t="shared" si="2284"/>
        <v>247</v>
      </c>
      <c r="AO196" s="179">
        <f t="shared" si="2284"/>
        <v>865</v>
      </c>
      <c r="AP196" s="177">
        <f t="shared" si="2284"/>
        <v>863</v>
      </c>
      <c r="AQ196" s="238">
        <f t="shared" si="2284"/>
        <v>3149</v>
      </c>
      <c r="AR196" s="180">
        <f t="shared" si="2284"/>
        <v>2275</v>
      </c>
      <c r="AS196" s="181">
        <f t="shared" si="2284"/>
        <v>3971</v>
      </c>
      <c r="AT196" s="238">
        <f t="shared" si="2284"/>
        <v>1459</v>
      </c>
      <c r="AU196" s="179">
        <f t="shared" si="2284"/>
        <v>1902</v>
      </c>
      <c r="AV196" s="177">
        <f t="shared" si="2284"/>
        <v>2092</v>
      </c>
      <c r="AW196" s="178">
        <f t="shared" si="2285"/>
        <v>1503</v>
      </c>
      <c r="AX196" s="238">
        <f t="shared" si="2285"/>
        <v>243</v>
      </c>
      <c r="AY196" s="179">
        <f t="shared" si="2285"/>
        <v>1102</v>
      </c>
      <c r="AZ196" s="177">
        <f t="shared" si="2285"/>
        <v>888</v>
      </c>
      <c r="BA196" s="178">
        <f t="shared" si="2285"/>
        <v>2435</v>
      </c>
      <c r="BB196" s="238">
        <f t="shared" si="2285"/>
        <v>1422</v>
      </c>
      <c r="BC196" s="179">
        <f t="shared" si="2285"/>
        <v>1443</v>
      </c>
      <c r="BD196" s="177">
        <f t="shared" si="2285"/>
        <v>3022</v>
      </c>
      <c r="BE196" s="238">
        <f t="shared" si="2285"/>
        <v>2260</v>
      </c>
      <c r="BF196" s="158">
        <f>SUM(AF196,AH196,AJ196,AL196,AN196,AP196,AR196,AT196,AV196,AX196,AZ196,BB196,BD196)</f>
        <v>21651</v>
      </c>
      <c r="BG196" s="159">
        <f>SUM(AG196,AI196,AK196,AM196,AO196,AQ196,AS196,AU196,AW196,AY196,BA196,BC196,BE196)</f>
        <v>23881</v>
      </c>
      <c r="BI196" s="136" t="s">
        <v>17</v>
      </c>
      <c r="BJ196" s="128">
        <f>B196/B219</f>
        <v>1.2335617706982775E-2</v>
      </c>
      <c r="BK196" s="129">
        <f t="shared" ref="BK196" si="2315">C196/C219</f>
        <v>0</v>
      </c>
      <c r="BL196" s="130">
        <f t="shared" ref="BL196" si="2316">D196/D219</f>
        <v>1.9004670639394428E-2</v>
      </c>
      <c r="BM196" s="131">
        <f t="shared" ref="BM196" si="2317">E196/E219</f>
        <v>4.0086587027980436E-4</v>
      </c>
      <c r="BN196" s="128">
        <f t="shared" ref="BN196" si="2318">F196/F219</f>
        <v>2.1213221939702143E-2</v>
      </c>
      <c r="BO196" s="129">
        <f t="shared" ref="BO196" si="2319">G196/G219</f>
        <v>3.7920283138114099E-4</v>
      </c>
      <c r="BP196" s="130">
        <f t="shared" ref="BP196" si="2320">H196/H219</f>
        <v>1.2511217864118672E-2</v>
      </c>
      <c r="BQ196" s="131">
        <f t="shared" ref="BQ196" si="2321">I196/I219</f>
        <v>1.2966742706207227E-3</v>
      </c>
      <c r="BR196" s="128">
        <f t="shared" ref="BR196" si="2322">J196/J219</f>
        <v>1.7280110592707793E-3</v>
      </c>
      <c r="BS196" s="129">
        <f t="shared" ref="BS196" si="2323">K196/K219</f>
        <v>3.8604076590487957E-3</v>
      </c>
      <c r="BT196" s="130">
        <f t="shared" ref="BT196" si="2324">L196/L219</f>
        <v>2.1723709877637877E-3</v>
      </c>
      <c r="BU196" s="128">
        <f t="shared" ref="BU196" si="2325">M196/M219</f>
        <v>4.302664174888087E-3</v>
      </c>
      <c r="BV196" s="132">
        <f t="shared" ref="BV196" si="2326">N196/N219</f>
        <v>5.541763835602698E-3</v>
      </c>
      <c r="BW196" s="133">
        <f t="shared" ref="BW196" si="2327">O196/O219</f>
        <v>3.2013605782457545E-3</v>
      </c>
      <c r="BX196" s="128">
        <f t="shared" ref="BX196" si="2328">P196/P219</f>
        <v>3.4756012790212705E-3</v>
      </c>
      <c r="BY196" s="129">
        <f t="shared" ref="BY196" si="2329">Q196/Q219</f>
        <v>3.0190103306759752E-3</v>
      </c>
      <c r="BZ196" s="130">
        <f t="shared" ref="BZ196" si="2330">R196/R219</f>
        <v>1.5572494057864109E-3</v>
      </c>
      <c r="CA196" s="131">
        <f t="shared" ref="CA196" si="2331">S196/S219</f>
        <v>3.6942424837885634E-3</v>
      </c>
      <c r="CB196" s="128">
        <f t="shared" ref="CB196" si="2332">T196/T219</f>
        <v>0</v>
      </c>
      <c r="CC196" s="129">
        <f t="shared" ref="CC196" si="2333">U196/U219</f>
        <v>5.0131595438024812E-4</v>
      </c>
      <c r="CD196" s="130">
        <f t="shared" ref="CD196" si="2334">V196/V219</f>
        <v>7.1884646285255195E-4</v>
      </c>
      <c r="CE196" s="131">
        <f t="shared" ref="CE196" si="2335">W196/W219</f>
        <v>2.213450400265614E-4</v>
      </c>
      <c r="CF196" s="128">
        <f t="shared" ref="CF196" si="2336">X196/X219</f>
        <v>2.0063199077092843E-4</v>
      </c>
      <c r="CG196" s="129">
        <f t="shared" ref="CG196" si="2337">Y196/Y219</f>
        <v>0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6.6072093362036875E-3</v>
      </c>
      <c r="CK196" s="135">
        <f t="shared" ref="CK196" si="2341">AC196/AC219</f>
        <v>1.5858160453387407E-3</v>
      </c>
    </row>
    <row r="197" spans="1:89" ht="13.5" thickBot="1" x14ac:dyDescent="0.25">
      <c r="A197" s="145" t="s">
        <v>18</v>
      </c>
      <c r="B197" s="182">
        <v>1733</v>
      </c>
      <c r="C197" s="183">
        <v>179</v>
      </c>
      <c r="D197" s="184">
        <v>868</v>
      </c>
      <c r="E197" s="185">
        <v>146</v>
      </c>
      <c r="F197" s="182">
        <v>2457</v>
      </c>
      <c r="G197" s="186">
        <v>284</v>
      </c>
      <c r="H197" s="184">
        <v>2085</v>
      </c>
      <c r="I197" s="185">
        <v>824</v>
      </c>
      <c r="J197" s="182">
        <v>77</v>
      </c>
      <c r="K197" s="186">
        <v>301</v>
      </c>
      <c r="L197" s="184">
        <v>545</v>
      </c>
      <c r="M197" s="182">
        <v>1082</v>
      </c>
      <c r="N197" s="187">
        <v>1646</v>
      </c>
      <c r="O197" s="188">
        <v>1932</v>
      </c>
      <c r="P197" s="182">
        <v>844</v>
      </c>
      <c r="Q197" s="186">
        <v>894</v>
      </c>
      <c r="R197" s="184">
        <v>984</v>
      </c>
      <c r="S197" s="185">
        <v>957</v>
      </c>
      <c r="T197" s="182">
        <v>160</v>
      </c>
      <c r="U197" s="186">
        <v>603</v>
      </c>
      <c r="V197" s="184">
        <v>700</v>
      </c>
      <c r="W197" s="185">
        <v>1403</v>
      </c>
      <c r="X197" s="182">
        <v>780</v>
      </c>
      <c r="Y197" s="186">
        <v>613</v>
      </c>
      <c r="Z197" s="184">
        <v>1799</v>
      </c>
      <c r="AA197" s="182">
        <v>1181</v>
      </c>
      <c r="AB197" s="156">
        <f t="shared" si="2313"/>
        <v>14678</v>
      </c>
      <c r="AC197" s="157">
        <f t="shared" si="2314"/>
        <v>10399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6.4197073532135579E-2</v>
      </c>
      <c r="BK197" s="129">
        <f t="shared" ref="BK197" si="2342">C197/C219</f>
        <v>6.8406771888256199E-3</v>
      </c>
      <c r="BL197" s="130">
        <f t="shared" ref="BL197" si="2343">D197/D219</f>
        <v>6.9898534385569339E-2</v>
      </c>
      <c r="BM197" s="131">
        <f t="shared" ref="BM197" si="2344">E197/E219</f>
        <v>1.1705283412170288E-2</v>
      </c>
      <c r="BN197" s="128">
        <f t="shared" ref="BN197" si="2345">F197/F219</f>
        <v>8.9248092989466038E-2</v>
      </c>
      <c r="BO197" s="129">
        <f t="shared" ref="BO197" si="2346">G197/G219</f>
        <v>1.196595601247156E-2</v>
      </c>
      <c r="BP197" s="130">
        <f t="shared" ref="BP197" si="2347">H197/H219</f>
        <v>5.5033521617484031E-2</v>
      </c>
      <c r="BQ197" s="131">
        <f t="shared" ref="BQ197" si="2348">I197/I219</f>
        <v>1.9786288870212509E-2</v>
      </c>
      <c r="BR197" s="128">
        <f t="shared" ref="BR197" si="2349">J197/J219</f>
        <v>1.3305685156385002E-2</v>
      </c>
      <c r="BS197" s="129">
        <f t="shared" ref="BS197" si="2350">K197/K219</f>
        <v>4.6479308214947501E-2</v>
      </c>
      <c r="BT197" s="130">
        <f t="shared" ref="BT197" si="2351">L197/L219</f>
        <v>2.4162085476148253E-2</v>
      </c>
      <c r="BU197" s="128">
        <f t="shared" ref="BU197" si="2352">M197/M219</f>
        <v>4.702507714372637E-2</v>
      </c>
      <c r="BV197" s="132">
        <f t="shared" ref="BV197" si="2353">N197/N219</f>
        <v>4.1274856440733219E-2</v>
      </c>
      <c r="BW197" s="133">
        <f t="shared" ref="BW197" si="2354">O197/O219</f>
        <v>4.8320536227896858E-2</v>
      </c>
      <c r="BX197" s="128">
        <f t="shared" ref="BX197" si="2355">P197/P219</f>
        <v>3.9112099726586032E-2</v>
      </c>
      <c r="BY197" s="129">
        <f t="shared" ref="BY197" si="2356">Q197/Q219</f>
        <v>4.2171800556630029E-2</v>
      </c>
      <c r="BZ197" s="130">
        <f t="shared" ref="BZ197" si="2357">R197/R219</f>
        <v>4.0324563560363902E-2</v>
      </c>
      <c r="CA197" s="131">
        <f t="shared" ref="CA197" si="2358">S197/S219</f>
        <v>3.7610532521123993E-2</v>
      </c>
      <c r="CB197" s="128">
        <f t="shared" ref="CB197" si="2359">T197/T219</f>
        <v>2.2396416573348264E-2</v>
      </c>
      <c r="CC197" s="129">
        <f t="shared" ref="CC197" si="2360">U197/U219</f>
        <v>7.5573380122822414E-2</v>
      </c>
      <c r="CD197" s="130">
        <f t="shared" ref="CD197" si="2361">V197/V219</f>
        <v>2.9599560235105078E-2</v>
      </c>
      <c r="CE197" s="131">
        <f t="shared" ref="CE197" si="2362">W197/W219</f>
        <v>5.1757848526210945E-2</v>
      </c>
      <c r="CF197" s="128">
        <f t="shared" ref="CF197" si="2363">X197/X219</f>
        <v>3.9123238200331041E-2</v>
      </c>
      <c r="CG197" s="129">
        <f t="shared" ref="CG197" si="2364">Y197/Y219</f>
        <v>4.9595469255663431E-2</v>
      </c>
      <c r="CH197" s="130">
        <f t="shared" ref="CH197" si="2365">Z197/Z219</f>
        <v>4.595968627851723E-2</v>
      </c>
      <c r="CI197" s="128">
        <f t="shared" ref="CI197" si="2366">AA197/AA219</f>
        <v>2.9413962292346392E-2</v>
      </c>
      <c r="CJ197" s="134">
        <f t="shared" ref="CJ197" si="2367">AB197/AB219</f>
        <v>4.7516226671630434E-2</v>
      </c>
      <c r="CK197" s="135">
        <f t="shared" ref="CK197" si="2368">AC197/AC219</f>
        <v>3.379283003171632E-2</v>
      </c>
    </row>
    <row r="198" spans="1:89" ht="14.25" thickTop="1" thickBot="1" x14ac:dyDescent="0.25">
      <c r="A198" s="136" t="s">
        <v>19</v>
      </c>
      <c r="B198" s="175">
        <v>2868</v>
      </c>
      <c r="C198" s="176">
        <v>1135</v>
      </c>
      <c r="D198" s="177">
        <v>1161</v>
      </c>
      <c r="E198" s="178">
        <v>863</v>
      </c>
      <c r="F198" s="175">
        <v>3048</v>
      </c>
      <c r="G198" s="179">
        <v>1535</v>
      </c>
      <c r="H198" s="177">
        <v>3301</v>
      </c>
      <c r="I198" s="178">
        <v>1874</v>
      </c>
      <c r="J198" s="175">
        <v>190</v>
      </c>
      <c r="K198" s="179">
        <v>688</v>
      </c>
      <c r="L198" s="177">
        <v>1028</v>
      </c>
      <c r="M198" s="175">
        <v>2146</v>
      </c>
      <c r="N198" s="180">
        <v>2800</v>
      </c>
      <c r="O198" s="181">
        <v>3350</v>
      </c>
      <c r="P198" s="175">
        <v>1807</v>
      </c>
      <c r="Q198" s="179">
        <v>1663</v>
      </c>
      <c r="R198" s="177">
        <v>2034</v>
      </c>
      <c r="S198" s="178">
        <v>1742</v>
      </c>
      <c r="T198" s="175">
        <v>293</v>
      </c>
      <c r="U198" s="179">
        <v>1214</v>
      </c>
      <c r="V198" s="177">
        <v>1282</v>
      </c>
      <c r="W198" s="178">
        <v>2478</v>
      </c>
      <c r="X198" s="175">
        <v>1733</v>
      </c>
      <c r="Y198" s="179">
        <v>1253</v>
      </c>
      <c r="Z198" s="177">
        <v>2936</v>
      </c>
      <c r="AA198" s="175">
        <v>1966</v>
      </c>
      <c r="AB198" s="156">
        <f t="shared" si="2313"/>
        <v>24481</v>
      </c>
      <c r="AC198" s="157">
        <f t="shared" si="2314"/>
        <v>21907</v>
      </c>
      <c r="AE198" s="229" t="s">
        <v>13</v>
      </c>
      <c r="AF198" s="20">
        <f t="shared" ref="AF198:BG198" si="2369">SUM(AF195:AF197)</f>
        <v>5569</v>
      </c>
      <c r="AG198" s="21">
        <f t="shared" si="2369"/>
        <v>2312</v>
      </c>
      <c r="AH198" s="20">
        <f t="shared" si="2369"/>
        <v>1956</v>
      </c>
      <c r="AI198" s="21">
        <f t="shared" si="2369"/>
        <v>1897</v>
      </c>
      <c r="AJ198" s="20">
        <f t="shared" si="2369"/>
        <v>5300</v>
      </c>
      <c r="AK198" s="21">
        <f t="shared" si="2369"/>
        <v>2558</v>
      </c>
      <c r="AL198" s="20">
        <f t="shared" si="2369"/>
        <v>6847</v>
      </c>
      <c r="AM198" s="21">
        <f t="shared" si="2369"/>
        <v>4299</v>
      </c>
      <c r="AN198" s="20">
        <f t="shared" si="2369"/>
        <v>497</v>
      </c>
      <c r="AO198" s="21">
        <f t="shared" si="2369"/>
        <v>1772</v>
      </c>
      <c r="AP198" s="20">
        <f t="shared" si="2369"/>
        <v>2078</v>
      </c>
      <c r="AQ198" s="21">
        <f t="shared" si="2369"/>
        <v>6226</v>
      </c>
      <c r="AR198" s="20">
        <f t="shared" si="2369"/>
        <v>5138</v>
      </c>
      <c r="AS198" s="21">
        <f t="shared" si="2369"/>
        <v>8127</v>
      </c>
      <c r="AT198" s="20">
        <f t="shared" si="2369"/>
        <v>3511</v>
      </c>
      <c r="AU198" s="21">
        <f t="shared" si="2369"/>
        <v>3961</v>
      </c>
      <c r="AV198" s="20">
        <f t="shared" si="2369"/>
        <v>4529</v>
      </c>
      <c r="AW198" s="21">
        <f t="shared" si="2369"/>
        <v>3410</v>
      </c>
      <c r="AX198" s="20">
        <f t="shared" si="2369"/>
        <v>573</v>
      </c>
      <c r="AY198" s="21">
        <f t="shared" si="2369"/>
        <v>2573</v>
      </c>
      <c r="AZ198" s="20">
        <f t="shared" si="2369"/>
        <v>2021</v>
      </c>
      <c r="BA198" s="21">
        <f t="shared" si="2369"/>
        <v>5321</v>
      </c>
      <c r="BB198" s="20">
        <f t="shared" si="2369"/>
        <v>3012</v>
      </c>
      <c r="BC198" s="21">
        <f t="shared" si="2369"/>
        <v>3264</v>
      </c>
      <c r="BD198" s="20">
        <f t="shared" si="2369"/>
        <v>6895</v>
      </c>
      <c r="BE198" s="21">
        <f t="shared" si="2369"/>
        <v>4820</v>
      </c>
      <c r="BF198" s="160">
        <f t="shared" si="2369"/>
        <v>47926</v>
      </c>
      <c r="BG198" s="161">
        <f t="shared" si="2369"/>
        <v>50540</v>
      </c>
      <c r="BI198" s="136" t="s">
        <v>19</v>
      </c>
      <c r="BJ198" s="128">
        <f>B198/B219</f>
        <v>0.10624189664752733</v>
      </c>
      <c r="BK198" s="129">
        <f t="shared" ref="BK198" si="2370">C198/C219</f>
        <v>4.3375243627469716E-2</v>
      </c>
      <c r="BL198" s="130">
        <f t="shared" ref="BL198" si="2371">D198/D219</f>
        <v>9.3493316153970038E-2</v>
      </c>
      <c r="BM198" s="131">
        <f t="shared" ref="BM198" si="2372">E198/E219</f>
        <v>6.918944921029424E-2</v>
      </c>
      <c r="BN198" s="128">
        <f t="shared" ref="BN198" si="2373">F198/F219</f>
        <v>0.11071558300036324</v>
      </c>
      <c r="BO198" s="129">
        <f t="shared" ref="BO198" si="2374">G198/G219</f>
        <v>6.4675149574450155E-2</v>
      </c>
      <c r="BP198" s="130">
        <f t="shared" ref="BP198" si="2375">H198/H219</f>
        <v>8.7129810484083831E-2</v>
      </c>
      <c r="BQ198" s="131">
        <f t="shared" ref="BQ198" si="2376">I198/I219</f>
        <v>4.4999399687837678E-2</v>
      </c>
      <c r="BR198" s="128">
        <f t="shared" ref="BR198" si="2377">J198/J219</f>
        <v>3.283221012614481E-2</v>
      </c>
      <c r="BS198" s="129">
        <f t="shared" ref="BS198" si="2378">K198/K219</f>
        <v>0.10623841877702285</v>
      </c>
      <c r="BT198" s="130">
        <f t="shared" ref="BT198" si="2379">L198/L219</f>
        <v>4.557545664124845E-2</v>
      </c>
      <c r="BU198" s="128">
        <f t="shared" ref="BU198" si="2380">M198/M219</f>
        <v>9.3267851710200356E-2</v>
      </c>
      <c r="BV198" s="132">
        <f t="shared" ref="BV198" si="2381">N198/N219</f>
        <v>7.0212392487273997E-2</v>
      </c>
      <c r="BW198" s="133">
        <f t="shared" ref="BW198" si="2382">O198/O219</f>
        <v>8.3785608883775606E-2</v>
      </c>
      <c r="BX198" s="128">
        <f t="shared" ref="BX198" si="2383">P198/P219</f>
        <v>8.3738820149219143E-2</v>
      </c>
      <c r="BY198" s="129">
        <f t="shared" ref="BY198" si="2384">Q198/Q219</f>
        <v>7.8447096561158544E-2</v>
      </c>
      <c r="BZ198" s="130">
        <f t="shared" ref="BZ198" si="2385">R198/R219</f>
        <v>8.3353823457093676E-2</v>
      </c>
      <c r="CA198" s="131">
        <f t="shared" ref="CA198" si="2386">S198/S219</f>
        <v>6.8461387305954025E-2</v>
      </c>
      <c r="CB198" s="128">
        <f t="shared" ref="CB198" si="2387">T198/T219</f>
        <v>4.1013437849944011E-2</v>
      </c>
      <c r="CC198" s="129">
        <f t="shared" ref="CC198" si="2388">U198/U219</f>
        <v>0.15214939215440532</v>
      </c>
      <c r="CD198" s="130">
        <f t="shared" ref="CD198" si="2389">V198/V219</f>
        <v>5.4209480316292441E-2</v>
      </c>
      <c r="CE198" s="131">
        <f t="shared" ref="CE198" si="2390">W198/W219</f>
        <v>9.1415501530969862E-2</v>
      </c>
      <c r="CF198" s="128">
        <f t="shared" ref="CF198" si="2391">X198/X219</f>
        <v>8.6923810001504745E-2</v>
      </c>
      <c r="CG198" s="129">
        <f t="shared" ref="CG198" si="2392">Y198/Y219</f>
        <v>0.10137540453074434</v>
      </c>
      <c r="CH198" s="130">
        <f t="shared" ref="CH198" si="2393">Z198/Z219</f>
        <v>7.500702552180466E-2</v>
      </c>
      <c r="CI198" s="128">
        <f t="shared" ref="CI198" si="2394">AA198/AA219</f>
        <v>4.8965156534083835E-2</v>
      </c>
      <c r="CJ198" s="134">
        <f t="shared" ref="CJ198" si="2395">AB198/AB219</f>
        <v>7.9250902380990917E-2</v>
      </c>
      <c r="CK198" s="135">
        <f t="shared" ref="CK198" si="2396">AC198/AC219</f>
        <v>7.1189492018925798E-2</v>
      </c>
    </row>
    <row r="199" spans="1:89" ht="13.5" thickTop="1" x14ac:dyDescent="0.2">
      <c r="A199" s="145" t="s">
        <v>20</v>
      </c>
      <c r="B199" s="182">
        <v>3228</v>
      </c>
      <c r="C199" s="183">
        <v>1228</v>
      </c>
      <c r="D199" s="184">
        <v>1079</v>
      </c>
      <c r="E199" s="185">
        <v>1025</v>
      </c>
      <c r="F199" s="182">
        <v>2758</v>
      </c>
      <c r="G199" s="186">
        <v>1362</v>
      </c>
      <c r="H199" s="184">
        <v>3467</v>
      </c>
      <c r="I199" s="185">
        <v>2200</v>
      </c>
      <c r="J199" s="182">
        <v>250</v>
      </c>
      <c r="K199" s="186">
        <v>907</v>
      </c>
      <c r="L199" s="184">
        <v>1215</v>
      </c>
      <c r="M199" s="182">
        <v>3077</v>
      </c>
      <c r="N199" s="187">
        <v>2863</v>
      </c>
      <c r="O199" s="188">
        <v>4156</v>
      </c>
      <c r="P199" s="182">
        <v>2052</v>
      </c>
      <c r="Q199" s="186">
        <v>2059</v>
      </c>
      <c r="R199" s="184">
        <v>2437</v>
      </c>
      <c r="S199" s="185">
        <v>1907</v>
      </c>
      <c r="T199" s="182">
        <v>330</v>
      </c>
      <c r="U199" s="186">
        <v>1471</v>
      </c>
      <c r="V199" s="184">
        <v>1133</v>
      </c>
      <c r="W199" s="185">
        <v>2886</v>
      </c>
      <c r="X199" s="182">
        <v>1590</v>
      </c>
      <c r="Y199" s="186">
        <v>1821</v>
      </c>
      <c r="Z199" s="184">
        <v>3873</v>
      </c>
      <c r="AA199" s="182">
        <v>2560</v>
      </c>
      <c r="AB199" s="156">
        <f t="shared" si="2313"/>
        <v>26275</v>
      </c>
      <c r="AC199" s="157">
        <f t="shared" si="2314"/>
        <v>26659</v>
      </c>
      <c r="BI199" s="145" t="s">
        <v>20</v>
      </c>
      <c r="BJ199" s="128">
        <f>B199/B219</f>
        <v>0.11957769957399518</v>
      </c>
      <c r="BK199" s="129">
        <f t="shared" ref="BK199" si="2397">C199/C219</f>
        <v>4.692933847976459E-2</v>
      </c>
      <c r="BL199" s="130">
        <f t="shared" ref="BL199" si="2398">D199/D219</f>
        <v>8.6889998389434689E-2</v>
      </c>
      <c r="BM199" s="131">
        <f t="shared" ref="BM199" si="2399">E199/E219</f>
        <v>8.2177503407359895E-2</v>
      </c>
      <c r="BN199" s="128">
        <f t="shared" ref="BN199" si="2400">F199/F219</f>
        <v>0.10018162005085361</v>
      </c>
      <c r="BO199" s="129">
        <f t="shared" ref="BO199" si="2401">G199/G219</f>
        <v>5.7386028482346002E-2</v>
      </c>
      <c r="BP199" s="130">
        <f t="shared" ref="BP199" si="2402">H199/H219</f>
        <v>9.1511376233965047E-2</v>
      </c>
      <c r="BQ199" s="131">
        <f t="shared" ref="BQ199" si="2403">I199/I219</f>
        <v>5.2827470284547963E-2</v>
      </c>
      <c r="BR199" s="128">
        <f t="shared" ref="BR199" si="2404">J199/J219</f>
        <v>4.3200276481769481E-2</v>
      </c>
      <c r="BS199" s="129">
        <f t="shared" ref="BS199" si="2405">K199/K219</f>
        <v>0.14005558987029029</v>
      </c>
      <c r="BT199" s="130">
        <f t="shared" ref="BT199" si="2406">L199/L219</f>
        <v>5.3865933676183718E-2</v>
      </c>
      <c r="BU199" s="128">
        <f t="shared" ref="BU199" si="2407">M199/M219</f>
        <v>0.1337302794558651</v>
      </c>
      <c r="BV199" s="132">
        <f t="shared" ref="BV199" si="2408">N199/N219</f>
        <v>7.1792171318237674E-2</v>
      </c>
      <c r="BW199" s="133">
        <f t="shared" ref="BW199" si="2409">O199/O219</f>
        <v>0.10394417627491684</v>
      </c>
      <c r="BX199" s="128">
        <f t="shared" ref="BX199" si="2410">P199/P219</f>
        <v>9.5092450994021971E-2</v>
      </c>
      <c r="BY199" s="129">
        <f t="shared" ref="BY199" si="2411">Q199/Q219</f>
        <v>9.7127222982216141E-2</v>
      </c>
      <c r="BZ199" s="130">
        <f t="shared" ref="BZ199" si="2412">R199/R219</f>
        <v>9.986886320793377E-2</v>
      </c>
      <c r="CA199" s="131">
        <f t="shared" ref="CA199" si="2413">S199/S219</f>
        <v>7.4945961878561604E-2</v>
      </c>
      <c r="CB199" s="128">
        <f t="shared" ref="CB199" si="2414">T199/T219</f>
        <v>4.6192609182530792E-2</v>
      </c>
      <c r="CC199" s="129">
        <f t="shared" ref="CC199" si="2415">U199/U219</f>
        <v>0.18435894222333626</v>
      </c>
      <c r="CD199" s="130">
        <f t="shared" ref="CD199" si="2416">V199/V219</f>
        <v>4.790900249482008E-2</v>
      </c>
      <c r="CE199" s="131">
        <f t="shared" ref="CE199" si="2417">W199/W219</f>
        <v>0.10646696425277603</v>
      </c>
      <c r="CF199" s="128">
        <f t="shared" ref="CF199" si="2418">X199/X219</f>
        <v>7.9751216331444053E-2</v>
      </c>
      <c r="CG199" s="129">
        <f t="shared" ref="CG199" si="2419">Y199/Y219</f>
        <v>0.14733009708737865</v>
      </c>
      <c r="CH199" s="130">
        <f t="shared" ref="CH199" si="2420">Z199/Z219</f>
        <v>9.8944894361699412E-2</v>
      </c>
      <c r="CI199" s="128">
        <f t="shared" ref="CI199" si="2421">AA199/AA219</f>
        <v>6.3759308609997262E-2</v>
      </c>
      <c r="CJ199" s="134">
        <f t="shared" ref="CJ199" si="2422">AB199/AB219</f>
        <v>8.5058513135106262E-2</v>
      </c>
      <c r="CK199" s="135">
        <f t="shared" ref="CK199" si="2423">AC199/AC219</f>
        <v>8.6631700722716171E-2</v>
      </c>
    </row>
    <row r="200" spans="1:89" ht="13.5" thickBot="1" x14ac:dyDescent="0.25">
      <c r="A200" s="136" t="s">
        <v>21</v>
      </c>
      <c r="B200" s="175">
        <v>2341</v>
      </c>
      <c r="C200" s="176">
        <v>1084</v>
      </c>
      <c r="D200" s="177">
        <v>877</v>
      </c>
      <c r="E200" s="178">
        <v>872</v>
      </c>
      <c r="F200" s="175">
        <v>2542</v>
      </c>
      <c r="G200" s="179">
        <v>1196</v>
      </c>
      <c r="H200" s="177">
        <v>3380</v>
      </c>
      <c r="I200" s="178">
        <v>2099</v>
      </c>
      <c r="J200" s="175">
        <v>247</v>
      </c>
      <c r="K200" s="179">
        <v>865</v>
      </c>
      <c r="L200" s="177">
        <v>863</v>
      </c>
      <c r="M200" s="175">
        <v>3149</v>
      </c>
      <c r="N200" s="180">
        <v>2275</v>
      </c>
      <c r="O200" s="181">
        <v>3971</v>
      </c>
      <c r="P200" s="175">
        <v>1459</v>
      </c>
      <c r="Q200" s="179">
        <v>1902</v>
      </c>
      <c r="R200" s="177">
        <v>2092</v>
      </c>
      <c r="S200" s="178">
        <v>1503</v>
      </c>
      <c r="T200" s="175">
        <v>243</v>
      </c>
      <c r="U200" s="179">
        <v>1102</v>
      </c>
      <c r="V200" s="177">
        <v>888</v>
      </c>
      <c r="W200" s="178">
        <v>2435</v>
      </c>
      <c r="X200" s="175">
        <v>1422</v>
      </c>
      <c r="Y200" s="179">
        <v>1443</v>
      </c>
      <c r="Z200" s="177">
        <v>3022</v>
      </c>
      <c r="AA200" s="175">
        <v>2260</v>
      </c>
      <c r="AB200" s="156">
        <f t="shared" si="2313"/>
        <v>21651</v>
      </c>
      <c r="AC200" s="157">
        <f t="shared" si="2314"/>
        <v>23881</v>
      </c>
      <c r="AE200" s="232" t="s">
        <v>85</v>
      </c>
      <c r="BI200" s="136" t="s">
        <v>21</v>
      </c>
      <c r="BJ200" s="128">
        <f>B200/B219</f>
        <v>8.6719762919059085E-2</v>
      </c>
      <c r="BK200" s="129">
        <f t="shared" ref="BK200" si="2424">C200/C219</f>
        <v>4.1426223869759624E-2</v>
      </c>
      <c r="BL200" s="130">
        <f t="shared" ref="BL200" si="2425">D200/D219</f>
        <v>7.0623288774359805E-2</v>
      </c>
      <c r="BM200" s="131">
        <f t="shared" ref="BM200" si="2426">E200/E219</f>
        <v>6.9911007776797887E-2</v>
      </c>
      <c r="BN200" s="128">
        <f t="shared" ref="BN200" si="2427">F200/F219</f>
        <v>9.2335633853977472E-2</v>
      </c>
      <c r="BO200" s="129">
        <f t="shared" ref="BO200" si="2428">G200/G219</f>
        <v>5.0391842925760509E-2</v>
      </c>
      <c r="BP200" s="130">
        <f t="shared" ref="BP200" si="2429">H200/H219</f>
        <v>8.921501346143694E-2</v>
      </c>
      <c r="BQ200" s="131">
        <f t="shared" ref="BQ200" si="2430">I200/I219</f>
        <v>5.0402209148757357E-2</v>
      </c>
      <c r="BR200" s="128">
        <f t="shared" ref="BR200" si="2431">J200/J219</f>
        <v>4.2681873163988249E-2</v>
      </c>
      <c r="BS200" s="129">
        <f t="shared" ref="BS200" si="2432">K200/K219</f>
        <v>0.13357010500308833</v>
      </c>
      <c r="BT200" s="130">
        <f t="shared" ref="BT200" si="2433">L200/L219</f>
        <v>3.8260329845717325E-2</v>
      </c>
      <c r="BU200" s="128">
        <f t="shared" ref="BU200" si="2434">M200/M219</f>
        <v>0.13685948976487461</v>
      </c>
      <c r="BV200" s="132">
        <f t="shared" ref="BV200" si="2435">N200/N219</f>
        <v>5.7047568895910131E-2</v>
      </c>
      <c r="BW200" s="133">
        <f t="shared" ref="BW200" si="2436">O200/O219</f>
        <v>9.9317209814171026E-2</v>
      </c>
      <c r="BX200" s="128">
        <f t="shared" ref="BX200" si="2437">P200/P219</f>
        <v>6.7612030214560456E-2</v>
      </c>
      <c r="BY200" s="129">
        <f t="shared" ref="BY200" si="2438">Q200/Q219</f>
        <v>8.9721213264776639E-2</v>
      </c>
      <c r="BZ200" s="130">
        <f t="shared" ref="BZ200" si="2439">R200/R219</f>
        <v>8.5730677813293993E-2</v>
      </c>
      <c r="CA200" s="131">
        <f t="shared" ref="CA200" si="2440">S200/S219</f>
        <v>5.906857928866182E-2</v>
      </c>
      <c r="CB200" s="128">
        <f t="shared" ref="CB200" si="2441">T200/T219</f>
        <v>3.4014557670772674E-2</v>
      </c>
      <c r="CC200" s="129">
        <f t="shared" ref="CC200" si="2442">U200/U219</f>
        <v>0.13811254543175835</v>
      </c>
      <c r="CD200" s="130">
        <f t="shared" ref="CD200" si="2443">V200/V219</f>
        <v>3.7549156412533299E-2</v>
      </c>
      <c r="CE200" s="131">
        <f t="shared" ref="CE200" si="2444">W200/W219</f>
        <v>8.9829195410779508E-2</v>
      </c>
      <c r="CF200" s="128">
        <f t="shared" ref="CF200" si="2445">X200/X219</f>
        <v>7.1324672719065049E-2</v>
      </c>
      <c r="CG200" s="129">
        <f t="shared" ref="CG200" si="2446">Y200/Y219</f>
        <v>0.11674757281553398</v>
      </c>
      <c r="CH200" s="130">
        <f t="shared" ref="CH200" si="2447">Z200/Z219</f>
        <v>7.7204097795263521E-2</v>
      </c>
      <c r="CI200" s="128">
        <f t="shared" ref="CI200" si="2448">AA200/AA219</f>
        <v>5.6287514632263204E-2</v>
      </c>
      <c r="CJ200" s="134">
        <f t="shared" ref="CJ200" si="2449">AB200/AB219</f>
        <v>7.008950971981677E-2</v>
      </c>
      <c r="CK200" s="135">
        <f t="shared" ref="CK200" si="2450">AC200/AC219</f>
        <v>7.7604247907242754E-2</v>
      </c>
    </row>
    <row r="201" spans="1:89" ht="14.25" thickTop="1" thickBot="1" x14ac:dyDescent="0.25">
      <c r="A201" s="145" t="s">
        <v>22</v>
      </c>
      <c r="B201" s="182">
        <v>1856</v>
      </c>
      <c r="C201" s="183">
        <v>1073</v>
      </c>
      <c r="D201" s="184">
        <v>666</v>
      </c>
      <c r="E201" s="185">
        <v>626</v>
      </c>
      <c r="F201" s="182">
        <v>1961</v>
      </c>
      <c r="G201" s="186">
        <v>943</v>
      </c>
      <c r="H201" s="184">
        <v>2488</v>
      </c>
      <c r="I201" s="185">
        <v>1857</v>
      </c>
      <c r="J201" s="182">
        <v>213</v>
      </c>
      <c r="K201" s="186">
        <v>732</v>
      </c>
      <c r="L201" s="184">
        <v>808</v>
      </c>
      <c r="M201" s="182">
        <v>2079</v>
      </c>
      <c r="N201" s="187">
        <v>1936</v>
      </c>
      <c r="O201" s="188">
        <v>2874</v>
      </c>
      <c r="P201" s="182">
        <v>1115</v>
      </c>
      <c r="Q201" s="186">
        <v>1232</v>
      </c>
      <c r="R201" s="184">
        <v>1684</v>
      </c>
      <c r="S201" s="185">
        <v>1244</v>
      </c>
      <c r="T201" s="182">
        <v>203</v>
      </c>
      <c r="U201" s="186">
        <v>467</v>
      </c>
      <c r="V201" s="184">
        <v>724</v>
      </c>
      <c r="W201" s="185">
        <v>1812</v>
      </c>
      <c r="X201" s="182">
        <v>1209</v>
      </c>
      <c r="Y201" s="186">
        <v>753</v>
      </c>
      <c r="Z201" s="184">
        <v>2364</v>
      </c>
      <c r="AA201" s="182">
        <v>1768</v>
      </c>
      <c r="AB201" s="156">
        <f t="shared" si="2313"/>
        <v>17227</v>
      </c>
      <c r="AC201" s="157">
        <f t="shared" si="2314"/>
        <v>17460</v>
      </c>
      <c r="AE201" s="301" t="s">
        <v>0</v>
      </c>
      <c r="AF201" s="303" t="s">
        <v>1</v>
      </c>
      <c r="AG201" s="304"/>
      <c r="AH201" s="303" t="s">
        <v>2</v>
      </c>
      <c r="AI201" s="304"/>
      <c r="AJ201" s="303" t="s">
        <v>3</v>
      </c>
      <c r="AK201" s="304"/>
      <c r="AL201" s="303" t="s">
        <v>4</v>
      </c>
      <c r="AM201" s="304"/>
      <c r="AN201" s="303" t="s">
        <v>5</v>
      </c>
      <c r="AO201" s="304"/>
      <c r="AP201" s="303" t="s">
        <v>6</v>
      </c>
      <c r="AQ201" s="304"/>
      <c r="AR201" s="303" t="s">
        <v>7</v>
      </c>
      <c r="AS201" s="304"/>
      <c r="AT201" s="303" t="s">
        <v>8</v>
      </c>
      <c r="AU201" s="304"/>
      <c r="AV201" s="303" t="s">
        <v>9</v>
      </c>
      <c r="AW201" s="304"/>
      <c r="AX201" s="303" t="s">
        <v>10</v>
      </c>
      <c r="AY201" s="304"/>
      <c r="AZ201" s="303" t="s">
        <v>11</v>
      </c>
      <c r="BA201" s="304"/>
      <c r="BB201" s="303" t="s">
        <v>12</v>
      </c>
      <c r="BC201" s="304"/>
      <c r="BD201" s="306" t="s">
        <v>40</v>
      </c>
      <c r="BE201" s="307"/>
      <c r="BF201" s="308" t="s">
        <v>41</v>
      </c>
      <c r="BG201" s="309"/>
      <c r="BI201" s="145" t="s">
        <v>22</v>
      </c>
      <c r="BJ201" s="128">
        <f>B201/B219</f>
        <v>6.875347286534543E-2</v>
      </c>
      <c r="BK201" s="129">
        <f t="shared" ref="BK201" si="2451">C201/C219</f>
        <v>4.1005847059273133E-2</v>
      </c>
      <c r="BL201" s="130">
        <f t="shared" ref="BL201" si="2452">D201/D219</f>
        <v>5.3631824770494441E-2</v>
      </c>
      <c r="BM201" s="131">
        <f t="shared" ref="BM201" si="2453">E201/E219</f>
        <v>5.0188406959031505E-2</v>
      </c>
      <c r="BN201" s="128">
        <f t="shared" ref="BN201" si="2454">F201/F219</f>
        <v>7.1231383944787507E-2</v>
      </c>
      <c r="BO201" s="129">
        <f t="shared" ref="BO201" si="2455">G201/G219</f>
        <v>3.9732029999157328E-2</v>
      </c>
      <c r="BP201" s="130">
        <f t="shared" ref="BP201" si="2456">H201/H219</f>
        <v>6.5670696299424583E-2</v>
      </c>
      <c r="BQ201" s="131">
        <f t="shared" ref="BQ201" si="2457">I201/I219</f>
        <v>4.459118741745708E-2</v>
      </c>
      <c r="BR201" s="128">
        <f t="shared" ref="BR201" si="2458">J201/J219</f>
        <v>3.6806635562467598E-2</v>
      </c>
      <c r="BS201" s="129">
        <f t="shared" ref="BS201" si="2459">K201/K219</f>
        <v>0.11303273625694873</v>
      </c>
      <c r="BT201" s="130">
        <f t="shared" ref="BT201" si="2460">L201/L219</f>
        <v>3.5821954247206952E-2</v>
      </c>
      <c r="BU201" s="128">
        <f t="shared" ref="BU201" si="2461">M201/M219</f>
        <v>9.0355947672649831E-2</v>
      </c>
      <c r="BV201" s="132">
        <f t="shared" ref="BV201" si="2462">N201/N219</f>
        <v>4.8546854234058023E-2</v>
      </c>
      <c r="BW201" s="133">
        <f t="shared" ref="BW201" si="2463">O201/O219</f>
        <v>7.1880549233424199E-2</v>
      </c>
      <c r="BX201" s="128">
        <f t="shared" ref="BX201" si="2464">P201/P219</f>
        <v>5.1670605681449558E-2</v>
      </c>
      <c r="BY201" s="129">
        <f t="shared" ref="BY201" si="2465">Q201/Q219</f>
        <v>5.8115948865512523E-2</v>
      </c>
      <c r="BZ201" s="130">
        <f t="shared" ref="BZ201" si="2466">R201/R219</f>
        <v>6.9010736824850427E-2</v>
      </c>
      <c r="CA201" s="131">
        <f t="shared" ref="CA201" si="2467">S201/S219</f>
        <v>4.8889762232265668E-2</v>
      </c>
      <c r="CB201" s="128">
        <f t="shared" ref="CB201" si="2468">T201/T219</f>
        <v>2.8415453527435609E-2</v>
      </c>
      <c r="CC201" s="129">
        <f t="shared" ref="CC201" si="2469">U201/U219</f>
        <v>5.852863767389397E-2</v>
      </c>
      <c r="CD201" s="130">
        <f t="shared" ref="CD201" si="2470">V201/V219</f>
        <v>3.061440230030868E-2</v>
      </c>
      <c r="CE201" s="131">
        <f t="shared" ref="CE201" si="2471">W201/W219</f>
        <v>6.6846202088021542E-2</v>
      </c>
      <c r="CF201" s="128">
        <f t="shared" ref="CF201" si="2472">X201/X219</f>
        <v>6.0641019210513118E-2</v>
      </c>
      <c r="CG201" s="129">
        <f t="shared" ref="CG201" si="2473">Y201/Y219</f>
        <v>6.0922330097087377E-2</v>
      </c>
      <c r="CH201" s="130">
        <f t="shared" ref="CH201" si="2474">Z201/Z219</f>
        <v>6.0393940168101574E-2</v>
      </c>
      <c r="CI201" s="128">
        <f t="shared" ref="CI201" si="2475">AA201/AA219</f>
        <v>4.4033772508779358E-2</v>
      </c>
      <c r="CJ201" s="134">
        <f t="shared" ref="CJ201" si="2476">AB201/AB219</f>
        <v>5.5767954549133227E-2</v>
      </c>
      <c r="CK201" s="135">
        <f t="shared" ref="CK201" si="2477">AC201/AC219</f>
        <v>5.6738418343472159E-2</v>
      </c>
    </row>
    <row r="202" spans="1:89" ht="15" thickTop="1" thickBot="1" x14ac:dyDescent="0.3">
      <c r="A202" s="136" t="s">
        <v>23</v>
      </c>
      <c r="B202" s="175">
        <v>1434</v>
      </c>
      <c r="C202" s="176">
        <v>996</v>
      </c>
      <c r="D202" s="177">
        <v>605</v>
      </c>
      <c r="E202" s="178">
        <v>510</v>
      </c>
      <c r="F202" s="175">
        <v>1609</v>
      </c>
      <c r="G202" s="179">
        <v>765</v>
      </c>
      <c r="H202" s="177">
        <v>1987</v>
      </c>
      <c r="I202" s="178">
        <v>1702</v>
      </c>
      <c r="J202" s="175">
        <v>221</v>
      </c>
      <c r="K202" s="179">
        <v>524</v>
      </c>
      <c r="L202" s="177">
        <v>708</v>
      </c>
      <c r="M202" s="175">
        <v>1462</v>
      </c>
      <c r="N202" s="180">
        <v>1540</v>
      </c>
      <c r="O202" s="181">
        <v>2120</v>
      </c>
      <c r="P202" s="175">
        <v>925</v>
      </c>
      <c r="Q202" s="179">
        <v>918</v>
      </c>
      <c r="R202" s="177">
        <v>1391</v>
      </c>
      <c r="S202" s="178">
        <v>1149</v>
      </c>
      <c r="T202" s="175">
        <v>239</v>
      </c>
      <c r="U202" s="179">
        <v>390</v>
      </c>
      <c r="V202" s="177">
        <v>615</v>
      </c>
      <c r="W202" s="178">
        <v>1707</v>
      </c>
      <c r="X202" s="175">
        <v>878</v>
      </c>
      <c r="Y202" s="179">
        <v>581</v>
      </c>
      <c r="Z202" s="177">
        <v>2225</v>
      </c>
      <c r="AA202" s="175">
        <v>2077</v>
      </c>
      <c r="AB202" s="156">
        <f t="shared" si="2313"/>
        <v>14377</v>
      </c>
      <c r="AC202" s="157">
        <f t="shared" si="2314"/>
        <v>14901</v>
      </c>
      <c r="AE202" s="302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5.3120948323763663E-2</v>
      </c>
      <c r="BK202" s="129">
        <f t="shared" ref="BK202" si="2478">C202/C219</f>
        <v>3.8063209385867693E-2</v>
      </c>
      <c r="BL202" s="130">
        <f t="shared" ref="BL202" si="2479">D202/D219</f>
        <v>4.8719600579803513E-2</v>
      </c>
      <c r="BM202" s="131">
        <f t="shared" ref="BM202" si="2480">E202/E219</f>
        <v>4.0888318768540044E-2</v>
      </c>
      <c r="BN202" s="128">
        <f t="shared" ref="BN202" si="2481">F202/F219</f>
        <v>5.8445332364693063E-2</v>
      </c>
      <c r="BO202" s="129">
        <f t="shared" ref="BO202" si="2482">G202/G219</f>
        <v>3.223224066739698E-2</v>
      </c>
      <c r="BP202" s="130">
        <f t="shared" ref="BP202" si="2483">H202/H219</f>
        <v>5.2446814126590295E-2</v>
      </c>
      <c r="BQ202" s="131">
        <f t="shared" ref="BQ202" si="2484">I202/I219</f>
        <v>4.0869252011045742E-2</v>
      </c>
      <c r="BR202" s="128">
        <f t="shared" ref="BR202" si="2485">J202/J219</f>
        <v>3.8189044409884222E-2</v>
      </c>
      <c r="BS202" s="129">
        <f t="shared" ref="BS202" si="2486">K202/K219</f>
        <v>8.091414453366276E-2</v>
      </c>
      <c r="BT202" s="130">
        <f t="shared" ref="BT202" si="2487">L202/L219</f>
        <v>3.1388544068097178E-2</v>
      </c>
      <c r="BU202" s="128">
        <f t="shared" ref="BU202" si="2488">M202/M219</f>
        <v>6.3540353774609939E-2</v>
      </c>
      <c r="BV202" s="132">
        <f t="shared" ref="BV202" si="2489">N202/N219</f>
        <v>3.8616815868000705E-2</v>
      </c>
      <c r="BW202" s="133">
        <f t="shared" ref="BW202" si="2490">O202/O219</f>
        <v>5.3022534577195309E-2</v>
      </c>
      <c r="BX202" s="128">
        <f t="shared" ref="BX202" si="2491">P202/P219</f>
        <v>4.2865749107929008E-2</v>
      </c>
      <c r="BY202" s="129">
        <f t="shared" ref="BY202" si="2492">Q202/Q219</f>
        <v>4.330392943063352E-2</v>
      </c>
      <c r="BZ202" s="130">
        <f t="shared" ref="BZ202" si="2493">R202/R219</f>
        <v>5.700352430128678E-2</v>
      </c>
      <c r="CA202" s="131">
        <f t="shared" ref="CA202" si="2494">S202/S219</f>
        <v>4.5156219296521909E-2</v>
      </c>
      <c r="CB202" s="128">
        <f t="shared" ref="CB202" si="2495">T202/T219</f>
        <v>3.3454647256438971E-2</v>
      </c>
      <c r="CC202" s="129">
        <f t="shared" ref="CC202" si="2496">U202/U219</f>
        <v>4.8878305552074196E-2</v>
      </c>
      <c r="CD202" s="130">
        <f t="shared" ref="CD202" si="2497">V202/V219</f>
        <v>2.6005327920842317E-2</v>
      </c>
      <c r="CE202" s="131">
        <f t="shared" ref="CE202" si="2498">W202/W219</f>
        <v>6.2972663887556721E-2</v>
      </c>
      <c r="CF202" s="128">
        <f t="shared" ref="CF202" si="2499">X202/X219</f>
        <v>4.4038721974218792E-2</v>
      </c>
      <c r="CG202" s="129">
        <f t="shared" ref="CG202" si="2500">Y202/Y219</f>
        <v>4.7006472491909382E-2</v>
      </c>
      <c r="CH202" s="130">
        <f t="shared" ref="CH202" si="2501">Z202/Z219</f>
        <v>5.6842858237743661E-2</v>
      </c>
      <c r="CI202" s="128">
        <f t="shared" ref="CI202" si="2502">AA202/AA219</f>
        <v>5.1729720305845432E-2</v>
      </c>
      <c r="CJ202" s="134">
        <f t="shared" ref="CJ202" si="2503">AB202/AB219</f>
        <v>4.6541817063498483E-2</v>
      </c>
      <c r="CK202" s="135">
        <f t="shared" ref="CK202" si="2504">AC202/AC219</f>
        <v>4.8422632974574949E-2</v>
      </c>
    </row>
    <row r="203" spans="1:89" ht="13.5" thickTop="1" x14ac:dyDescent="0.2">
      <c r="A203" s="145" t="s">
        <v>24</v>
      </c>
      <c r="B203" s="189">
        <v>1248</v>
      </c>
      <c r="C203" s="183">
        <v>1159</v>
      </c>
      <c r="D203" s="184">
        <v>518</v>
      </c>
      <c r="E203" s="185">
        <v>505</v>
      </c>
      <c r="F203" s="182">
        <v>1534</v>
      </c>
      <c r="G203" s="186">
        <v>759</v>
      </c>
      <c r="H203" s="184">
        <v>2039</v>
      </c>
      <c r="I203" s="185">
        <v>1757</v>
      </c>
      <c r="J203" s="182">
        <v>271</v>
      </c>
      <c r="K203" s="186">
        <v>363</v>
      </c>
      <c r="L203" s="184">
        <v>769</v>
      </c>
      <c r="M203" s="182">
        <v>1351</v>
      </c>
      <c r="N203" s="187">
        <v>1606</v>
      </c>
      <c r="O203" s="190">
        <v>2109</v>
      </c>
      <c r="P203" s="182">
        <v>1055</v>
      </c>
      <c r="Q203" s="186">
        <v>751</v>
      </c>
      <c r="R203" s="184">
        <v>1259</v>
      </c>
      <c r="S203" s="185">
        <v>1104</v>
      </c>
      <c r="T203" s="182">
        <v>229</v>
      </c>
      <c r="U203" s="186">
        <v>314</v>
      </c>
      <c r="V203" s="184">
        <v>646</v>
      </c>
      <c r="W203" s="191">
        <v>1626</v>
      </c>
      <c r="X203" s="182">
        <v>788</v>
      </c>
      <c r="Y203" s="186">
        <v>453</v>
      </c>
      <c r="Z203" s="184">
        <v>2093</v>
      </c>
      <c r="AA203" s="182">
        <v>2410</v>
      </c>
      <c r="AB203" s="156">
        <f t="shared" si="2313"/>
        <v>14055</v>
      </c>
      <c r="AC203" s="157">
        <f t="shared" si="2314"/>
        <v>14661</v>
      </c>
      <c r="AE203" s="235" t="str">
        <f>$AE$17</f>
        <v>17:00 - 17:59</v>
      </c>
      <c r="AF203" s="125">
        <f t="shared" ref="AF203:AU204" si="2505">SUMIF($A$9:$A$32,$AE203,B$195:B$218)</f>
        <v>1494</v>
      </c>
      <c r="AG203" s="172">
        <f t="shared" si="2505"/>
        <v>3568</v>
      </c>
      <c r="AH203" s="126">
        <f t="shared" si="2505"/>
        <v>1220</v>
      </c>
      <c r="AI203" s="166">
        <f t="shared" si="2505"/>
        <v>1213</v>
      </c>
      <c r="AJ203" s="125">
        <f t="shared" si="2505"/>
        <v>1428</v>
      </c>
      <c r="AK203" s="127">
        <f t="shared" si="2505"/>
        <v>2709</v>
      </c>
      <c r="AL203" s="126">
        <f t="shared" si="2505"/>
        <v>2367</v>
      </c>
      <c r="AM203" s="166">
        <f t="shared" si="2505"/>
        <v>4533</v>
      </c>
      <c r="AN203" s="125">
        <f t="shared" si="2505"/>
        <v>993</v>
      </c>
      <c r="AO203" s="127">
        <f t="shared" si="2505"/>
        <v>235</v>
      </c>
      <c r="AP203" s="126">
        <f t="shared" si="2505"/>
        <v>3039</v>
      </c>
      <c r="AQ203" s="125">
        <f t="shared" si="2505"/>
        <v>851</v>
      </c>
      <c r="AR203" s="165">
        <f t="shared" si="2505"/>
        <v>3874</v>
      </c>
      <c r="AS203" s="167">
        <f t="shared" si="2505"/>
        <v>2537</v>
      </c>
      <c r="AT203" s="125">
        <f t="shared" si="2505"/>
        <v>2087</v>
      </c>
      <c r="AU203" s="127">
        <f t="shared" si="2505"/>
        <v>1548</v>
      </c>
      <c r="AV203" s="126">
        <f t="shared" ref="AP203:BE204" si="2506">SUMIF($A$9:$A$32,$AE203,R$195:R$218)</f>
        <v>1688</v>
      </c>
      <c r="AW203" s="166">
        <f t="shared" si="2506"/>
        <v>2323</v>
      </c>
      <c r="AX203" s="125">
        <f t="shared" si="2506"/>
        <v>1216</v>
      </c>
      <c r="AY203" s="127">
        <f t="shared" si="2506"/>
        <v>250</v>
      </c>
      <c r="AZ203" s="126">
        <f t="shared" si="2506"/>
        <v>2737</v>
      </c>
      <c r="BA203" s="166">
        <f t="shared" si="2506"/>
        <v>1426</v>
      </c>
      <c r="BB203" s="125">
        <f t="shared" si="2506"/>
        <v>2189</v>
      </c>
      <c r="BC203" s="127">
        <f t="shared" si="2506"/>
        <v>679</v>
      </c>
      <c r="BD203" s="170">
        <f t="shared" si="2506"/>
        <v>2793</v>
      </c>
      <c r="BE203" s="171">
        <f t="shared" si="2506"/>
        <v>3796</v>
      </c>
      <c r="BF203" s="156">
        <f>AF203+AH203+AJ203+AL203+AN203+AP203+AR203+AT203+AV203+AX203+AZ203+BB203+BD203</f>
        <v>27125</v>
      </c>
      <c r="BG203" s="157">
        <f>AG203+AI203+AK203+AM203+AO203+AQ203+AS203+AU203+AW203+AY203+BA203+BC203+BE203</f>
        <v>25668</v>
      </c>
      <c r="BI203" s="145" t="s">
        <v>24</v>
      </c>
      <c r="BJ203" s="128">
        <f>B203/B219</f>
        <v>4.6230783478421932E-2</v>
      </c>
      <c r="BK203" s="129">
        <f t="shared" ref="BK203" si="2507">C203/C219</f>
        <v>4.4292429395803877E-2</v>
      </c>
      <c r="BL203" s="130">
        <f t="shared" ref="BL203" si="2508">D203/D219</f>
        <v>4.1713641488162347E-2</v>
      </c>
      <c r="BM203" s="131">
        <f t="shared" ref="BM203" si="2509">E203/E219</f>
        <v>4.0487452898260244E-2</v>
      </c>
      <c r="BN203" s="128">
        <f t="shared" ref="BN203" si="2510">F203/F219</f>
        <v>5.5721031601888849E-2</v>
      </c>
      <c r="BO203" s="129">
        <f t="shared" ref="BO203" si="2511">G203/G219</f>
        <v>3.1979438779809556E-2</v>
      </c>
      <c r="BP203" s="130">
        <f t="shared" ref="BP203" si="2512">H203/H219</f>
        <v>5.3819352795227787E-2</v>
      </c>
      <c r="BQ203" s="131">
        <f t="shared" ref="BQ203" si="2513">I203/I219</f>
        <v>4.2189938768159442E-2</v>
      </c>
      <c r="BR203" s="128">
        <f t="shared" ref="BR203" si="2514">J203/J219</f>
        <v>4.6829099706238123E-2</v>
      </c>
      <c r="BS203" s="129">
        <f t="shared" ref="BS203" si="2515">K203/K219</f>
        <v>5.6053119209388512E-2</v>
      </c>
      <c r="BT203" s="130">
        <f t="shared" ref="BT203" si="2516">L203/L219</f>
        <v>3.4092924277354143E-2</v>
      </c>
      <c r="BU203" s="128">
        <f t="shared" ref="BU203" si="2517">M203/M219</f>
        <v>5.871615454822026E-2</v>
      </c>
      <c r="BV203" s="132">
        <f t="shared" ref="BV203" si="2518">N203/N219</f>
        <v>4.027182226234359E-2</v>
      </c>
      <c r="BW203" s="133">
        <f t="shared" ref="BW203" si="2519">O203/O219</f>
        <v>5.2747417652502314E-2</v>
      </c>
      <c r="BX203" s="128">
        <f t="shared" ref="BX203" si="2520">P203/P219</f>
        <v>4.8890124658232538E-2</v>
      </c>
      <c r="BY203" s="129">
        <f t="shared" ref="BY203" si="2521">Q203/Q219</f>
        <v>3.5426199349025897E-2</v>
      </c>
      <c r="BZ203" s="130">
        <f t="shared" ref="BZ203" si="2522">R203/R219</f>
        <v>5.1594131628555036E-2</v>
      </c>
      <c r="CA203" s="131">
        <f t="shared" ref="CA203" si="2523">S203/S219</f>
        <v>4.3387698958538022E-2</v>
      </c>
      <c r="CB203" s="128">
        <f t="shared" ref="CB203" si="2524">T203/T219</f>
        <v>3.20548712206047E-2</v>
      </c>
      <c r="CC203" s="129">
        <f t="shared" ref="CC203" si="2525">U203/U219</f>
        <v>3.9353302418849483E-2</v>
      </c>
      <c r="CD203" s="130">
        <f t="shared" ref="CD203" si="2526">V203/V219</f>
        <v>2.7316165588396973E-2</v>
      </c>
      <c r="CE203" s="131">
        <f t="shared" ref="CE203" si="2527">W203/W219</f>
        <v>5.9984505847198138E-2</v>
      </c>
      <c r="CF203" s="128">
        <f t="shared" ref="CF203" si="2528">X203/X219</f>
        <v>3.9524502181872902E-2</v>
      </c>
      <c r="CG203" s="129">
        <f t="shared" ref="CG203" si="2529">Y203/Y219</f>
        <v>3.6650485436893206E-2</v>
      </c>
      <c r="CH203" s="130">
        <f t="shared" ref="CH203" si="2530">Z203/Z219</f>
        <v>5.3470607771504482E-2</v>
      </c>
      <c r="CI203" s="128">
        <f t="shared" ref="CI203" si="2531">AA203/AA219</f>
        <v>6.0023411621130236E-2</v>
      </c>
      <c r="CJ203" s="134">
        <f t="shared" ref="CJ203" si="2532">AB203/AB219</f>
        <v>4.5499425389682914E-2</v>
      </c>
      <c r="CK203" s="135">
        <f t="shared" ref="CK203" si="2533">AC203/AC219</f>
        <v>4.7642723444080486E-2</v>
      </c>
    </row>
    <row r="204" spans="1:89" x14ac:dyDescent="0.2">
      <c r="A204" s="136" t="s">
        <v>25</v>
      </c>
      <c r="B204" s="192">
        <v>1081</v>
      </c>
      <c r="C204" s="176">
        <v>1191</v>
      </c>
      <c r="D204" s="177">
        <v>543</v>
      </c>
      <c r="E204" s="178">
        <v>484</v>
      </c>
      <c r="F204" s="175">
        <v>1310</v>
      </c>
      <c r="G204" s="179">
        <v>726</v>
      </c>
      <c r="H204" s="177">
        <v>1757</v>
      </c>
      <c r="I204" s="178">
        <v>1696</v>
      </c>
      <c r="J204" s="175">
        <v>217</v>
      </c>
      <c r="K204" s="176">
        <v>257</v>
      </c>
      <c r="L204" s="177">
        <v>577</v>
      </c>
      <c r="M204" s="175">
        <v>1185</v>
      </c>
      <c r="N204" s="180">
        <v>1294</v>
      </c>
      <c r="O204" s="193">
        <v>1694</v>
      </c>
      <c r="P204" s="175">
        <v>817</v>
      </c>
      <c r="Q204" s="176">
        <v>655</v>
      </c>
      <c r="R204" s="177">
        <v>1167</v>
      </c>
      <c r="S204" s="178">
        <v>966</v>
      </c>
      <c r="T204" s="184">
        <v>210</v>
      </c>
      <c r="U204" s="175">
        <v>220</v>
      </c>
      <c r="V204" s="177">
        <v>718</v>
      </c>
      <c r="W204" s="194">
        <v>1214</v>
      </c>
      <c r="X204" s="175">
        <v>750</v>
      </c>
      <c r="Y204" s="179">
        <v>321</v>
      </c>
      <c r="Z204" s="177">
        <v>2107</v>
      </c>
      <c r="AA204" s="175">
        <v>1701</v>
      </c>
      <c r="AB204" s="156">
        <f t="shared" si="2313"/>
        <v>12548</v>
      </c>
      <c r="AC204" s="157">
        <f t="shared" si="2314"/>
        <v>12310</v>
      </c>
      <c r="AE204" s="237" t="str">
        <f>$AE$18</f>
        <v>18:00 - 18:59</v>
      </c>
      <c r="AF204" s="125">
        <f t="shared" si="2505"/>
        <v>1627</v>
      </c>
      <c r="AG204" s="176">
        <f t="shared" si="2505"/>
        <v>3270</v>
      </c>
      <c r="AH204" s="177">
        <f t="shared" si="2505"/>
        <v>870</v>
      </c>
      <c r="AI204" s="178">
        <f t="shared" si="2505"/>
        <v>1262</v>
      </c>
      <c r="AJ204" s="238">
        <f t="shared" si="2505"/>
        <v>1349</v>
      </c>
      <c r="AK204" s="179">
        <f t="shared" si="2505"/>
        <v>2446</v>
      </c>
      <c r="AL204" s="177">
        <f t="shared" si="2505"/>
        <v>2400</v>
      </c>
      <c r="AM204" s="178">
        <f t="shared" si="2505"/>
        <v>5021</v>
      </c>
      <c r="AN204" s="238">
        <f t="shared" si="2505"/>
        <v>607</v>
      </c>
      <c r="AO204" s="179">
        <f t="shared" si="2505"/>
        <v>267</v>
      </c>
      <c r="AP204" s="177">
        <f t="shared" si="2506"/>
        <v>2810</v>
      </c>
      <c r="AQ204" s="238">
        <f t="shared" si="2506"/>
        <v>789</v>
      </c>
      <c r="AR204" s="180">
        <f t="shared" si="2506"/>
        <v>4028</v>
      </c>
      <c r="AS204" s="181">
        <f t="shared" si="2506"/>
        <v>2324</v>
      </c>
      <c r="AT204" s="238">
        <f t="shared" si="2506"/>
        <v>1871</v>
      </c>
      <c r="AU204" s="179">
        <f t="shared" si="2506"/>
        <v>1870</v>
      </c>
      <c r="AV204" s="177">
        <f t="shared" si="2506"/>
        <v>1631</v>
      </c>
      <c r="AW204" s="178">
        <f t="shared" si="2506"/>
        <v>2378</v>
      </c>
      <c r="AX204" s="238">
        <f t="shared" si="2506"/>
        <v>1002</v>
      </c>
      <c r="AY204" s="179">
        <f t="shared" si="2506"/>
        <v>237</v>
      </c>
      <c r="AZ204" s="177">
        <f t="shared" si="2506"/>
        <v>2916</v>
      </c>
      <c r="BA204" s="178">
        <f t="shared" si="2506"/>
        <v>1440</v>
      </c>
      <c r="BB204" s="238">
        <f t="shared" si="2506"/>
        <v>1829</v>
      </c>
      <c r="BC204" s="179">
        <f t="shared" si="2506"/>
        <v>834</v>
      </c>
      <c r="BD204" s="177">
        <f t="shared" si="2506"/>
        <v>2470</v>
      </c>
      <c r="BE204" s="238">
        <f t="shared" si="2506"/>
        <v>3727</v>
      </c>
      <c r="BF204" s="158">
        <f>SUM(AF204,AH204,AJ204,AL204,AN204,AP204,AR204,AT204,AV204,AX204,AZ204,BB204,BD204)</f>
        <v>25410</v>
      </c>
      <c r="BG204" s="159">
        <f>SUM(AG204,AI204,AK204,AM204,AO204,AQ204,AS204,AU204,AW204,AY204,BA204,BC204,BE204)</f>
        <v>25865</v>
      </c>
      <c r="BI204" s="136" t="s">
        <v>25</v>
      </c>
      <c r="BJ204" s="128">
        <f>B204/B219</f>
        <v>4.0044452676421559E-2</v>
      </c>
      <c r="BK204" s="129">
        <f t="shared" ref="BK204" si="2534">C204/C219</f>
        <v>4.5515343753582758E-2</v>
      </c>
      <c r="BL204" s="130">
        <f t="shared" ref="BL204" si="2535">D204/D219</f>
        <v>4.3726848123691417E-2</v>
      </c>
      <c r="BM204" s="131">
        <f t="shared" ref="BM204" si="2536">E204/E219</f>
        <v>3.8803816243085064E-2</v>
      </c>
      <c r="BN204" s="128">
        <f t="shared" ref="BN204" si="2537">F204/F219</f>
        <v>4.7584453323646927E-2</v>
      </c>
      <c r="BO204" s="129">
        <f t="shared" ref="BO204" si="2538">G204/G219</f>
        <v>3.0589028398078706E-2</v>
      </c>
      <c r="BP204" s="130">
        <f t="shared" ref="BP204" si="2539">H204/H219</f>
        <v>4.6375970015309083E-2</v>
      </c>
      <c r="BQ204" s="131">
        <f t="shared" ref="BQ204" si="2540">I204/I219</f>
        <v>4.0725177092087887E-2</v>
      </c>
      <c r="BR204" s="128">
        <f t="shared" ref="BR204" si="2541">J204/J219</f>
        <v>3.749783998617591E-2</v>
      </c>
      <c r="BS204" s="129">
        <f t="shared" ref="BS204" si="2542">K204/K219</f>
        <v>3.9684990735021616E-2</v>
      </c>
      <c r="BT204" s="130">
        <f t="shared" ref="BT204" si="2543">L204/L219</f>
        <v>2.558077673346338E-2</v>
      </c>
      <c r="BU204" s="128">
        <f t="shared" ref="BU204" si="2544">M204/M219</f>
        <v>5.1501586335781648E-2</v>
      </c>
      <c r="BV204" s="132">
        <f t="shared" ref="BV204" si="2545">N204/N219</f>
        <v>3.2448155670904484E-2</v>
      </c>
      <c r="BW204" s="133">
        <f t="shared" ref="BW204" si="2546">O204/O219</f>
        <v>4.2368006402721155E-2</v>
      </c>
      <c r="BX204" s="128">
        <f t="shared" ref="BX204" si="2547">P204/P219</f>
        <v>3.7860883266138373E-2</v>
      </c>
      <c r="BY204" s="129">
        <f t="shared" ref="BY204" si="2548">Q204/Q219</f>
        <v>3.0897683853011934E-2</v>
      </c>
      <c r="BZ204" s="130">
        <f t="shared" ref="BZ204" si="2549">R204/R219</f>
        <v>4.7823948856651095E-2</v>
      </c>
      <c r="CA204" s="131">
        <f t="shared" ref="CA204" si="2550">S204/S219</f>
        <v>3.7964236588720772E-2</v>
      </c>
      <c r="CB204" s="128">
        <f t="shared" ref="CB204" si="2551">T204/T219</f>
        <v>2.9395296752519597E-2</v>
      </c>
      <c r="CC204" s="129">
        <f t="shared" ref="CC204" si="2552">U204/U219</f>
        <v>2.7572377490913649E-2</v>
      </c>
      <c r="CD204" s="130">
        <f t="shared" ref="CD204" si="2553">V204/V219</f>
        <v>3.0360691784007781E-2</v>
      </c>
      <c r="CE204" s="131">
        <f t="shared" ref="CE204" si="2554">W204/W219</f>
        <v>4.478547976537426E-2</v>
      </c>
      <c r="CF204" s="128">
        <f t="shared" ref="CF204" si="2555">X204/X219</f>
        <v>3.7618498269549078E-2</v>
      </c>
      <c r="CG204" s="129">
        <f t="shared" ref="CG204" si="2556">Y204/Y219</f>
        <v>2.5970873786407767E-2</v>
      </c>
      <c r="CH204" s="130">
        <f t="shared" ref="CH204" si="2557">Z204/Z219</f>
        <v>5.382827069974197E-2</v>
      </c>
      <c r="CI204" s="128">
        <f t="shared" ref="CI204" si="2558">AA204/AA219</f>
        <v>4.2365071853752087E-2</v>
      </c>
      <c r="CJ204" s="134">
        <f t="shared" ref="CJ204" si="2559">AB204/AB219</f>
        <v>4.0620902866577102E-2</v>
      </c>
      <c r="CK204" s="135">
        <f t="shared" ref="CK204" si="2560">AC204/AC219</f>
        <v>4.0002859668278483E-2</v>
      </c>
    </row>
    <row r="205" spans="1:89" ht="13.5" thickBot="1" x14ac:dyDescent="0.25">
      <c r="A205" s="145" t="s">
        <v>26</v>
      </c>
      <c r="B205" s="189">
        <v>1080</v>
      </c>
      <c r="C205" s="183">
        <v>1139</v>
      </c>
      <c r="D205" s="184">
        <v>507</v>
      </c>
      <c r="E205" s="185">
        <v>511</v>
      </c>
      <c r="F205" s="182">
        <v>1156</v>
      </c>
      <c r="G205" s="186">
        <v>771</v>
      </c>
      <c r="H205" s="184">
        <v>1755</v>
      </c>
      <c r="I205" s="185">
        <v>1628</v>
      </c>
      <c r="J205" s="182">
        <v>241</v>
      </c>
      <c r="K205" s="183">
        <v>218</v>
      </c>
      <c r="L205" s="184">
        <v>735</v>
      </c>
      <c r="M205" s="182">
        <v>1007</v>
      </c>
      <c r="N205" s="187">
        <v>1415</v>
      </c>
      <c r="O205" s="190">
        <v>1584</v>
      </c>
      <c r="P205" s="182">
        <v>902</v>
      </c>
      <c r="Q205" s="183">
        <v>727</v>
      </c>
      <c r="R205" s="184">
        <v>997</v>
      </c>
      <c r="S205" s="185">
        <v>962</v>
      </c>
      <c r="T205" s="182">
        <v>182</v>
      </c>
      <c r="U205" s="186">
        <v>310</v>
      </c>
      <c r="V205" s="184">
        <v>690</v>
      </c>
      <c r="W205" s="191">
        <v>1302</v>
      </c>
      <c r="X205" s="182">
        <v>728</v>
      </c>
      <c r="Y205" s="186">
        <v>404</v>
      </c>
      <c r="Z205" s="184">
        <v>1837</v>
      </c>
      <c r="AA205" s="182">
        <v>1993</v>
      </c>
      <c r="AB205" s="156">
        <f t="shared" si="2313"/>
        <v>12225</v>
      </c>
      <c r="AC205" s="157">
        <f t="shared" si="2314"/>
        <v>12556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4.0007408779403592E-2</v>
      </c>
      <c r="BK205" s="129">
        <f t="shared" ref="BK205" si="2561">C205/C219</f>
        <v>4.3528107922192076E-2</v>
      </c>
      <c r="BL205" s="130">
        <f t="shared" ref="BL205" si="2562">D205/D219</f>
        <v>4.0827830568529552E-2</v>
      </c>
      <c r="BM205" s="131">
        <f t="shared" ref="BM205" si="2563">E205/E219</f>
        <v>4.0968491942596004E-2</v>
      </c>
      <c r="BN205" s="128">
        <f t="shared" ref="BN205" si="2564">F205/F219</f>
        <v>4.1990555757355615E-2</v>
      </c>
      <c r="BO205" s="129">
        <f t="shared" ref="BO205" si="2565">G205/G219</f>
        <v>3.2485042554984411E-2</v>
      </c>
      <c r="BP205" s="130">
        <f t="shared" ref="BP205" si="2566">H205/H219</f>
        <v>4.6323180066515333E-2</v>
      </c>
      <c r="BQ205" s="131">
        <f t="shared" ref="BQ205" si="2567">I205/I219</f>
        <v>3.9092328010565495E-2</v>
      </c>
      <c r="BR205" s="128">
        <f t="shared" ref="BR205" si="2568">J205/J219</f>
        <v>4.1645066528425784E-2</v>
      </c>
      <c r="BS205" s="129">
        <f t="shared" ref="BS205" si="2569">K205/K219</f>
        <v>3.3662754786905495E-2</v>
      </c>
      <c r="BT205" s="130">
        <f t="shared" ref="BT205" si="2570">L205/L219</f>
        <v>3.2585564816456816E-2</v>
      </c>
      <c r="BU205" s="128">
        <f t="shared" ref="BU205" si="2571">M205/M219</f>
        <v>4.376548307184145E-2</v>
      </c>
      <c r="BV205" s="132">
        <f t="shared" ref="BV205" si="2572">N205/N219</f>
        <v>3.5482334060533111E-2</v>
      </c>
      <c r="BW205" s="133">
        <f t="shared" ref="BW205" si="2573">O205/O219</f>
        <v>3.9616837155791208E-2</v>
      </c>
      <c r="BX205" s="128">
        <f t="shared" ref="BX205" si="2574">P205/P219</f>
        <v>4.1799898049029151E-2</v>
      </c>
      <c r="BY205" s="129">
        <f t="shared" ref="BY205" si="2575">Q205/Q219</f>
        <v>3.4294070475022406E-2</v>
      </c>
      <c r="BZ205" s="130">
        <f t="shared" ref="BZ205" si="2576">R205/R219</f>
        <v>4.0857306778132943E-2</v>
      </c>
      <c r="CA205" s="131">
        <f t="shared" ref="CA205" si="2577">S205/S219</f>
        <v>3.780703478089998E-2</v>
      </c>
      <c r="CB205" s="128">
        <f t="shared" ref="CB205" si="2578">T205/T219</f>
        <v>2.5475923852183651E-2</v>
      </c>
      <c r="CC205" s="129">
        <f t="shared" ref="CC205" si="2579">U205/U219</f>
        <v>3.8851986464469232E-2</v>
      </c>
      <c r="CD205" s="130">
        <f t="shared" ref="CD205" si="2580">V205/V219</f>
        <v>2.9176709374603576E-2</v>
      </c>
      <c r="CE205" s="131">
        <f t="shared" ref="CE205" si="2581">W205/W219</f>
        <v>4.8031873685763823E-2</v>
      </c>
      <c r="CF205" s="128">
        <f t="shared" ref="CF205" si="2582">X205/X219</f>
        <v>3.6515022320308975E-2</v>
      </c>
      <c r="CG205" s="129">
        <f t="shared" ref="CG205" si="2583">Y205/Y219</f>
        <v>3.2686084142394822E-2</v>
      </c>
      <c r="CH205" s="130">
        <f t="shared" ref="CH205" si="2584">Z205/Z219</f>
        <v>4.6930485655161842E-2</v>
      </c>
      <c r="CI205" s="128">
        <f t="shared" ref="CI205" si="2585">AA205/AA219</f>
        <v>4.9637617992079899E-2</v>
      </c>
      <c r="CJ205" s="134">
        <f t="shared" ref="CJ205" si="2586">AB205/AB219</f>
        <v>3.9575273951538502E-2</v>
      </c>
      <c r="CK205" s="135">
        <f t="shared" ref="CK205" si="2587">AC205/AC219</f>
        <v>4.0802266937035307E-2</v>
      </c>
    </row>
    <row r="206" spans="1:89" ht="14.25" thickTop="1" thickBot="1" x14ac:dyDescent="0.25">
      <c r="A206" s="136" t="s">
        <v>27</v>
      </c>
      <c r="B206" s="192">
        <v>936</v>
      </c>
      <c r="C206" s="176">
        <v>1053</v>
      </c>
      <c r="D206" s="177">
        <v>460</v>
      </c>
      <c r="E206" s="178">
        <v>514</v>
      </c>
      <c r="F206" s="175">
        <v>927</v>
      </c>
      <c r="G206" s="179">
        <v>898</v>
      </c>
      <c r="H206" s="177">
        <v>1693</v>
      </c>
      <c r="I206" s="178">
        <v>1795</v>
      </c>
      <c r="J206" s="175">
        <v>251</v>
      </c>
      <c r="K206" s="176">
        <v>220</v>
      </c>
      <c r="L206" s="177">
        <v>972</v>
      </c>
      <c r="M206" s="175">
        <v>749</v>
      </c>
      <c r="N206" s="180">
        <v>1699</v>
      </c>
      <c r="O206" s="193">
        <v>1513</v>
      </c>
      <c r="P206" s="175">
        <v>928</v>
      </c>
      <c r="Q206" s="176">
        <v>693</v>
      </c>
      <c r="R206" s="177">
        <v>956</v>
      </c>
      <c r="S206" s="178">
        <v>1060</v>
      </c>
      <c r="T206" s="175">
        <v>267</v>
      </c>
      <c r="U206" s="179">
        <v>194</v>
      </c>
      <c r="V206" s="177">
        <v>906</v>
      </c>
      <c r="W206" s="194">
        <v>1106</v>
      </c>
      <c r="X206" s="175">
        <v>694</v>
      </c>
      <c r="Y206" s="179">
        <v>376</v>
      </c>
      <c r="Z206" s="177">
        <v>1955</v>
      </c>
      <c r="AA206" s="175">
        <v>1968</v>
      </c>
      <c r="AB206" s="156">
        <f t="shared" si="2313"/>
        <v>12644</v>
      </c>
      <c r="AC206" s="157">
        <f t="shared" si="2314"/>
        <v>12139</v>
      </c>
      <c r="AE206" s="229" t="s">
        <v>13</v>
      </c>
      <c r="AF206" s="20">
        <f t="shared" ref="AF206:BG206" si="2588">SUM(AF203:AF205)</f>
        <v>3121</v>
      </c>
      <c r="AG206" s="21">
        <f t="shared" si="2588"/>
        <v>6838</v>
      </c>
      <c r="AH206" s="20">
        <f t="shared" si="2588"/>
        <v>2090</v>
      </c>
      <c r="AI206" s="21">
        <f t="shared" si="2588"/>
        <v>2475</v>
      </c>
      <c r="AJ206" s="20">
        <f t="shared" si="2588"/>
        <v>2777</v>
      </c>
      <c r="AK206" s="21">
        <f t="shared" si="2588"/>
        <v>5155</v>
      </c>
      <c r="AL206" s="20">
        <f t="shared" si="2588"/>
        <v>4767</v>
      </c>
      <c r="AM206" s="21">
        <f t="shared" si="2588"/>
        <v>9554</v>
      </c>
      <c r="AN206" s="20">
        <f t="shared" si="2588"/>
        <v>1600</v>
      </c>
      <c r="AO206" s="21">
        <f t="shared" si="2588"/>
        <v>502</v>
      </c>
      <c r="AP206" s="20">
        <f t="shared" si="2588"/>
        <v>5849</v>
      </c>
      <c r="AQ206" s="21">
        <f t="shared" si="2588"/>
        <v>1640</v>
      </c>
      <c r="AR206" s="20">
        <f t="shared" si="2588"/>
        <v>7902</v>
      </c>
      <c r="AS206" s="21">
        <f t="shared" si="2588"/>
        <v>4861</v>
      </c>
      <c r="AT206" s="20">
        <f t="shared" si="2588"/>
        <v>3958</v>
      </c>
      <c r="AU206" s="21">
        <f t="shared" si="2588"/>
        <v>3418</v>
      </c>
      <c r="AV206" s="20">
        <f t="shared" si="2588"/>
        <v>3319</v>
      </c>
      <c r="AW206" s="21">
        <f t="shared" si="2588"/>
        <v>4701</v>
      </c>
      <c r="AX206" s="20">
        <f t="shared" si="2588"/>
        <v>2218</v>
      </c>
      <c r="AY206" s="21">
        <f t="shared" si="2588"/>
        <v>487</v>
      </c>
      <c r="AZ206" s="20">
        <f t="shared" si="2588"/>
        <v>5653</v>
      </c>
      <c r="BA206" s="21">
        <f t="shared" si="2588"/>
        <v>2866</v>
      </c>
      <c r="BB206" s="20">
        <f t="shared" si="2588"/>
        <v>4018</v>
      </c>
      <c r="BC206" s="21">
        <f t="shared" si="2588"/>
        <v>1513</v>
      </c>
      <c r="BD206" s="20">
        <f t="shared" si="2588"/>
        <v>5263</v>
      </c>
      <c r="BE206" s="21">
        <f t="shared" si="2588"/>
        <v>7523</v>
      </c>
      <c r="BF206" s="160">
        <f t="shared" si="2588"/>
        <v>52535</v>
      </c>
      <c r="BG206" s="161">
        <f t="shared" si="2588"/>
        <v>51533</v>
      </c>
      <c r="BI206" s="136" t="s">
        <v>27</v>
      </c>
      <c r="BJ206" s="128">
        <f>B206/B219</f>
        <v>3.4673087608816447E-2</v>
      </c>
      <c r="BK206" s="129">
        <f t="shared" ref="BK206" si="2589">C206/C219</f>
        <v>4.0241525585661332E-2</v>
      </c>
      <c r="BL206" s="130">
        <f t="shared" ref="BL206" si="2590">D206/D219</f>
        <v>3.70430020937349E-2</v>
      </c>
      <c r="BM206" s="131">
        <f t="shared" ref="BM206" si="2591">E206/E219</f>
        <v>4.1209011464763891E-2</v>
      </c>
      <c r="BN206" s="128">
        <f t="shared" ref="BN206" si="2592">F206/F219</f>
        <v>3.367235742826008E-2</v>
      </c>
      <c r="BO206" s="129">
        <f t="shared" ref="BO206" si="2593">G206/G219</f>
        <v>3.7836015842251623E-2</v>
      </c>
      <c r="BP206" s="130">
        <f t="shared" ref="BP206" si="2594">H206/H219</f>
        <v>4.4686691653909094E-2</v>
      </c>
      <c r="BQ206" s="131">
        <f t="shared" ref="BQ206" si="2595">I206/I219</f>
        <v>4.3102413254892544E-2</v>
      </c>
      <c r="BR206" s="128">
        <f t="shared" ref="BR206" si="2596">J206/J219</f>
        <v>4.3373077587696561E-2</v>
      </c>
      <c r="BS206" s="129">
        <f t="shared" ref="BS206" si="2597">K206/K219</f>
        <v>3.3971587399629403E-2</v>
      </c>
      <c r="BT206" s="130">
        <f t="shared" ref="BT206" si="2598">L206/L219</f>
        <v>4.3092746940946974E-2</v>
      </c>
      <c r="BU206" s="128">
        <f t="shared" ref="BU206" si="2599">M206/M219</f>
        <v>3.2552479464557346E-2</v>
      </c>
      <c r="BV206" s="132">
        <f t="shared" ref="BV206" si="2600">N206/N219</f>
        <v>4.2603876727099477E-2</v>
      </c>
      <c r="BW206" s="133">
        <f t="shared" ref="BW206" si="2601">O206/O219</f>
        <v>3.7841082460045521E-2</v>
      </c>
      <c r="BX206" s="128">
        <f t="shared" ref="BX206" si="2602">P206/P219</f>
        <v>4.3004773159089855E-2</v>
      </c>
      <c r="BY206" s="129">
        <f t="shared" ref="BY206" si="2603">Q206/Q219</f>
        <v>3.2690221236850794E-2</v>
      </c>
      <c r="BZ206" s="130">
        <f t="shared" ref="BZ206" si="2604">R206/R219</f>
        <v>3.9177116629784445E-2</v>
      </c>
      <c r="CA206" s="131">
        <f t="shared" ref="CA206" si="2605">S206/S219</f>
        <v>4.1658479072509337E-2</v>
      </c>
      <c r="CB206" s="128">
        <f t="shared" ref="CB206" si="2606">T206/T219</f>
        <v>3.7374020156774913E-2</v>
      </c>
      <c r="CC206" s="129">
        <f t="shared" ref="CC206" si="2607">U206/U219</f>
        <v>2.4313823787442037E-2</v>
      </c>
      <c r="CD206" s="130">
        <f t="shared" ref="CD206" si="2608">V206/V219</f>
        <v>3.8310287961435999E-2</v>
      </c>
      <c r="CE206" s="131">
        <f t="shared" ref="CE206" si="2609">W206/W219</f>
        <v>4.080126904489615E-2</v>
      </c>
      <c r="CF206" s="128">
        <f t="shared" ref="CF206" si="2610">X206/X219</f>
        <v>3.4809650398756081E-2</v>
      </c>
      <c r="CG206" s="129">
        <f t="shared" ref="CG206" si="2611">Y206/Y219</f>
        <v>3.0420711974110032E-2</v>
      </c>
      <c r="CH206" s="130">
        <f t="shared" ref="CH206" si="2612">Z206/Z219</f>
        <v>4.9945073193163526E-2</v>
      </c>
      <c r="CI206" s="128">
        <f t="shared" ref="CI206" si="2613">AA206/AA219</f>
        <v>4.9014968493935392E-2</v>
      </c>
      <c r="CJ206" s="134">
        <f t="shared" ref="CJ206" si="2614">AB206/AB219</f>
        <v>4.0931678023987957E-2</v>
      </c>
      <c r="CK206" s="135">
        <f t="shared" ref="CK206" si="2615">AC206/AC219</f>
        <v>3.9447174127801174E-2</v>
      </c>
    </row>
    <row r="207" spans="1:89" ht="13.5" thickTop="1" x14ac:dyDescent="0.2">
      <c r="A207" s="145" t="s">
        <v>28</v>
      </c>
      <c r="B207" s="189">
        <v>966</v>
      </c>
      <c r="C207" s="183">
        <v>1486</v>
      </c>
      <c r="D207" s="184">
        <v>593</v>
      </c>
      <c r="E207" s="185">
        <v>539</v>
      </c>
      <c r="F207" s="182">
        <v>915</v>
      </c>
      <c r="G207" s="186">
        <v>1460</v>
      </c>
      <c r="H207" s="184">
        <v>1832</v>
      </c>
      <c r="I207" s="185">
        <v>2282</v>
      </c>
      <c r="J207" s="182">
        <v>330</v>
      </c>
      <c r="K207" s="183">
        <v>220</v>
      </c>
      <c r="L207" s="184">
        <v>1463</v>
      </c>
      <c r="M207" s="182">
        <v>721</v>
      </c>
      <c r="N207" s="187">
        <v>2263</v>
      </c>
      <c r="O207" s="190">
        <v>1430</v>
      </c>
      <c r="P207" s="182">
        <v>1121</v>
      </c>
      <c r="Q207" s="183">
        <v>798</v>
      </c>
      <c r="R207" s="184">
        <v>1095</v>
      </c>
      <c r="S207" s="185">
        <v>1285</v>
      </c>
      <c r="T207" s="182">
        <v>405</v>
      </c>
      <c r="U207" s="186">
        <v>224</v>
      </c>
      <c r="V207" s="184">
        <v>1565</v>
      </c>
      <c r="W207" s="191">
        <v>1112</v>
      </c>
      <c r="X207" s="182">
        <v>1035</v>
      </c>
      <c r="Y207" s="186">
        <v>413</v>
      </c>
      <c r="Z207" s="184">
        <v>2057</v>
      </c>
      <c r="AA207" s="182">
        <v>2315</v>
      </c>
      <c r="AB207" s="156">
        <f t="shared" si="2313"/>
        <v>15640</v>
      </c>
      <c r="AC207" s="157">
        <f t="shared" si="2314"/>
        <v>14285</v>
      </c>
      <c r="BI207" s="145" t="s">
        <v>28</v>
      </c>
      <c r="BJ207" s="128">
        <f>B207/B219</f>
        <v>3.5784404519355439E-2</v>
      </c>
      <c r="BK207" s="129">
        <f t="shared" ref="BK207" si="2616">C207/C219</f>
        <v>5.6789085489356822E-2</v>
      </c>
      <c r="BL207" s="130">
        <f t="shared" ref="BL207" si="2617">D207/D219</f>
        <v>4.7753261394749558E-2</v>
      </c>
      <c r="BM207" s="131">
        <f t="shared" ref="BM207" si="2618">E207/E219</f>
        <v>4.3213340816162911E-2</v>
      </c>
      <c r="BN207" s="128">
        <f t="shared" ref="BN207" si="2619">F207/F219</f>
        <v>3.3236469306211408E-2</v>
      </c>
      <c r="BO207" s="129">
        <f t="shared" ref="BO207" si="2620">G207/G219</f>
        <v>6.1515125979607316E-2</v>
      </c>
      <c r="BP207" s="130">
        <f t="shared" ref="BP207" si="2621">H207/H219</f>
        <v>4.83555930950747E-2</v>
      </c>
      <c r="BQ207" s="131">
        <f t="shared" ref="BQ207" si="2622">I207/I219</f>
        <v>5.4796494176972028E-2</v>
      </c>
      <c r="BR207" s="128">
        <f t="shared" ref="BR207" si="2623">J207/J219</f>
        <v>5.702436495593572E-2</v>
      </c>
      <c r="BS207" s="129">
        <f t="shared" ref="BS207" si="2624">K207/K219</f>
        <v>3.3971587399629403E-2</v>
      </c>
      <c r="BT207" s="130">
        <f t="shared" ref="BT207" si="2625">L207/L219</f>
        <v>6.4860790920375958E-2</v>
      </c>
      <c r="BU207" s="128">
        <f t="shared" ref="BU207" si="2626">M207/M219</f>
        <v>3.1335564344386981E-2</v>
      </c>
      <c r="BV207" s="132">
        <f t="shared" ref="BV207" si="2627">N207/N219</f>
        <v>5.6746658642393241E-2</v>
      </c>
      <c r="BW207" s="133">
        <f t="shared" ref="BW207" si="2628">O207/O219</f>
        <v>3.576520021008929E-2</v>
      </c>
      <c r="BX207" s="128">
        <f t="shared" ref="BX207" si="2629">P207/P219</f>
        <v>5.1948653783771261E-2</v>
      </c>
      <c r="BY207" s="129">
        <f t="shared" ref="BY207" si="2630">Q207/Q219</f>
        <v>3.7643285060616066E-2</v>
      </c>
      <c r="BZ207" s="130">
        <f t="shared" ref="BZ207" si="2631">R207/R219</f>
        <v>4.487337103516105E-2</v>
      </c>
      <c r="CA207" s="131">
        <f t="shared" ref="CA207" si="2632">S207/S219</f>
        <v>5.050108076242877E-2</v>
      </c>
      <c r="CB207" s="128">
        <f t="shared" ref="CB207" si="2633">T207/T219</f>
        <v>5.6690929451287793E-2</v>
      </c>
      <c r="CC207" s="129">
        <f t="shared" ref="CC207" si="2634">U207/U219</f>
        <v>2.8073693445293896E-2</v>
      </c>
      <c r="CD207" s="130">
        <f t="shared" ref="CD207" si="2635">V207/V219</f>
        <v>6.6176159668484918E-2</v>
      </c>
      <c r="CE207" s="131">
        <f t="shared" ref="CE207" si="2636">W207/W219</f>
        <v>4.1022614084922714E-2</v>
      </c>
      <c r="CF207" s="128">
        <f t="shared" ref="CF207" si="2637">X207/X219</f>
        <v>5.1913527611977726E-2</v>
      </c>
      <c r="CG207" s="129">
        <f t="shared" ref="CG207" si="2638">Y207/Y219</f>
        <v>3.3414239482200646E-2</v>
      </c>
      <c r="CH207" s="130">
        <f t="shared" ref="CH207" si="2639">Z207/Z219</f>
        <v>5.2550903098893799E-2</v>
      </c>
      <c r="CI207" s="128">
        <f t="shared" ref="CI207" si="2640">AA207/AA219</f>
        <v>5.7657343528181117E-2</v>
      </c>
      <c r="CJ207" s="134">
        <f t="shared" ref="CJ207" si="2641">AB207/AB219</f>
        <v>5.0630452728185039E-2</v>
      </c>
      <c r="CK207" s="135">
        <f t="shared" ref="CK207" si="2642">AC207/AC219</f>
        <v>4.6420865179639163E-2</v>
      </c>
    </row>
    <row r="208" spans="1:89" x14ac:dyDescent="0.2">
      <c r="A208" s="136" t="s">
        <v>29</v>
      </c>
      <c r="B208" s="192">
        <v>1249</v>
      </c>
      <c r="C208" s="176">
        <v>2077</v>
      </c>
      <c r="D208" s="177">
        <v>974</v>
      </c>
      <c r="E208" s="178">
        <v>832</v>
      </c>
      <c r="F208" s="175">
        <v>1210</v>
      </c>
      <c r="G208" s="179">
        <v>2003</v>
      </c>
      <c r="H208" s="177">
        <v>1885</v>
      </c>
      <c r="I208" s="178">
        <v>3328</v>
      </c>
      <c r="J208" s="175">
        <v>615</v>
      </c>
      <c r="K208" s="176">
        <v>217</v>
      </c>
      <c r="L208" s="177">
        <v>2099</v>
      </c>
      <c r="M208" s="175">
        <v>737</v>
      </c>
      <c r="N208" s="180">
        <v>3008</v>
      </c>
      <c r="O208" s="193">
        <v>1933</v>
      </c>
      <c r="P208" s="175">
        <v>1611</v>
      </c>
      <c r="Q208" s="176">
        <v>1187</v>
      </c>
      <c r="R208" s="177">
        <v>1407</v>
      </c>
      <c r="S208" s="178">
        <v>1845</v>
      </c>
      <c r="T208" s="175">
        <v>968</v>
      </c>
      <c r="U208" s="179">
        <v>194</v>
      </c>
      <c r="V208" s="177">
        <v>2287</v>
      </c>
      <c r="W208" s="194">
        <v>1114</v>
      </c>
      <c r="X208" s="175">
        <v>1567</v>
      </c>
      <c r="Y208" s="179">
        <v>521</v>
      </c>
      <c r="Z208" s="177">
        <v>2205</v>
      </c>
      <c r="AA208" s="175">
        <v>3085</v>
      </c>
      <c r="AB208" s="156">
        <f t="shared" si="2313"/>
        <v>21085</v>
      </c>
      <c r="AC208" s="157">
        <f t="shared" si="2314"/>
        <v>19073</v>
      </c>
      <c r="BI208" s="136" t="s">
        <v>29</v>
      </c>
      <c r="BJ208" s="128">
        <f>B208/B219</f>
        <v>4.6267827375439899E-2</v>
      </c>
      <c r="BK208" s="129">
        <f t="shared" ref="BK208" si="2643">C208/C219</f>
        <v>7.9374785034585546E-2</v>
      </c>
      <c r="BL208" s="130">
        <f t="shared" ref="BL208" si="2644">D208/D219</f>
        <v>7.8434530520212598E-2</v>
      </c>
      <c r="BM208" s="131">
        <f t="shared" ref="BM208" si="2645">E208/E219</f>
        <v>6.6704080814559447E-2</v>
      </c>
      <c r="BN208" s="128">
        <f t="shared" ref="BN208" si="2646">F208/F219</f>
        <v>4.3952052306574646E-2</v>
      </c>
      <c r="BO208" s="129">
        <f t="shared" ref="BO208" si="2647">G208/G219</f>
        <v>8.4393696806269486E-2</v>
      </c>
      <c r="BP208" s="130">
        <f t="shared" ref="BP208" si="2648">H208/H219</f>
        <v>4.9754526738109067E-2</v>
      </c>
      <c r="BQ208" s="131">
        <f t="shared" ref="BQ208" si="2649">I208/I219</f>
        <v>7.9913555048625282E-2</v>
      </c>
      <c r="BR208" s="128">
        <f t="shared" ref="BR208" si="2650">J208/J219</f>
        <v>0.10627268014515293</v>
      </c>
      <c r="BS208" s="129">
        <f t="shared" ref="BS208" si="2651">K208/K219</f>
        <v>3.3508338480543548E-2</v>
      </c>
      <c r="BT208" s="130">
        <f t="shared" ref="BT208" si="2652">L208/L219</f>
        <v>9.3057279659514103E-2</v>
      </c>
      <c r="BU208" s="128">
        <f t="shared" ref="BU208" si="2653">M208/M219</f>
        <v>3.2030944413055762E-2</v>
      </c>
      <c r="BV208" s="132">
        <f t="shared" ref="BV208" si="2654">N208/N219</f>
        <v>7.5428170214900073E-2</v>
      </c>
      <c r="BW208" s="133">
        <f t="shared" ref="BW208" si="2655">O208/O219</f>
        <v>4.83455468574144E-2</v>
      </c>
      <c r="BX208" s="128">
        <f t="shared" ref="BX208" si="2656">P208/P219</f>
        <v>7.4655915473376896E-2</v>
      </c>
      <c r="BY208" s="129">
        <f t="shared" ref="BY208" si="2657">Q208/Q219</f>
        <v>5.5993207226755978E-2</v>
      </c>
      <c r="BZ208" s="130">
        <f t="shared" ref="BZ208" si="2658">R208/R219</f>
        <v>5.7659208261617897E-2</v>
      </c>
      <c r="CA208" s="131">
        <f t="shared" ref="CA208" si="2659">S208/S219</f>
        <v>7.2509333857339361E-2</v>
      </c>
      <c r="CB208" s="128">
        <f t="shared" ref="CB208" si="2660">T208/T219</f>
        <v>0.13549832026875699</v>
      </c>
      <c r="CC208" s="129">
        <f t="shared" ref="CC208" si="2661">U208/U219</f>
        <v>2.4313823787442037E-2</v>
      </c>
      <c r="CD208" s="130">
        <f t="shared" ref="CD208" si="2662">V208/V219</f>
        <v>9.67059917966933E-2</v>
      </c>
      <c r="CE208" s="131">
        <f t="shared" ref="CE208" si="2663">W208/W219</f>
        <v>4.109639576493157E-2</v>
      </c>
      <c r="CF208" s="128">
        <f t="shared" ref="CF208" si="2664">X208/X219</f>
        <v>7.8597582384511214E-2</v>
      </c>
      <c r="CG208" s="129">
        <f t="shared" ref="CG208" si="2665">Y208/Y219</f>
        <v>4.2152103559870549E-2</v>
      </c>
      <c r="CH208" s="130">
        <f t="shared" ref="CH208" si="2666">Z208/Z219</f>
        <v>5.633191119740439E-2</v>
      </c>
      <c r="CI208" s="128">
        <f t="shared" ref="CI208" si="2667">AA208/AA219</f>
        <v>7.6834948071031861E-2</v>
      </c>
      <c r="CJ208" s="134">
        <f t="shared" ref="CJ208" si="2668">AB208/AB219</f>
        <v>6.8257231187581938E-2</v>
      </c>
      <c r="CK208" s="135">
        <f t="shared" ref="CK208" si="2669">AC208/AC219</f>
        <v>6.1980060313003689E-2</v>
      </c>
    </row>
    <row r="209" spans="1:89" x14ac:dyDescent="0.2">
      <c r="A209" s="145" t="s">
        <v>30</v>
      </c>
      <c r="B209" s="189">
        <v>1494</v>
      </c>
      <c r="C209" s="183">
        <v>3568</v>
      </c>
      <c r="D209" s="184">
        <v>1220</v>
      </c>
      <c r="E209" s="185">
        <v>1213</v>
      </c>
      <c r="F209" s="182">
        <v>1428</v>
      </c>
      <c r="G209" s="186">
        <v>2709</v>
      </c>
      <c r="H209" s="184">
        <v>2367</v>
      </c>
      <c r="I209" s="185">
        <v>4533</v>
      </c>
      <c r="J209" s="182">
        <v>993</v>
      </c>
      <c r="K209" s="183">
        <v>235</v>
      </c>
      <c r="L209" s="184">
        <v>3039</v>
      </c>
      <c r="M209" s="182">
        <v>851</v>
      </c>
      <c r="N209" s="187">
        <v>3874</v>
      </c>
      <c r="O209" s="190">
        <v>2537</v>
      </c>
      <c r="P209" s="182">
        <v>2087</v>
      </c>
      <c r="Q209" s="183">
        <v>1548</v>
      </c>
      <c r="R209" s="184">
        <v>1688</v>
      </c>
      <c r="S209" s="185">
        <v>2323</v>
      </c>
      <c r="T209" s="182">
        <v>1216</v>
      </c>
      <c r="U209" s="186">
        <v>250</v>
      </c>
      <c r="V209" s="184">
        <v>2737</v>
      </c>
      <c r="W209" s="191">
        <v>1426</v>
      </c>
      <c r="X209" s="182">
        <v>2189</v>
      </c>
      <c r="Y209" s="186">
        <v>679</v>
      </c>
      <c r="Z209" s="184">
        <v>2793</v>
      </c>
      <c r="AA209" s="182">
        <v>3796</v>
      </c>
      <c r="AB209" s="156">
        <f t="shared" si="2313"/>
        <v>27125</v>
      </c>
      <c r="AC209" s="157">
        <f t="shared" si="2314"/>
        <v>25668</v>
      </c>
      <c r="BI209" s="145" t="s">
        <v>30</v>
      </c>
      <c r="BJ209" s="128">
        <f>B209/B219</f>
        <v>5.5343582144841634E-2</v>
      </c>
      <c r="BK209" s="129">
        <f t="shared" ref="BK209" si="2670">C209/C219</f>
        <v>0.13635495089234531</v>
      </c>
      <c r="BL209" s="130">
        <f t="shared" ref="BL209" si="2671">D209/D219</f>
        <v>9.8244483813818645E-2</v>
      </c>
      <c r="BM209" s="131">
        <f t="shared" ref="BM209" si="2672">E209/E219</f>
        <v>9.7250060129880536E-2</v>
      </c>
      <c r="BN209" s="128">
        <f t="shared" ref="BN209" si="2673">F209/F219</f>
        <v>5.1870686523792224E-2</v>
      </c>
      <c r="BO209" s="129">
        <f t="shared" ref="BO209" si="2674">G209/G219</f>
        <v>0.11414005224572343</v>
      </c>
      <c r="BP209" s="130">
        <f t="shared" ref="BP209" si="2675">H209/H219</f>
        <v>6.2476904397402735E-2</v>
      </c>
      <c r="BQ209" s="131">
        <f t="shared" ref="BQ209" si="2676">I209/I219</f>
        <v>0.10884860127266179</v>
      </c>
      <c r="BR209" s="128">
        <f t="shared" ref="BR209" si="2677">J209/J219</f>
        <v>0.17159149818558839</v>
      </c>
      <c r="BS209" s="129">
        <f t="shared" ref="BS209" si="2678">K209/K219</f>
        <v>3.6287831995058681E-2</v>
      </c>
      <c r="BT209" s="130">
        <f t="shared" ref="BT209" si="2679">L209/L219</f>
        <v>0.13473133534314594</v>
      </c>
      <c r="BU209" s="128">
        <f t="shared" ref="BU209" si="2680">M209/M219</f>
        <v>3.6985527402320834E-2</v>
      </c>
      <c r="BV209" s="132">
        <f t="shared" ref="BV209" si="2681">N209/N219</f>
        <v>9.7143860177035538E-2</v>
      </c>
      <c r="BW209" s="133">
        <f t="shared" ref="BW209" si="2682">O209/O219</f>
        <v>6.3451967086011557E-2</v>
      </c>
      <c r="BX209" s="128">
        <f t="shared" ref="BX209" si="2683">P209/P219</f>
        <v>9.6714398257565226E-2</v>
      </c>
      <c r="BY209" s="129">
        <f t="shared" ref="BY209" si="2684">Q209/Q219</f>
        <v>7.3022312373225151E-2</v>
      </c>
      <c r="BZ209" s="130">
        <f t="shared" ref="BZ209" si="2685">R209/R219</f>
        <v>6.9174657814933205E-2</v>
      </c>
      <c r="CA209" s="131">
        <f t="shared" ref="CA209" si="2686">S209/S219</f>
        <v>9.1294949891923757E-2</v>
      </c>
      <c r="CB209" s="128">
        <f t="shared" ref="CB209" si="2687">T209/T219</f>
        <v>0.1702127659574468</v>
      </c>
      <c r="CC209" s="129">
        <f t="shared" ref="CC209" si="2688">U209/U219</f>
        <v>3.1332247148765507E-2</v>
      </c>
      <c r="CD209" s="130">
        <f t="shared" ref="CD209" si="2689">V209/V219</f>
        <v>0.11573428051926085</v>
      </c>
      <c r="CE209" s="131">
        <f t="shared" ref="CE209" si="2690">W209/W219</f>
        <v>5.2606337846312759E-2</v>
      </c>
      <c r="CF209" s="128">
        <f t="shared" ref="CF209" si="2691">X209/X219</f>
        <v>0.10979585694939058</v>
      </c>
      <c r="CG209" s="129">
        <f t="shared" ref="CG209" si="2692">Y209/Y219</f>
        <v>5.4935275080906149E-2</v>
      </c>
      <c r="CH209" s="130">
        <f t="shared" ref="CH209" si="2693">Z209/Z219</f>
        <v>7.1353754183378887E-2</v>
      </c>
      <c r="CI209" s="128">
        <f t="shared" ref="CI209" si="2694">AA209/AA219</f>
        <v>9.454309979826156E-2</v>
      </c>
      <c r="CJ209" s="134">
        <f t="shared" ref="CJ209" si="2695">AB209/AB219</f>
        <v>8.7810168174681541E-2</v>
      </c>
      <c r="CK209" s="135">
        <f t="shared" ref="CK209" si="2696">AC209/AC219</f>
        <v>8.3411324286382774E-2</v>
      </c>
    </row>
    <row r="210" spans="1:89" x14ac:dyDescent="0.2">
      <c r="A210" s="136" t="s">
        <v>31</v>
      </c>
      <c r="B210" s="192">
        <v>1627</v>
      </c>
      <c r="C210" s="176">
        <v>3270</v>
      </c>
      <c r="D210" s="177">
        <v>870</v>
      </c>
      <c r="E210" s="178">
        <v>1262</v>
      </c>
      <c r="F210" s="175">
        <v>1349</v>
      </c>
      <c r="G210" s="179">
        <v>2446</v>
      </c>
      <c r="H210" s="177">
        <v>2400</v>
      </c>
      <c r="I210" s="178">
        <v>5021</v>
      </c>
      <c r="J210" s="175">
        <v>607</v>
      </c>
      <c r="K210" s="176">
        <v>267</v>
      </c>
      <c r="L210" s="177">
        <v>2810</v>
      </c>
      <c r="M210" s="175">
        <v>789</v>
      </c>
      <c r="N210" s="180">
        <v>4028</v>
      </c>
      <c r="O210" s="193">
        <v>2324</v>
      </c>
      <c r="P210" s="175">
        <v>1871</v>
      </c>
      <c r="Q210" s="176">
        <v>1870</v>
      </c>
      <c r="R210" s="177">
        <v>1631</v>
      </c>
      <c r="S210" s="178">
        <v>2378</v>
      </c>
      <c r="T210" s="175">
        <v>1002</v>
      </c>
      <c r="U210" s="179">
        <v>237</v>
      </c>
      <c r="V210" s="177">
        <v>2916</v>
      </c>
      <c r="W210" s="194">
        <v>1440</v>
      </c>
      <c r="X210" s="175">
        <v>1829</v>
      </c>
      <c r="Y210" s="179">
        <v>834</v>
      </c>
      <c r="Z210" s="177">
        <v>2470</v>
      </c>
      <c r="AA210" s="175">
        <v>3727</v>
      </c>
      <c r="AB210" s="156">
        <f t="shared" si="2313"/>
        <v>25410</v>
      </c>
      <c r="AC210" s="157">
        <f t="shared" si="2314"/>
        <v>25865</v>
      </c>
      <c r="BI210" s="136" t="s">
        <v>31</v>
      </c>
      <c r="BJ210" s="128">
        <f>B210/B219</f>
        <v>6.0270420448231152E-2</v>
      </c>
      <c r="BK210" s="129">
        <f t="shared" ref="BK210" si="2697">C210/C219</f>
        <v>0.12496656093552948</v>
      </c>
      <c r="BL210" s="130">
        <f t="shared" ref="BL210" si="2698">D210/D219</f>
        <v>7.005959091641166E-2</v>
      </c>
      <c r="BM210" s="131">
        <f t="shared" ref="BM210" si="2699">E210/E219</f>
        <v>0.10117854565862262</v>
      </c>
      <c r="BN210" s="128">
        <f t="shared" ref="BN210" si="2700">F210/F219</f>
        <v>4.9001089720305119E-2</v>
      </c>
      <c r="BO210" s="129">
        <f t="shared" ref="BO210" si="2701">G210/G219</f>
        <v>0.10305890283980787</v>
      </c>
      <c r="BP210" s="130">
        <f t="shared" ref="BP210" si="2702">H210/H219</f>
        <v>6.3347938552499608E-2</v>
      </c>
      <c r="BQ210" s="131">
        <f t="shared" ref="BQ210" si="2703">I210/I219</f>
        <v>0.12056669468123424</v>
      </c>
      <c r="BR210" s="128">
        <f t="shared" ref="BR210" si="2704">J210/J219</f>
        <v>0.1048902712977363</v>
      </c>
      <c r="BS210" s="129">
        <f t="shared" ref="BS210" si="2705">K210/K219</f>
        <v>4.1229153798641137E-2</v>
      </c>
      <c r="BT210" s="130">
        <f t="shared" ref="BT210" si="2706">L210/L219</f>
        <v>0.12457882603298458</v>
      </c>
      <c r="BU210" s="128">
        <f t="shared" ref="BU210" si="2707">M210/M219</f>
        <v>3.4290929636229303E-2</v>
      </c>
      <c r="BV210" s="132">
        <f t="shared" ref="BV210" si="2708">N210/N219</f>
        <v>0.1010055417638356</v>
      </c>
      <c r="BW210" s="133">
        <f t="shared" ref="BW210" si="2709">O210/O219</f>
        <v>5.812470299877448E-2</v>
      </c>
      <c r="BX210" s="128">
        <f t="shared" ref="BX210" si="2710">P210/P219</f>
        <v>8.6704666573983971E-2</v>
      </c>
      <c r="BY210" s="129">
        <f t="shared" ref="BY210" si="2711">Q210/Q219</f>
        <v>8.8211708099438652E-2</v>
      </c>
      <c r="BZ210" s="130">
        <f t="shared" ref="BZ210" si="2712">R210/R219</f>
        <v>6.6838783706253582E-2</v>
      </c>
      <c r="CA210" s="131">
        <f t="shared" ref="CA210" si="2713">S210/S219</f>
        <v>9.3456474749459617E-2</v>
      </c>
      <c r="CB210" s="128">
        <f t="shared" ref="CB210" si="2714">T210/T219</f>
        <v>0.14025755879059351</v>
      </c>
      <c r="CC210" s="129">
        <f t="shared" ref="CC210" si="2715">U210/U219</f>
        <v>2.9702970297029702E-2</v>
      </c>
      <c r="CD210" s="130">
        <f t="shared" ref="CD210" si="2716">V210/V219</f>
        <v>0.12330331092223773</v>
      </c>
      <c r="CE210" s="131">
        <f t="shared" ref="CE210" si="2717">W210/W219</f>
        <v>5.3122809606374735E-2</v>
      </c>
      <c r="CF210" s="128">
        <f t="shared" ref="CF210" si="2718">X210/X219</f>
        <v>9.1738977780007017E-2</v>
      </c>
      <c r="CG210" s="129">
        <f t="shared" ref="CG210" si="2719">Y210/Y219</f>
        <v>6.7475728155339809E-2</v>
      </c>
      <c r="CH210" s="130">
        <f t="shared" ref="CH210" si="2720">Z210/Z219</f>
        <v>6.31019594818997E-2</v>
      </c>
      <c r="CI210" s="128">
        <f t="shared" ref="CI210" si="2721">AA210/AA219</f>
        <v>9.2824587183382726E-2</v>
      </c>
      <c r="CJ210" s="134">
        <f t="shared" ref="CJ210" si="2722">AB210/AB219</f>
        <v>8.2258299477185548E-2</v>
      </c>
      <c r="CK210" s="135">
        <f t="shared" ref="CK210" si="2723">AC210/AC219</f>
        <v>8.4051500025996984E-2</v>
      </c>
    </row>
    <row r="211" spans="1:89" x14ac:dyDescent="0.2">
      <c r="A211" s="145" t="s">
        <v>32</v>
      </c>
      <c r="B211" s="189">
        <v>1636</v>
      </c>
      <c r="C211" s="183">
        <v>2445</v>
      </c>
      <c r="D211" s="184">
        <v>584</v>
      </c>
      <c r="E211" s="185">
        <v>1001</v>
      </c>
      <c r="F211" s="182">
        <v>1121</v>
      </c>
      <c r="G211" s="186">
        <v>2279</v>
      </c>
      <c r="H211" s="184">
        <v>2201</v>
      </c>
      <c r="I211" s="185">
        <v>3758</v>
      </c>
      <c r="J211" s="182">
        <v>458</v>
      </c>
      <c r="K211" s="183">
        <v>185</v>
      </c>
      <c r="L211" s="184">
        <v>2095</v>
      </c>
      <c r="M211" s="182">
        <v>872</v>
      </c>
      <c r="N211" s="187">
        <v>2881</v>
      </c>
      <c r="O211" s="190">
        <v>2503</v>
      </c>
      <c r="P211" s="182">
        <v>1278</v>
      </c>
      <c r="Q211" s="183">
        <v>1620</v>
      </c>
      <c r="R211" s="184">
        <v>1442</v>
      </c>
      <c r="S211" s="185">
        <v>2077</v>
      </c>
      <c r="T211" s="182">
        <v>658</v>
      </c>
      <c r="U211" s="186">
        <v>288</v>
      </c>
      <c r="V211" s="184">
        <v>2490</v>
      </c>
      <c r="W211" s="191">
        <v>1686</v>
      </c>
      <c r="X211" s="182">
        <v>1331</v>
      </c>
      <c r="Y211" s="186">
        <v>774</v>
      </c>
      <c r="Z211" s="184">
        <v>2349</v>
      </c>
      <c r="AA211" s="182">
        <v>3480</v>
      </c>
      <c r="AB211" s="156">
        <f t="shared" si="2313"/>
        <v>20524</v>
      </c>
      <c r="AC211" s="157">
        <f t="shared" si="2314"/>
        <v>22968</v>
      </c>
      <c r="BI211" s="145" t="s">
        <v>32</v>
      </c>
      <c r="BJ211" s="128">
        <f>B211/B219</f>
        <v>6.0603815521392851E-2</v>
      </c>
      <c r="BK211" s="129">
        <f t="shared" ref="BK211" si="2724">C211/C219</f>
        <v>9.3438300149042683E-2</v>
      </c>
      <c r="BL211" s="130">
        <f t="shared" ref="BL211" si="2725">D211/D219</f>
        <v>4.7028507005959092E-2</v>
      </c>
      <c r="BM211" s="131">
        <f t="shared" ref="BM211" si="2726">E211/E219</f>
        <v>8.0253347230016842E-2</v>
      </c>
      <c r="BN211" s="128">
        <f t="shared" ref="BN211" si="2727">F211/F219</f>
        <v>4.0719215401380314E-2</v>
      </c>
      <c r="BO211" s="129">
        <f t="shared" ref="BO211" si="2728">G211/G219</f>
        <v>9.6022583635291148E-2</v>
      </c>
      <c r="BP211" s="130">
        <f t="shared" ref="BP211" si="2729">H211/H219</f>
        <v>5.8095338647521512E-2</v>
      </c>
      <c r="BQ211" s="131">
        <f t="shared" ref="BQ211" si="2730">I211/I219</f>
        <v>9.0238924240605117E-2</v>
      </c>
      <c r="BR211" s="128">
        <f t="shared" ref="BR211" si="2731">J211/J219</f>
        <v>7.9142906514601694E-2</v>
      </c>
      <c r="BS211" s="129">
        <f t="shared" ref="BS211" si="2732">K211/K219</f>
        <v>2.8567016676961089E-2</v>
      </c>
      <c r="BT211" s="130">
        <f t="shared" ref="BT211" si="2733">L211/L219</f>
        <v>9.2879943252349703E-2</v>
      </c>
      <c r="BU211" s="128">
        <f t="shared" ref="BU211" si="2734">M211/M219</f>
        <v>3.789821374244861E-2</v>
      </c>
      <c r="BV211" s="132">
        <f t="shared" ref="BV211" si="2735">N211/N219</f>
        <v>7.2243536698513008E-2</v>
      </c>
      <c r="BW211" s="133">
        <f t="shared" ref="BW211" si="2736">O211/O219</f>
        <v>6.2601605682415032E-2</v>
      </c>
      <c r="BX211" s="128">
        <f t="shared" ref="BX211" si="2737">P211/P219</f>
        <v>5.922424579452245E-2</v>
      </c>
      <c r="BY211" s="129">
        <f t="shared" ref="BY211" si="2738">Q211/Q219</f>
        <v>7.6418698995235623E-2</v>
      </c>
      <c r="BZ211" s="130">
        <f t="shared" ref="BZ211" si="2739">R211/R219</f>
        <v>5.9093516924842229E-2</v>
      </c>
      <c r="CA211" s="131">
        <f t="shared" ref="CA211" si="2740">S211/S219</f>
        <v>8.1627038710945177E-2</v>
      </c>
      <c r="CB211" s="128">
        <f t="shared" ref="CB211" si="2741">T211/T219</f>
        <v>9.2105263157894732E-2</v>
      </c>
      <c r="CC211" s="129">
        <f t="shared" ref="CC211" si="2742">U211/U219</f>
        <v>3.6094748715377864E-2</v>
      </c>
      <c r="CD211" s="130">
        <f t="shared" ref="CD211" si="2743">V211/V219</f>
        <v>0.10528986426487377</v>
      </c>
      <c r="CE211" s="131">
        <f t="shared" ref="CE211" si="2744">W211/W219</f>
        <v>6.2197956247463757E-2</v>
      </c>
      <c r="CF211" s="128">
        <f t="shared" ref="CF211" si="2745">X211/X219</f>
        <v>6.6760294929026437E-2</v>
      </c>
      <c r="CG211" s="129">
        <f t="shared" ref="CG211" si="2746">Y211/Y219</f>
        <v>6.2621359223300976E-2</v>
      </c>
      <c r="CH211" s="130">
        <f t="shared" ref="CH211" si="2747">Z211/Z219</f>
        <v>6.0010729887847128E-2</v>
      </c>
      <c r="CI211" s="128">
        <f t="shared" ref="CI211" si="2748">AA211/AA219</f>
        <v>8.6672810141715032E-2</v>
      </c>
      <c r="CJ211" s="134">
        <f t="shared" ref="CJ211" si="2749">AB211/AB219</f>
        <v>6.6441138861462259E-2</v>
      </c>
      <c r="CK211" s="135">
        <f t="shared" ref="CK211" si="2750">AC211/AC219</f>
        <v>7.4637342068320081E-2</v>
      </c>
    </row>
    <row r="212" spans="1:89" x14ac:dyDescent="0.2">
      <c r="A212" s="136" t="s">
        <v>33</v>
      </c>
      <c r="B212" s="192">
        <v>1437</v>
      </c>
      <c r="C212" s="176">
        <v>1566</v>
      </c>
      <c r="D212" s="177">
        <v>425</v>
      </c>
      <c r="E212" s="178">
        <v>708</v>
      </c>
      <c r="F212" s="175">
        <v>1070</v>
      </c>
      <c r="G212" s="179">
        <v>1513</v>
      </c>
      <c r="H212" s="177">
        <v>1692</v>
      </c>
      <c r="I212" s="178">
        <v>2538</v>
      </c>
      <c r="J212" s="175">
        <v>387</v>
      </c>
      <c r="K212" s="176">
        <v>116</v>
      </c>
      <c r="L212" s="177">
        <v>1275</v>
      </c>
      <c r="M212" s="175">
        <v>923</v>
      </c>
      <c r="N212" s="180">
        <v>2233</v>
      </c>
      <c r="O212" s="193">
        <v>2016</v>
      </c>
      <c r="P212" s="175">
        <v>876</v>
      </c>
      <c r="Q212" s="176">
        <v>1466</v>
      </c>
      <c r="R212" s="177">
        <v>1038</v>
      </c>
      <c r="S212" s="178">
        <v>1558</v>
      </c>
      <c r="T212" s="175">
        <v>335</v>
      </c>
      <c r="U212" s="179">
        <v>238</v>
      </c>
      <c r="V212" s="177">
        <v>1729</v>
      </c>
      <c r="W212" s="194">
        <v>1367</v>
      </c>
      <c r="X212" s="175">
        <v>794</v>
      </c>
      <c r="Y212" s="179">
        <v>615</v>
      </c>
      <c r="Z212" s="177">
        <v>1746</v>
      </c>
      <c r="AA212" s="175">
        <v>2198</v>
      </c>
      <c r="AB212" s="156">
        <f t="shared" si="2313"/>
        <v>15037</v>
      </c>
      <c r="AC212" s="157">
        <f t="shared" si="2314"/>
        <v>16822</v>
      </c>
      <c r="BI212" s="136" t="s">
        <v>33</v>
      </c>
      <c r="BJ212" s="128">
        <f>B212/B219</f>
        <v>5.3232080014817558E-2</v>
      </c>
      <c r="BK212" s="129">
        <f t="shared" ref="BK212" si="2751">C212/C219</f>
        <v>5.9846371383804026E-2</v>
      </c>
      <c r="BL212" s="130">
        <f t="shared" ref="BL212" si="2752">D212/D219</f>
        <v>3.4224512803994203E-2</v>
      </c>
      <c r="BM212" s="131">
        <f t="shared" ref="BM212" si="2753">E212/E219</f>
        <v>5.6762607231620299E-2</v>
      </c>
      <c r="BN212" s="128">
        <f t="shared" ref="BN212" si="2754">F212/F219</f>
        <v>3.8866690882673451E-2</v>
      </c>
      <c r="BO212" s="129">
        <f t="shared" ref="BO212" si="2755">G212/G219</f>
        <v>6.3748209319962917E-2</v>
      </c>
      <c r="BP212" s="130">
        <f t="shared" ref="BP212" si="2756">H212/H219</f>
        <v>4.4660296679512219E-2</v>
      </c>
      <c r="BQ212" s="131">
        <f t="shared" ref="BQ212" si="2757">I212/I219</f>
        <v>6.0943690719173972E-2</v>
      </c>
      <c r="BR212" s="128">
        <f t="shared" ref="BR212" si="2758">J212/J219</f>
        <v>6.6874027993779159E-2</v>
      </c>
      <c r="BS212" s="129">
        <f t="shared" ref="BS212" si="2759">K212/K219</f>
        <v>1.7912291537986413E-2</v>
      </c>
      <c r="BT212" s="130">
        <f t="shared" ref="BT212" si="2760">L212/L219</f>
        <v>5.6525979783649587E-2</v>
      </c>
      <c r="BU212" s="128">
        <f t="shared" ref="BU212" si="2761">M212/M219</f>
        <v>4.0114737711330346E-2</v>
      </c>
      <c r="BV212" s="132">
        <f t="shared" ref="BV212" si="2762">N212/N219</f>
        <v>5.5994383008601017E-2</v>
      </c>
      <c r="BW212" s="133">
        <f t="shared" ref="BW212" si="2763">O212/O219</f>
        <v>5.042142910737063E-2</v>
      </c>
      <c r="BX212" s="128">
        <f t="shared" ref="BX212" si="2764">P212/P219</f>
        <v>4.0595022938968439E-2</v>
      </c>
      <c r="BY212" s="129">
        <f t="shared" ref="BY212" si="2765">Q212/Q219</f>
        <v>6.9154205387046558E-2</v>
      </c>
      <c r="BZ212" s="130">
        <f t="shared" ref="BZ212" si="2766">R212/R219</f>
        <v>4.2537496926481434E-2</v>
      </c>
      <c r="CA212" s="131">
        <f t="shared" ref="CA212" si="2767">S212/S219</f>
        <v>6.1230104146197679E-2</v>
      </c>
      <c r="CB212" s="128">
        <f t="shared" ref="CB212" si="2768">T212/T219</f>
        <v>4.6892497200447927E-2</v>
      </c>
      <c r="CC212" s="129">
        <f t="shared" ref="CC212" si="2769">U212/U219</f>
        <v>2.9828299285624766E-2</v>
      </c>
      <c r="CD212" s="130">
        <f t="shared" ref="CD212" si="2770">V212/V219</f>
        <v>7.3110913780709538E-2</v>
      </c>
      <c r="CE212" s="131">
        <f t="shared" ref="CE212" si="2771">W212/W219</f>
        <v>5.0429778286051573E-2</v>
      </c>
      <c r="CF212" s="128">
        <f t="shared" ref="CF212" si="2772">X212/X219</f>
        <v>3.982545016802929E-2</v>
      </c>
      <c r="CG212" s="129">
        <f t="shared" ref="CG212" si="2773">Y212/Y219</f>
        <v>4.9757281553398057E-2</v>
      </c>
      <c r="CH212" s="130">
        <f t="shared" ref="CH212" si="2774">Z212/Z219</f>
        <v>4.460567662161817E-2</v>
      </c>
      <c r="CI212" s="128">
        <f t="shared" ref="CI212" si="2775">AA212/AA219</f>
        <v>5.4743343876864838E-2</v>
      </c>
      <c r="CJ212" s="134">
        <f t="shared" ref="CJ212" si="2776">AB212/AB219</f>
        <v>4.8678396270698109E-2</v>
      </c>
      <c r="CK212" s="135">
        <f t="shared" ref="CK212" si="2777">AC212/AC219</f>
        <v>5.4665158841574378E-2</v>
      </c>
    </row>
    <row r="213" spans="1:89" x14ac:dyDescent="0.2">
      <c r="A213" s="145" t="s">
        <v>34</v>
      </c>
      <c r="B213" s="189">
        <v>448</v>
      </c>
      <c r="C213" s="183">
        <v>1105</v>
      </c>
      <c r="D213" s="184">
        <v>224</v>
      </c>
      <c r="E213" s="185">
        <v>538</v>
      </c>
      <c r="F213" s="182">
        <v>523</v>
      </c>
      <c r="G213" s="186">
        <v>1292</v>
      </c>
      <c r="H213" s="184">
        <v>987</v>
      </c>
      <c r="I213" s="185">
        <v>1918</v>
      </c>
      <c r="J213" s="182">
        <v>162</v>
      </c>
      <c r="K213" s="183">
        <v>91</v>
      </c>
      <c r="L213" s="184">
        <v>1015</v>
      </c>
      <c r="M213" s="182">
        <v>591</v>
      </c>
      <c r="N213" s="187">
        <v>1806</v>
      </c>
      <c r="O213" s="190">
        <v>1534</v>
      </c>
      <c r="P213" s="182">
        <v>618</v>
      </c>
      <c r="Q213" s="183">
        <v>977</v>
      </c>
      <c r="R213" s="184">
        <v>871</v>
      </c>
      <c r="S213" s="185">
        <v>1179</v>
      </c>
      <c r="T213" s="182">
        <v>168</v>
      </c>
      <c r="U213" s="186">
        <v>248</v>
      </c>
      <c r="V213" s="184">
        <v>1433</v>
      </c>
      <c r="W213" s="191">
        <v>943</v>
      </c>
      <c r="X213" s="182">
        <v>504</v>
      </c>
      <c r="Y213" s="186">
        <v>477</v>
      </c>
      <c r="Z213" s="184">
        <v>1215</v>
      </c>
      <c r="AA213" s="182">
        <v>1482</v>
      </c>
      <c r="AB213" s="156">
        <f t="shared" si="2313"/>
        <v>9974</v>
      </c>
      <c r="AC213" s="157">
        <f t="shared" si="2314"/>
        <v>12375</v>
      </c>
      <c r="BI213" s="145" t="s">
        <v>34</v>
      </c>
      <c r="BJ213" s="128">
        <f>B213/B219</f>
        <v>1.6595665864048897E-2</v>
      </c>
      <c r="BK213" s="129">
        <f t="shared" ref="BK213" si="2778">C213/C219</f>
        <v>4.2228761417052015E-2</v>
      </c>
      <c r="BL213" s="130">
        <f t="shared" ref="BL213" si="2779">D213/D219</f>
        <v>1.8038331454340473E-2</v>
      </c>
      <c r="BM213" s="131">
        <f t="shared" ref="BM213" si="2780">E213/E219</f>
        <v>4.3133167642106951E-2</v>
      </c>
      <c r="BN213" s="128">
        <f t="shared" ref="BN213" si="2781">F213/F219</f>
        <v>1.899745731928805E-2</v>
      </c>
      <c r="BO213" s="129">
        <f t="shared" ref="BO213" si="2782">G213/G219</f>
        <v>5.443667312715935E-2</v>
      </c>
      <c r="BP213" s="130">
        <f t="shared" ref="BP213" si="2783">H213/H219</f>
        <v>2.6051839729715462E-2</v>
      </c>
      <c r="BQ213" s="131">
        <f t="shared" ref="BQ213" si="2784">I213/I219</f>
        <v>4.6055949093528635E-2</v>
      </c>
      <c r="BR213" s="128">
        <f t="shared" ref="BR213" si="2785">J213/J219</f>
        <v>2.7993779160186624E-2</v>
      </c>
      <c r="BS213" s="129">
        <f t="shared" ref="BS213" si="2786">K213/K219</f>
        <v>1.4051883878937617E-2</v>
      </c>
      <c r="BT213" s="130">
        <f t="shared" ref="BT213" si="2787">L213/L219</f>
        <v>4.4999113317964176E-2</v>
      </c>
      <c r="BU213" s="128">
        <f t="shared" ref="BU213" si="2788">M213/M219</f>
        <v>2.5685601286453127E-2</v>
      </c>
      <c r="BV213" s="132">
        <f t="shared" ref="BV213" si="2789">N213/N219</f>
        <v>4.528699315429173E-2</v>
      </c>
      <c r="BW213" s="133">
        <f t="shared" ref="BW213" si="2790">O213/O219</f>
        <v>3.8366305679913962E-2</v>
      </c>
      <c r="BX213" s="128">
        <f t="shared" ref="BX213" si="2791">P213/P219</f>
        <v>2.8638954539135269E-2</v>
      </c>
      <c r="BY213" s="129">
        <f t="shared" ref="BY213" si="2792">Q213/Q219</f>
        <v>4.6087079579225435E-2</v>
      </c>
      <c r="BZ213" s="130">
        <f t="shared" ref="BZ213" si="2793">R213/R219</f>
        <v>3.5693795590525365E-2</v>
      </c>
      <c r="CA213" s="131">
        <f t="shared" ref="CA213" si="2794">S213/S219</f>
        <v>4.6335232855177835E-2</v>
      </c>
      <c r="CB213" s="128">
        <f t="shared" ref="CB213" si="2795">T213/T219</f>
        <v>2.3516237402015677E-2</v>
      </c>
      <c r="CC213" s="129">
        <f t="shared" ref="CC213" si="2796">U213/U219</f>
        <v>3.1081589171575386E-2</v>
      </c>
      <c r="CD213" s="130">
        <f t="shared" ref="CD213" si="2797">V213/V219</f>
        <v>6.0594528309865107E-2</v>
      </c>
      <c r="CE213" s="131">
        <f t="shared" ref="CE213" si="2798">W213/W219</f>
        <v>3.4788062124174568E-2</v>
      </c>
      <c r="CF213" s="128">
        <f t="shared" ref="CF213" si="2799">X213/X219</f>
        <v>2.5279630837136982E-2</v>
      </c>
      <c r="CG213" s="129">
        <f t="shared" ref="CG213" si="2800">Y213/Y219</f>
        <v>3.8592233009708737E-2</v>
      </c>
      <c r="CH213" s="130">
        <f t="shared" ref="CH213" si="2801">Z213/Z219</f>
        <v>3.1040032700610582E-2</v>
      </c>
      <c r="CI213" s="128">
        <f t="shared" ref="CI213" si="2802">AA213/AA219</f>
        <v>3.6910662250006228E-2</v>
      </c>
      <c r="CJ213" s="134">
        <f t="shared" ref="CJ213" si="2803">AB213/AB219</f>
        <v>3.2288243958498566E-2</v>
      </c>
      <c r="CK213" s="135">
        <f t="shared" ref="CK213" si="2804">AC213/AC219</f>
        <v>4.0214085166120732E-2</v>
      </c>
    </row>
    <row r="214" spans="1:89" x14ac:dyDescent="0.2">
      <c r="A214" s="136" t="s">
        <v>35</v>
      </c>
      <c r="B214" s="192">
        <v>0</v>
      </c>
      <c r="C214" s="176">
        <v>413</v>
      </c>
      <c r="D214" s="177">
        <v>8</v>
      </c>
      <c r="E214" s="178">
        <v>319</v>
      </c>
      <c r="F214" s="175">
        <v>28</v>
      </c>
      <c r="G214" s="179">
        <v>784</v>
      </c>
      <c r="H214" s="177">
        <v>96</v>
      </c>
      <c r="I214" s="178">
        <v>781</v>
      </c>
      <c r="J214" s="175">
        <v>47</v>
      </c>
      <c r="K214" s="176">
        <v>45</v>
      </c>
      <c r="L214" s="177">
        <v>491</v>
      </c>
      <c r="M214" s="175">
        <v>139</v>
      </c>
      <c r="N214" s="180">
        <v>491</v>
      </c>
      <c r="O214" s="193">
        <v>275</v>
      </c>
      <c r="P214" s="175">
        <v>138</v>
      </c>
      <c r="Q214" s="176">
        <v>175</v>
      </c>
      <c r="R214" s="177">
        <v>191</v>
      </c>
      <c r="S214" s="178">
        <v>112</v>
      </c>
      <c r="T214" s="175">
        <v>36</v>
      </c>
      <c r="U214" s="179">
        <v>11</v>
      </c>
      <c r="V214" s="177">
        <v>173</v>
      </c>
      <c r="W214" s="194">
        <v>44</v>
      </c>
      <c r="X214" s="175">
        <v>112</v>
      </c>
      <c r="Y214" s="179">
        <v>29</v>
      </c>
      <c r="Z214" s="177">
        <v>97</v>
      </c>
      <c r="AA214" s="175">
        <v>184</v>
      </c>
      <c r="AB214" s="156">
        <f t="shared" si="2313"/>
        <v>1908</v>
      </c>
      <c r="AC214" s="157">
        <f t="shared" si="2314"/>
        <v>3311</v>
      </c>
      <c r="BI214" s="136" t="s">
        <v>35</v>
      </c>
      <c r="BJ214" s="128">
        <f>B214/B219</f>
        <v>0</v>
      </c>
      <c r="BK214" s="129">
        <f t="shared" ref="BK214" si="2805">C214/C219</f>
        <v>1.5783238430083692E-2</v>
      </c>
      <c r="BL214" s="130">
        <f t="shared" ref="BL214" si="2806">D214/D219</f>
        <v>6.4422612336930264E-4</v>
      </c>
      <c r="BM214" s="131">
        <f t="shared" ref="BM214" si="2807">E214/E219</f>
        <v>2.5575242523851519E-2</v>
      </c>
      <c r="BN214" s="128">
        <f t="shared" ref="BN214" si="2808">F214/F219</f>
        <v>1.0170722847802397E-3</v>
      </c>
      <c r="BO214" s="129">
        <f t="shared" ref="BO214" si="2809">G214/G219</f>
        <v>3.3032779978090503E-2</v>
      </c>
      <c r="BP214" s="130">
        <f t="shared" ref="BP214" si="2810">H214/H219</f>
        <v>2.5339175420999844E-3</v>
      </c>
      <c r="BQ214" s="131">
        <f t="shared" ref="BQ214" si="2811">I214/I219</f>
        <v>1.8753751951014527E-2</v>
      </c>
      <c r="BR214" s="128">
        <f t="shared" ref="BR214" si="2812">J214/J219</f>
        <v>8.1216519785726627E-3</v>
      </c>
      <c r="BS214" s="129">
        <f t="shared" ref="BS214" si="2813">K214/K219</f>
        <v>6.9487337862878321E-3</v>
      </c>
      <c r="BT214" s="130">
        <f t="shared" ref="BT214" si="2814">L214/L219</f>
        <v>2.1768043979428976E-2</v>
      </c>
      <c r="BU214" s="128">
        <f t="shared" ref="BU214" si="2815">M214/M219</f>
        <v>6.0411143465600422E-3</v>
      </c>
      <c r="BV214" s="132">
        <f t="shared" ref="BV214" si="2816">N214/N219</f>
        <v>1.2312244539732691E-2</v>
      </c>
      <c r="BW214" s="133">
        <f t="shared" ref="BW214" si="2817">O214/O219</f>
        <v>6.8779231173248627E-3</v>
      </c>
      <c r="BX214" s="128">
        <f t="shared" ref="BX214" si="2818">P214/P219</f>
        <v>6.3951063533991383E-3</v>
      </c>
      <c r="BY214" s="129">
        <f t="shared" ref="BY214" si="2819">Q214/Q219</f>
        <v>8.2551063729421198E-3</v>
      </c>
      <c r="BZ214" s="130">
        <f t="shared" ref="BZ214" si="2820">R214/R219</f>
        <v>7.8272272764527504E-3</v>
      </c>
      <c r="CA214" s="131">
        <f t="shared" ref="CA214" si="2821">S214/S219</f>
        <v>4.4016506189821182E-3</v>
      </c>
      <c r="CB214" s="128">
        <f t="shared" ref="CB214" si="2822">T214/T219</f>
        <v>5.0391937290033594E-3</v>
      </c>
      <c r="CC214" s="129">
        <f t="shared" ref="CC214" si="2823">U214/U219</f>
        <v>1.3786188745456825E-3</v>
      </c>
      <c r="CD214" s="130">
        <f t="shared" ref="CD214" si="2824">V214/V219</f>
        <v>7.3153198866759694E-3</v>
      </c>
      <c r="CE214" s="131">
        <f t="shared" ref="CE214" si="2825">W214/W219</f>
        <v>1.6231969601947836E-3</v>
      </c>
      <c r="CF214" s="128">
        <f t="shared" ref="CF214" si="2826">X214/X219</f>
        <v>5.6176957415859955E-3</v>
      </c>
      <c r="CG214" s="129">
        <f t="shared" ref="CG214" si="2827">Y214/Y219</f>
        <v>2.3462783171521034E-3</v>
      </c>
      <c r="CH214" s="130">
        <f t="shared" ref="CH214" si="2828">Z214/Z219</f>
        <v>2.4780931456454538E-3</v>
      </c>
      <c r="CI214" s="128">
        <f t="shared" ref="CI214" si="2829">AA214/AA219</f>
        <v>4.5827003063435533E-3</v>
      </c>
      <c r="CJ214" s="134">
        <f t="shared" ref="CJ214" si="2830">AB214/AB219</f>
        <v>6.1766562535407327E-3</v>
      </c>
      <c r="CK214" s="135">
        <f t="shared" ref="CK214" si="2831">AC214/AC219</f>
        <v>1.0759501897779857E-2</v>
      </c>
    </row>
    <row r="215" spans="1:89" x14ac:dyDescent="0.2">
      <c r="A215" s="145" t="s">
        <v>36</v>
      </c>
      <c r="B215" s="189"/>
      <c r="C215" s="183"/>
      <c r="D215" s="184"/>
      <c r="E215" s="185"/>
      <c r="F215" s="182"/>
      <c r="G215" s="186"/>
      <c r="H215" s="184"/>
      <c r="I215" s="185"/>
      <c r="J215" s="182"/>
      <c r="K215" s="186"/>
      <c r="L215" s="184"/>
      <c r="M215" s="182"/>
      <c r="N215" s="187"/>
      <c r="O215" s="190"/>
      <c r="P215" s="182"/>
      <c r="Q215" s="186"/>
      <c r="R215" s="184"/>
      <c r="S215" s="185"/>
      <c r="T215" s="182"/>
      <c r="U215" s="186"/>
      <c r="V215" s="184"/>
      <c r="W215" s="185"/>
      <c r="X215" s="182"/>
      <c r="Y215" s="186"/>
      <c r="Z215" s="184"/>
      <c r="AA215" s="182"/>
      <c r="AB215" s="156">
        <f t="shared" si="2313"/>
        <v>0</v>
      </c>
      <c r="AC215" s="157">
        <f t="shared" si="2314"/>
        <v>0</v>
      </c>
      <c r="BI215" s="145" t="s">
        <v>36</v>
      </c>
      <c r="BJ215" s="128">
        <f>B215/B219</f>
        <v>0</v>
      </c>
      <c r="BK215" s="129">
        <f t="shared" ref="BK215" si="2832">C215/C219</f>
        <v>0</v>
      </c>
      <c r="BL215" s="130">
        <f t="shared" ref="BL215" si="2833">D215/D219</f>
        <v>0</v>
      </c>
      <c r="BM215" s="131">
        <f t="shared" ref="BM215" si="2834">E215/E219</f>
        <v>0</v>
      </c>
      <c r="BN215" s="128">
        <f t="shared" ref="BN215" si="2835">F215/F219</f>
        <v>0</v>
      </c>
      <c r="BO215" s="129">
        <f t="shared" ref="BO215" si="2836">G215/G219</f>
        <v>0</v>
      </c>
      <c r="BP215" s="130">
        <f t="shared" ref="BP215" si="2837">H215/H219</f>
        <v>0</v>
      </c>
      <c r="BQ215" s="131">
        <f t="shared" ref="BQ215" si="2838">I215/I219</f>
        <v>0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0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0</v>
      </c>
      <c r="CK215" s="135">
        <f t="shared" ref="CK215" si="2858">AC215/AC219</f>
        <v>0</v>
      </c>
    </row>
    <row r="216" spans="1:89" x14ac:dyDescent="0.2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0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2">SUM(B196:B218)</f>
        <v>26995</v>
      </c>
      <c r="C219" s="21">
        <f t="shared" ref="C219" si="2943">SUM(C196:C218)</f>
        <v>26167</v>
      </c>
      <c r="D219" s="20">
        <f t="shared" ref="D219" si="2944">SUM(D196:D218)</f>
        <v>12418</v>
      </c>
      <c r="E219" s="21">
        <f t="shared" ref="E219" si="2945">SUM(E196:E218)</f>
        <v>12473</v>
      </c>
      <c r="F219" s="20">
        <f t="shared" ref="F219" si="2946">SUM(F196:F218)</f>
        <v>27530</v>
      </c>
      <c r="G219" s="21">
        <f t="shared" ref="G219" si="2947">SUM(G196:G218)</f>
        <v>23734</v>
      </c>
      <c r="H219" s="20">
        <f t="shared" ref="H219" si="2948">SUM(H196:H218)</f>
        <v>37886</v>
      </c>
      <c r="I219" s="21">
        <f t="shared" ref="I219" si="2949">SUM(I196:I218)</f>
        <v>41645</v>
      </c>
      <c r="J219" s="20">
        <f t="shared" ref="J219" si="2950">SUM(J196:J218)</f>
        <v>5787</v>
      </c>
      <c r="K219" s="21">
        <f t="shared" ref="K219" si="2951">SUM(K196:K218)</f>
        <v>6476</v>
      </c>
      <c r="L219" s="20">
        <f t="shared" ref="L219" si="2952">SUM(L196:L218)</f>
        <v>22556</v>
      </c>
      <c r="M219" s="21">
        <f t="shared" ref="M219" si="2953">SUM(M196:M218)</f>
        <v>23009</v>
      </c>
      <c r="N219" s="20">
        <f t="shared" ref="N219" si="2954">SUM(N196:N218)</f>
        <v>39879</v>
      </c>
      <c r="O219" s="21">
        <f t="shared" ref="O219" si="2955">SUM(O196:O218)</f>
        <v>39983</v>
      </c>
      <c r="P219" s="20">
        <f t="shared" ref="P219" si="2956">SUM(P196:P218)</f>
        <v>21579</v>
      </c>
      <c r="Q219" s="21">
        <f t="shared" ref="Q219" si="2957">SUM(Q196:Q218)</f>
        <v>21199</v>
      </c>
      <c r="R219" s="20">
        <f t="shared" ref="R219" si="2958">SUM(R196:R218)</f>
        <v>24402</v>
      </c>
      <c r="S219" s="21">
        <f t="shared" ref="S219" si="2959">SUM(S196:S218)</f>
        <v>25445</v>
      </c>
      <c r="T219" s="20">
        <f t="shared" ref="T219" si="2960">SUM(T196:T218)</f>
        <v>7144</v>
      </c>
      <c r="U219" s="21">
        <f t="shared" ref="U219" si="2961">SUM(U196:U218)</f>
        <v>7979</v>
      </c>
      <c r="V219" s="20">
        <f t="shared" ref="V219" si="2962">SUM(V196:V218)</f>
        <v>23649</v>
      </c>
      <c r="W219" s="21">
        <f t="shared" ref="W219" si="2963">SUM(W196:W218)</f>
        <v>27107</v>
      </c>
      <c r="X219" s="20">
        <f t="shared" ref="X219" si="2964">SUM(X196:X218)</f>
        <v>19937</v>
      </c>
      <c r="Y219" s="21">
        <f t="shared" ref="Y219" si="2965">SUM(Y196:Y218)</f>
        <v>12360</v>
      </c>
      <c r="Z219" s="20">
        <f t="shared" ref="Z219" si="2966">SUM(Z196:Z218)</f>
        <v>39143</v>
      </c>
      <c r="AA219" s="21">
        <f t="shared" ref="AA219" si="2967">SUM(AA196:AA218)</f>
        <v>40151</v>
      </c>
      <c r="AB219" s="160">
        <f t="shared" ref="AB219:AC219" si="2968">SUM(AB195:AB218)</f>
        <v>308905</v>
      </c>
      <c r="AC219" s="161">
        <f t="shared" si="2968"/>
        <v>307728</v>
      </c>
      <c r="BI219" s="229" t="s">
        <v>13</v>
      </c>
      <c r="BJ219" s="154">
        <f>SUM(BJ195:BJ218)</f>
        <v>0.99999999999999989</v>
      </c>
      <c r="BK219" s="155">
        <f t="shared" ref="BK219:CK219" si="2969">SUM(BK195:BK218)</f>
        <v>0.99999999999999978</v>
      </c>
      <c r="BL219" s="154">
        <f t="shared" si="2969"/>
        <v>1</v>
      </c>
      <c r="BM219" s="155">
        <f t="shared" si="2969"/>
        <v>1</v>
      </c>
      <c r="BN219" s="154">
        <f t="shared" si="2969"/>
        <v>1</v>
      </c>
      <c r="BO219" s="155">
        <f t="shared" si="2969"/>
        <v>1</v>
      </c>
      <c r="BP219" s="154">
        <f t="shared" si="2969"/>
        <v>1.0000000000000002</v>
      </c>
      <c r="BQ219" s="155">
        <f t="shared" si="2969"/>
        <v>1</v>
      </c>
      <c r="BR219" s="154">
        <f t="shared" si="2969"/>
        <v>0.99999999999999989</v>
      </c>
      <c r="BS219" s="155">
        <f t="shared" si="2969"/>
        <v>0.99999999999999989</v>
      </c>
      <c r="BT219" s="154">
        <f t="shared" si="2969"/>
        <v>1</v>
      </c>
      <c r="BU219" s="155">
        <f t="shared" si="2969"/>
        <v>1</v>
      </c>
      <c r="BV219" s="154">
        <f t="shared" si="2969"/>
        <v>1.0000000000000002</v>
      </c>
      <c r="BW219" s="155">
        <f t="shared" si="2969"/>
        <v>1</v>
      </c>
      <c r="BX219" s="154">
        <f t="shared" si="2969"/>
        <v>1.0000000000000002</v>
      </c>
      <c r="BY219" s="155">
        <f t="shared" si="2969"/>
        <v>1</v>
      </c>
      <c r="BZ219" s="154">
        <f t="shared" si="2969"/>
        <v>1</v>
      </c>
      <c r="CA219" s="155">
        <f t="shared" si="2969"/>
        <v>1</v>
      </c>
      <c r="CB219" s="154">
        <f t="shared" si="2969"/>
        <v>1</v>
      </c>
      <c r="CC219" s="155">
        <f t="shared" si="2969"/>
        <v>1</v>
      </c>
      <c r="CD219" s="154">
        <f t="shared" si="2969"/>
        <v>1</v>
      </c>
      <c r="CE219" s="155">
        <f t="shared" si="2969"/>
        <v>0.99999999999999978</v>
      </c>
      <c r="CF219" s="154">
        <f t="shared" si="2969"/>
        <v>1.0000000000000002</v>
      </c>
      <c r="CG219" s="155">
        <f t="shared" si="2969"/>
        <v>0.99999999999999989</v>
      </c>
      <c r="CH219" s="154">
        <f t="shared" si="2969"/>
        <v>1</v>
      </c>
      <c r="CI219" s="155">
        <f t="shared" si="2969"/>
        <v>1</v>
      </c>
      <c r="CJ219" s="154">
        <f t="shared" si="2969"/>
        <v>1.0000000000000002</v>
      </c>
      <c r="CK219" s="155">
        <f t="shared" si="2969"/>
        <v>1</v>
      </c>
    </row>
    <row r="220" spans="1:89" ht="13.5" thickTop="1" x14ac:dyDescent="0.2">
      <c r="A220" s="173"/>
    </row>
    <row r="222" spans="1:89" x14ac:dyDescent="0.2">
      <c r="A222" s="305">
        <f>+A191+1</f>
        <v>44750</v>
      </c>
      <c r="B222" s="305"/>
      <c r="C222" s="305"/>
      <c r="D222" s="305"/>
      <c r="BI222" s="310">
        <f>+BI191+1</f>
        <v>44750</v>
      </c>
      <c r="BJ222" s="310"/>
      <c r="BK222" s="310"/>
      <c r="BL222" s="310"/>
    </row>
    <row r="223" spans="1:89" ht="13.5" thickBot="1" x14ac:dyDescent="0.25">
      <c r="AE223" s="232" t="s">
        <v>84</v>
      </c>
    </row>
    <row r="224" spans="1:89" ht="14.25" thickTop="1" thickBot="1" x14ac:dyDescent="0.25">
      <c r="A224" s="301" t="s">
        <v>0</v>
      </c>
      <c r="B224" s="303" t="s">
        <v>1</v>
      </c>
      <c r="C224" s="304"/>
      <c r="D224" s="303" t="s">
        <v>2</v>
      </c>
      <c r="E224" s="304"/>
      <c r="F224" s="303" t="s">
        <v>3</v>
      </c>
      <c r="G224" s="304"/>
      <c r="H224" s="303" t="s">
        <v>4</v>
      </c>
      <c r="I224" s="304"/>
      <c r="J224" s="303" t="s">
        <v>5</v>
      </c>
      <c r="K224" s="304"/>
      <c r="L224" s="303" t="s">
        <v>6</v>
      </c>
      <c r="M224" s="304"/>
      <c r="N224" s="303" t="s">
        <v>7</v>
      </c>
      <c r="O224" s="304"/>
      <c r="P224" s="303" t="s">
        <v>8</v>
      </c>
      <c r="Q224" s="304"/>
      <c r="R224" s="303" t="s">
        <v>9</v>
      </c>
      <c r="S224" s="304"/>
      <c r="T224" s="303" t="s">
        <v>10</v>
      </c>
      <c r="U224" s="304"/>
      <c r="V224" s="303" t="s">
        <v>11</v>
      </c>
      <c r="W224" s="304"/>
      <c r="X224" s="303" t="s">
        <v>12</v>
      </c>
      <c r="Y224" s="304"/>
      <c r="Z224" s="306" t="s">
        <v>40</v>
      </c>
      <c r="AA224" s="307"/>
      <c r="AB224" s="308" t="s">
        <v>41</v>
      </c>
      <c r="AC224" s="309"/>
      <c r="AE224" s="301" t="s">
        <v>0</v>
      </c>
      <c r="AF224" s="303" t="s">
        <v>1</v>
      </c>
      <c r="AG224" s="304"/>
      <c r="AH224" s="303" t="s">
        <v>2</v>
      </c>
      <c r="AI224" s="304"/>
      <c r="AJ224" s="303" t="s">
        <v>3</v>
      </c>
      <c r="AK224" s="304"/>
      <c r="AL224" s="303" t="s">
        <v>4</v>
      </c>
      <c r="AM224" s="304"/>
      <c r="AN224" s="303" t="s">
        <v>5</v>
      </c>
      <c r="AO224" s="304"/>
      <c r="AP224" s="303" t="s">
        <v>6</v>
      </c>
      <c r="AQ224" s="304"/>
      <c r="AR224" s="303" t="s">
        <v>7</v>
      </c>
      <c r="AS224" s="304"/>
      <c r="AT224" s="303" t="s">
        <v>8</v>
      </c>
      <c r="AU224" s="304"/>
      <c r="AV224" s="303" t="s">
        <v>9</v>
      </c>
      <c r="AW224" s="304"/>
      <c r="AX224" s="303" t="s">
        <v>10</v>
      </c>
      <c r="AY224" s="304"/>
      <c r="AZ224" s="303" t="s">
        <v>11</v>
      </c>
      <c r="BA224" s="304"/>
      <c r="BB224" s="303" t="s">
        <v>12</v>
      </c>
      <c r="BC224" s="304"/>
      <c r="BD224" s="306" t="s">
        <v>40</v>
      </c>
      <c r="BE224" s="307"/>
      <c r="BF224" s="308" t="s">
        <v>41</v>
      </c>
      <c r="BG224" s="309"/>
      <c r="BI224" s="301" t="s">
        <v>0</v>
      </c>
      <c r="BJ224" s="303" t="s">
        <v>1</v>
      </c>
      <c r="BK224" s="304"/>
      <c r="BL224" s="303" t="s">
        <v>2</v>
      </c>
      <c r="BM224" s="304"/>
      <c r="BN224" s="303" t="s">
        <v>3</v>
      </c>
      <c r="BO224" s="304"/>
      <c r="BP224" s="303" t="s">
        <v>4</v>
      </c>
      <c r="BQ224" s="304"/>
      <c r="BR224" s="303" t="s">
        <v>5</v>
      </c>
      <c r="BS224" s="304"/>
      <c r="BT224" s="303" t="s">
        <v>6</v>
      </c>
      <c r="BU224" s="304"/>
      <c r="BV224" s="303" t="s">
        <v>7</v>
      </c>
      <c r="BW224" s="304"/>
      <c r="BX224" s="303" t="s">
        <v>8</v>
      </c>
      <c r="BY224" s="304"/>
      <c r="BZ224" s="303" t="s">
        <v>9</v>
      </c>
      <c r="CA224" s="304"/>
      <c r="CB224" s="303" t="s">
        <v>10</v>
      </c>
      <c r="CC224" s="304"/>
      <c r="CD224" s="303" t="s">
        <v>11</v>
      </c>
      <c r="CE224" s="304"/>
      <c r="CF224" s="303" t="s">
        <v>12</v>
      </c>
      <c r="CG224" s="304"/>
      <c r="CH224" s="306" t="s">
        <v>40</v>
      </c>
      <c r="CI224" s="307"/>
      <c r="CJ224" s="303" t="s">
        <v>41</v>
      </c>
      <c r="CK224" s="304"/>
    </row>
    <row r="225" spans="1:89" ht="15" thickTop="1" thickBot="1" x14ac:dyDescent="0.3">
      <c r="A225" s="302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2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2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3102</v>
      </c>
      <c r="AG226" s="172">
        <f t="shared" ref="AG226:AV227" si="2970">SUMIF($A$9:$A$32,$AE226,C$226:C$249)</f>
        <v>1296</v>
      </c>
      <c r="AH226" s="126">
        <f t="shared" si="2970"/>
        <v>1064</v>
      </c>
      <c r="AI226" s="166">
        <f t="shared" si="2970"/>
        <v>1141</v>
      </c>
      <c r="AJ226" s="125">
        <f t="shared" si="2970"/>
        <v>2921</v>
      </c>
      <c r="AK226" s="127">
        <f t="shared" si="2970"/>
        <v>1507</v>
      </c>
      <c r="AL226" s="126">
        <f t="shared" si="2970"/>
        <v>3622</v>
      </c>
      <c r="AM226" s="166">
        <f t="shared" si="2970"/>
        <v>2302</v>
      </c>
      <c r="AN226" s="125">
        <f t="shared" si="2970"/>
        <v>244</v>
      </c>
      <c r="AO226" s="127">
        <f t="shared" si="2970"/>
        <v>1037</v>
      </c>
      <c r="AP226" s="126">
        <f t="shared" si="2970"/>
        <v>1061</v>
      </c>
      <c r="AQ226" s="125">
        <f t="shared" si="2970"/>
        <v>3156</v>
      </c>
      <c r="AR226" s="165">
        <f t="shared" si="2970"/>
        <v>2959</v>
      </c>
      <c r="AS226" s="167">
        <f t="shared" si="2970"/>
        <v>4178</v>
      </c>
      <c r="AT226" s="125">
        <f t="shared" si="2970"/>
        <v>1998</v>
      </c>
      <c r="AU226" s="127">
        <f t="shared" si="2970"/>
        <v>1929</v>
      </c>
      <c r="AV226" s="126">
        <f t="shared" si="2970"/>
        <v>2484</v>
      </c>
      <c r="AW226" s="166">
        <f t="shared" ref="AW226:BE227" si="2971">SUMIF($A$9:$A$32,$AE226,S$226:S$249)</f>
        <v>1832</v>
      </c>
      <c r="AX226" s="125">
        <f t="shared" si="2971"/>
        <v>325</v>
      </c>
      <c r="AY226" s="127">
        <f t="shared" si="2971"/>
        <v>1429</v>
      </c>
      <c r="AZ226" s="126">
        <f t="shared" si="2971"/>
        <v>1129</v>
      </c>
      <c r="BA226" s="166">
        <f t="shared" si="2971"/>
        <v>2878</v>
      </c>
      <c r="BB226" s="125">
        <f t="shared" si="2971"/>
        <v>1791</v>
      </c>
      <c r="BC226" s="127">
        <f t="shared" si="2971"/>
        <v>1744</v>
      </c>
      <c r="BD226" s="170">
        <f t="shared" si="2971"/>
        <v>3548</v>
      </c>
      <c r="BE226" s="171">
        <f t="shared" si="2971"/>
        <v>2583</v>
      </c>
      <c r="BF226" s="156">
        <f>AF226+AH226+AJ226+AL226+AN226+AP226+AR226+AT226+AV226+AX226+AZ226+BB226+BD226</f>
        <v>26248</v>
      </c>
      <c r="BG226" s="157">
        <f>AG226+AI226+AK226+AM226+AO226+AQ226+AS226+AU226+AW226+AY226+BA226+BC226+BE226</f>
        <v>27012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2">
      <c r="A227" s="136" t="s">
        <v>17</v>
      </c>
      <c r="B227" s="175">
        <v>297</v>
      </c>
      <c r="C227" s="176">
        <v>0</v>
      </c>
      <c r="D227" s="177">
        <v>202</v>
      </c>
      <c r="E227" s="178">
        <v>2</v>
      </c>
      <c r="F227" s="175">
        <v>481</v>
      </c>
      <c r="G227" s="179">
        <v>11</v>
      </c>
      <c r="H227" s="177">
        <v>409</v>
      </c>
      <c r="I227" s="178">
        <v>45</v>
      </c>
      <c r="J227" s="175">
        <v>9</v>
      </c>
      <c r="K227" s="179">
        <v>23</v>
      </c>
      <c r="L227" s="177">
        <v>67</v>
      </c>
      <c r="M227" s="175">
        <v>78</v>
      </c>
      <c r="N227" s="180">
        <v>196</v>
      </c>
      <c r="O227" s="181">
        <v>143</v>
      </c>
      <c r="P227" s="175">
        <v>70</v>
      </c>
      <c r="Q227" s="179">
        <v>6</v>
      </c>
      <c r="R227" s="177">
        <v>33</v>
      </c>
      <c r="S227" s="178">
        <v>0</v>
      </c>
      <c r="T227" s="175">
        <v>1</v>
      </c>
      <c r="U227" s="179">
        <v>0</v>
      </c>
      <c r="V227" s="177">
        <v>10</v>
      </c>
      <c r="W227" s="178">
        <v>0</v>
      </c>
      <c r="X227" s="175">
        <v>0</v>
      </c>
      <c r="Y227" s="179">
        <v>0</v>
      </c>
      <c r="Z227" s="177">
        <v>0</v>
      </c>
      <c r="AA227" s="175">
        <v>0</v>
      </c>
      <c r="AB227" s="156">
        <f t="shared" ref="AB227:AB246" si="2999">B227+D227+F227+H227+J227+L227+N227+P227+R227+T227+V227+X227+Z227</f>
        <v>1775</v>
      </c>
      <c r="AC227" s="157">
        <f t="shared" ref="AC227:AC246" si="3000">C227+E227+G227+I227+K227+M227+O227+Q227+S227+U227+W227+Y227+AA227</f>
        <v>308</v>
      </c>
      <c r="AE227" s="237" t="str">
        <f>$AE$10</f>
        <v>08:00 - 08:59</v>
      </c>
      <c r="AF227" s="125">
        <f>SUMIF($A$9:$A$32,$AE227,B$226:B$249)</f>
        <v>2313</v>
      </c>
      <c r="AG227" s="176">
        <f t="shared" si="2970"/>
        <v>1130</v>
      </c>
      <c r="AH227" s="177">
        <f t="shared" si="2970"/>
        <v>787</v>
      </c>
      <c r="AI227" s="178">
        <f t="shared" si="2970"/>
        <v>760</v>
      </c>
      <c r="AJ227" s="238">
        <f t="shared" si="2970"/>
        <v>2059</v>
      </c>
      <c r="AK227" s="179">
        <f t="shared" si="2970"/>
        <v>1122</v>
      </c>
      <c r="AL227" s="177">
        <f t="shared" si="2970"/>
        <v>2866</v>
      </c>
      <c r="AM227" s="178">
        <f t="shared" si="2970"/>
        <v>2031</v>
      </c>
      <c r="AN227" s="238">
        <f t="shared" si="2970"/>
        <v>239</v>
      </c>
      <c r="AO227" s="179">
        <f t="shared" si="2970"/>
        <v>747</v>
      </c>
      <c r="AP227" s="177">
        <f t="shared" si="2970"/>
        <v>975</v>
      </c>
      <c r="AQ227" s="238">
        <f t="shared" si="2970"/>
        <v>2640</v>
      </c>
      <c r="AR227" s="180">
        <f t="shared" si="2970"/>
        <v>2340</v>
      </c>
      <c r="AS227" s="181">
        <f t="shared" si="2970"/>
        <v>3577</v>
      </c>
      <c r="AT227" s="238">
        <f t="shared" si="2970"/>
        <v>1426</v>
      </c>
      <c r="AU227" s="179">
        <f t="shared" si="2970"/>
        <v>1668</v>
      </c>
      <c r="AV227" s="177">
        <f t="shared" si="2970"/>
        <v>2120</v>
      </c>
      <c r="AW227" s="178">
        <f t="shared" si="2971"/>
        <v>1551</v>
      </c>
      <c r="AX227" s="238">
        <f t="shared" si="2971"/>
        <v>233</v>
      </c>
      <c r="AY227" s="179">
        <f t="shared" si="2971"/>
        <v>1032</v>
      </c>
      <c r="AZ227" s="177">
        <f t="shared" si="2971"/>
        <v>926</v>
      </c>
      <c r="BA227" s="178">
        <f t="shared" si="2971"/>
        <v>2143</v>
      </c>
      <c r="BB227" s="238">
        <f t="shared" si="2971"/>
        <v>1277</v>
      </c>
      <c r="BC227" s="179">
        <f t="shared" si="2971"/>
        <v>1282</v>
      </c>
      <c r="BD227" s="177">
        <f t="shared" si="2971"/>
        <v>2931</v>
      </c>
      <c r="BE227" s="238">
        <f t="shared" si="2971"/>
        <v>2078</v>
      </c>
      <c r="BF227" s="158">
        <f>SUM(AF227,AH227,AJ227,AL227,AN227,AP227,AR227,AT227,AV227,AX227,AZ227,BB227,BD227)</f>
        <v>20492</v>
      </c>
      <c r="BG227" s="159">
        <f>SUM(AG227,AI227,AK227,AM227,AO227,AQ227,AS227,AU227,AW227,AY227,BA227,BC227,BE227)</f>
        <v>21761</v>
      </c>
      <c r="BI227" s="136" t="s">
        <v>17</v>
      </c>
      <c r="BJ227" s="128">
        <f>B227/B250</f>
        <v>1.0384615384615384E-2</v>
      </c>
      <c r="BK227" s="129">
        <f t="shared" ref="BK227" si="3001">C227/C250</f>
        <v>0</v>
      </c>
      <c r="BL227" s="130">
        <f t="shared" ref="BL227" si="3002">D227/D250</f>
        <v>1.5415140415140416E-2</v>
      </c>
      <c r="BM227" s="131">
        <f t="shared" ref="BM227" si="3003">E227/E250</f>
        <v>1.4685366032748365E-4</v>
      </c>
      <c r="BN227" s="128">
        <f t="shared" ref="BN227" si="3004">F227/F250</f>
        <v>1.6750827093853386E-2</v>
      </c>
      <c r="BO227" s="129">
        <f t="shared" ref="BO227" si="3005">G227/G250</f>
        <v>3.9416633819471815E-4</v>
      </c>
      <c r="BP227" s="130">
        <f t="shared" ref="BP227" si="3006">H227/H250</f>
        <v>1.0039273441335298E-2</v>
      </c>
      <c r="BQ227" s="131">
        <f t="shared" ref="BQ227" si="3007">I227/I250</f>
        <v>9.4221105527638187E-4</v>
      </c>
      <c r="BR227" s="128">
        <f t="shared" ref="BR227" si="3008">J227/J250</f>
        <v>1.4128728414442701E-3</v>
      </c>
      <c r="BS227" s="129">
        <f t="shared" ref="BS227" si="3009">K227/K250</f>
        <v>3.4550097641580292E-3</v>
      </c>
      <c r="BT227" s="130">
        <f t="shared" ref="BT227" si="3010">L227/L250</f>
        <v>2.7491690944154937E-3</v>
      </c>
      <c r="BU227" s="128">
        <f t="shared" ref="BU227" si="3011">M227/M250</f>
        <v>3.1958044823206457E-3</v>
      </c>
      <c r="BV227" s="132">
        <f t="shared" ref="BV227" si="3012">N227/N250</f>
        <v>4.5252002862881816E-3</v>
      </c>
      <c r="BW227" s="133">
        <f t="shared" ref="BW227" si="3013">O227/O250</f>
        <v>3.3568075117370892E-3</v>
      </c>
      <c r="BX227" s="128">
        <f t="shared" ref="BX227" si="3014">P227/P250</f>
        <v>3.0278126216531855E-3</v>
      </c>
      <c r="BY227" s="129">
        <f t="shared" ref="BY227" si="3015">Q227/Q250</f>
        <v>2.8523888756833848E-4</v>
      </c>
      <c r="BZ227" s="130">
        <f t="shared" ref="BZ227" si="3016">R227/R250</f>
        <v>1.16447298775539E-3</v>
      </c>
      <c r="CA227" s="131">
        <f t="shared" ref="CA227" si="3017">S227/S250</f>
        <v>0</v>
      </c>
      <c r="CB227" s="128">
        <f t="shared" ref="CB227" si="3018">T227/T250</f>
        <v>1.2434717731907486E-4</v>
      </c>
      <c r="CC227" s="129">
        <f t="shared" ref="CC227" si="3019">U227/U250</f>
        <v>0</v>
      </c>
      <c r="CD227" s="130">
        <f t="shared" ref="CD227" si="3020">V227/V250</f>
        <v>3.817522427944264E-4</v>
      </c>
      <c r="CE227" s="131">
        <f t="shared" ref="CE227" si="3021">W227/W250</f>
        <v>0</v>
      </c>
      <c r="CF227" s="128">
        <f t="shared" ref="CF227" si="3022">X227/X250</f>
        <v>0</v>
      </c>
      <c r="CG227" s="129">
        <f t="shared" ref="CG227" si="3023">Y227/Y250</f>
        <v>0</v>
      </c>
      <c r="CH227" s="130">
        <f t="shared" ref="CH227" si="3024">Z227/Z250</f>
        <v>0</v>
      </c>
      <c r="CI227" s="128">
        <f t="shared" ref="CI227" si="3025">AA227/AA250</f>
        <v>0</v>
      </c>
      <c r="CJ227" s="134">
        <f t="shared" ref="CJ227" si="3026">AB227/AB250</f>
        <v>5.26904797950563E-3</v>
      </c>
      <c r="CK227" s="135">
        <f t="shared" ref="CK227" si="3027">AC227/AC250</f>
        <v>9.1786590217575936E-4</v>
      </c>
    </row>
    <row r="228" spans="1:89" ht="13.5" thickBot="1" x14ac:dyDescent="0.25">
      <c r="A228" s="145" t="s">
        <v>18</v>
      </c>
      <c r="B228" s="182">
        <v>1560</v>
      </c>
      <c r="C228" s="183">
        <v>0</v>
      </c>
      <c r="D228" s="184">
        <v>832</v>
      </c>
      <c r="E228" s="185">
        <v>148</v>
      </c>
      <c r="F228" s="182">
        <v>2396</v>
      </c>
      <c r="G228" s="186">
        <v>375</v>
      </c>
      <c r="H228" s="184">
        <v>2021</v>
      </c>
      <c r="I228" s="185">
        <v>780</v>
      </c>
      <c r="J228" s="182">
        <v>68</v>
      </c>
      <c r="K228" s="186">
        <v>273</v>
      </c>
      <c r="L228" s="184">
        <v>579</v>
      </c>
      <c r="M228" s="182">
        <v>940</v>
      </c>
      <c r="N228" s="187">
        <v>1602</v>
      </c>
      <c r="O228" s="188">
        <v>1743</v>
      </c>
      <c r="P228" s="182">
        <v>873</v>
      </c>
      <c r="Q228" s="186">
        <v>907</v>
      </c>
      <c r="R228" s="184">
        <v>1013</v>
      </c>
      <c r="S228" s="185">
        <v>1092</v>
      </c>
      <c r="T228" s="182">
        <v>141</v>
      </c>
      <c r="U228" s="186">
        <v>586</v>
      </c>
      <c r="V228" s="184">
        <v>691</v>
      </c>
      <c r="W228" s="185">
        <v>1247</v>
      </c>
      <c r="X228" s="182">
        <v>747</v>
      </c>
      <c r="Y228" s="186">
        <v>560</v>
      </c>
      <c r="Z228" s="184">
        <v>1605</v>
      </c>
      <c r="AA228" s="182">
        <v>1003</v>
      </c>
      <c r="AB228" s="156">
        <f t="shared" si="2999"/>
        <v>14128</v>
      </c>
      <c r="AC228" s="157">
        <f t="shared" si="3000"/>
        <v>9654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5.4545454545454543E-2</v>
      </c>
      <c r="BK228" s="129">
        <f t="shared" ref="BK228" si="3028">C228/C250</f>
        <v>0</v>
      </c>
      <c r="BL228" s="130">
        <f t="shared" ref="BL228" si="3029">D228/D250</f>
        <v>6.3492063492063489E-2</v>
      </c>
      <c r="BM228" s="131">
        <f t="shared" ref="BM228" si="3030">E228/E250</f>
        <v>1.0867170864233791E-2</v>
      </c>
      <c r="BN228" s="128">
        <f t="shared" ref="BN228" si="3031">F228/F250</f>
        <v>8.3440710430088799E-2</v>
      </c>
      <c r="BO228" s="129">
        <f t="shared" ref="BO228" si="3032">G228/G250</f>
        <v>1.3437488802092666E-2</v>
      </c>
      <c r="BP228" s="130">
        <f t="shared" ref="BP228" si="3033">H228/H250</f>
        <v>4.9607265586647027E-2</v>
      </c>
      <c r="BQ228" s="131">
        <f t="shared" ref="BQ228" si="3034">I228/I250</f>
        <v>1.6331658291457288E-2</v>
      </c>
      <c r="BR228" s="128">
        <f t="shared" ref="BR228" si="3035">J228/J250</f>
        <v>1.0675039246467817E-2</v>
      </c>
      <c r="BS228" s="129">
        <f t="shared" ref="BS228" si="3036">K228/K250</f>
        <v>4.1009463722397478E-2</v>
      </c>
      <c r="BT228" s="130">
        <f t="shared" ref="BT228" si="3037">L228/L250</f>
        <v>2.3757744860695089E-2</v>
      </c>
      <c r="BU228" s="128">
        <f t="shared" ref="BU228" si="3038">M228/M250</f>
        <v>3.8513541197197527E-2</v>
      </c>
      <c r="BV228" s="132">
        <f t="shared" ref="BV228" si="3039">N228/N250</f>
        <v>3.6986586013437073E-2</v>
      </c>
      <c r="BW228" s="133">
        <f t="shared" ref="BW228" si="3040">O228/O250</f>
        <v>4.0915492957746477E-2</v>
      </c>
      <c r="BX228" s="128">
        <f t="shared" ref="BX228" si="3041">P228/P250</f>
        <v>3.7761148838617586E-2</v>
      </c>
      <c r="BY228" s="129">
        <f t="shared" ref="BY228" si="3042">Q228/Q250</f>
        <v>4.3118611837413834E-2</v>
      </c>
      <c r="BZ228" s="130">
        <f t="shared" ref="BZ228" si="3043">R228/R250</f>
        <v>3.5745792018066977E-2</v>
      </c>
      <c r="CA228" s="131">
        <f t="shared" ref="CA228" si="3044">S228/S250</f>
        <v>4.0398061484961709E-2</v>
      </c>
      <c r="CB228" s="128">
        <f t="shared" ref="CB228" si="3045">T228/T250</f>
        <v>1.7532952001989555E-2</v>
      </c>
      <c r="CC228" s="129">
        <f t="shared" ref="CC228" si="3046">U228/U250</f>
        <v>7.183133120862957E-2</v>
      </c>
      <c r="CD228" s="130">
        <f t="shared" ref="CD228" si="3047">V228/V250</f>
        <v>2.6379079977094867E-2</v>
      </c>
      <c r="CE228" s="131">
        <f t="shared" ref="CE228" si="3048">W228/W250</f>
        <v>4.2995552184256804E-2</v>
      </c>
      <c r="CF228" s="128">
        <f t="shared" ref="CF228" si="3049">X228/X250</f>
        <v>3.2787604793047445E-2</v>
      </c>
      <c r="CG228" s="129">
        <f t="shared" ref="CG228" si="3050">Y228/Y250</f>
        <v>4.5168575576705922E-2</v>
      </c>
      <c r="CH228" s="130">
        <f t="shared" ref="CH228" si="3051">Z228/Z250</f>
        <v>3.7168264554675562E-2</v>
      </c>
      <c r="CI228" s="128">
        <f t="shared" ref="CI228" si="3052">AA228/AA250</f>
        <v>2.2311696400765225E-2</v>
      </c>
      <c r="CJ228" s="134">
        <f t="shared" ref="CJ228" si="3053">AB228/AB250</f>
        <v>4.1938653439129878E-2</v>
      </c>
      <c r="CK228" s="135">
        <f t="shared" ref="CK228" si="3054">AC228/AC250</f>
        <v>2.8769731881833707E-2</v>
      </c>
    </row>
    <row r="229" spans="1:89" ht="14.25" thickTop="1" thickBot="1" x14ac:dyDescent="0.25">
      <c r="A229" s="136" t="s">
        <v>19</v>
      </c>
      <c r="B229" s="175">
        <v>2724</v>
      </c>
      <c r="C229" s="176">
        <v>1275</v>
      </c>
      <c r="D229" s="177">
        <v>1101</v>
      </c>
      <c r="E229" s="178">
        <v>732</v>
      </c>
      <c r="F229" s="175">
        <v>2960</v>
      </c>
      <c r="G229" s="179">
        <v>1348</v>
      </c>
      <c r="H229" s="177">
        <v>3316</v>
      </c>
      <c r="I229" s="178">
        <v>1880</v>
      </c>
      <c r="J229" s="175">
        <v>183</v>
      </c>
      <c r="K229" s="179">
        <v>655</v>
      </c>
      <c r="L229" s="177">
        <v>975</v>
      </c>
      <c r="M229" s="175">
        <v>2321</v>
      </c>
      <c r="N229" s="180">
        <v>2773</v>
      </c>
      <c r="O229" s="181">
        <v>3440</v>
      </c>
      <c r="P229" s="175">
        <v>1720</v>
      </c>
      <c r="Q229" s="179">
        <v>1686</v>
      </c>
      <c r="R229" s="177">
        <v>2043</v>
      </c>
      <c r="S229" s="178">
        <v>1708</v>
      </c>
      <c r="T229" s="175">
        <v>298</v>
      </c>
      <c r="U229" s="179">
        <v>1150</v>
      </c>
      <c r="V229" s="177">
        <v>1273</v>
      </c>
      <c r="W229" s="178">
        <v>2662</v>
      </c>
      <c r="X229" s="175">
        <v>1675</v>
      </c>
      <c r="Y229" s="179">
        <v>1117</v>
      </c>
      <c r="Z229" s="177">
        <v>3119</v>
      </c>
      <c r="AA229" s="175">
        <v>2090</v>
      </c>
      <c r="AB229" s="156">
        <f t="shared" si="2999"/>
        <v>24160</v>
      </c>
      <c r="AC229" s="157">
        <f t="shared" si="3000"/>
        <v>22064</v>
      </c>
      <c r="AE229" s="229" t="s">
        <v>13</v>
      </c>
      <c r="AF229" s="20">
        <f t="shared" ref="AF229:BG229" si="3055">SUM(AF226:AF228)</f>
        <v>5415</v>
      </c>
      <c r="AG229" s="21">
        <f t="shared" si="3055"/>
        <v>2426</v>
      </c>
      <c r="AH229" s="20">
        <f t="shared" si="3055"/>
        <v>1851</v>
      </c>
      <c r="AI229" s="21">
        <f t="shared" si="3055"/>
        <v>1901</v>
      </c>
      <c r="AJ229" s="20">
        <f t="shared" si="3055"/>
        <v>4980</v>
      </c>
      <c r="AK229" s="21">
        <f t="shared" si="3055"/>
        <v>2629</v>
      </c>
      <c r="AL229" s="20">
        <f t="shared" si="3055"/>
        <v>6488</v>
      </c>
      <c r="AM229" s="21">
        <f t="shared" si="3055"/>
        <v>4333</v>
      </c>
      <c r="AN229" s="20">
        <f t="shared" si="3055"/>
        <v>483</v>
      </c>
      <c r="AO229" s="21">
        <f t="shared" si="3055"/>
        <v>1784</v>
      </c>
      <c r="AP229" s="20">
        <f t="shared" si="3055"/>
        <v>2036</v>
      </c>
      <c r="AQ229" s="21">
        <f t="shared" si="3055"/>
        <v>5796</v>
      </c>
      <c r="AR229" s="20">
        <f t="shared" si="3055"/>
        <v>5299</v>
      </c>
      <c r="AS229" s="21">
        <f t="shared" si="3055"/>
        <v>7755</v>
      </c>
      <c r="AT229" s="20">
        <f t="shared" si="3055"/>
        <v>3424</v>
      </c>
      <c r="AU229" s="21">
        <f t="shared" si="3055"/>
        <v>3597</v>
      </c>
      <c r="AV229" s="20">
        <f t="shared" si="3055"/>
        <v>4604</v>
      </c>
      <c r="AW229" s="21">
        <f t="shared" si="3055"/>
        <v>3383</v>
      </c>
      <c r="AX229" s="20">
        <f t="shared" si="3055"/>
        <v>558</v>
      </c>
      <c r="AY229" s="21">
        <f t="shared" si="3055"/>
        <v>2461</v>
      </c>
      <c r="AZ229" s="20">
        <f t="shared" si="3055"/>
        <v>2055</v>
      </c>
      <c r="BA229" s="21">
        <f t="shared" si="3055"/>
        <v>5021</v>
      </c>
      <c r="BB229" s="20">
        <f t="shared" si="3055"/>
        <v>3068</v>
      </c>
      <c r="BC229" s="21">
        <f t="shared" si="3055"/>
        <v>3026</v>
      </c>
      <c r="BD229" s="20">
        <f t="shared" si="3055"/>
        <v>6479</v>
      </c>
      <c r="BE229" s="21">
        <f t="shared" si="3055"/>
        <v>4661</v>
      </c>
      <c r="BF229" s="160">
        <f t="shared" si="3055"/>
        <v>46740</v>
      </c>
      <c r="BG229" s="161">
        <f t="shared" si="3055"/>
        <v>48773</v>
      </c>
      <c r="BI229" s="136" t="s">
        <v>19</v>
      </c>
      <c r="BJ229" s="128">
        <f>B229/B250</f>
        <v>9.5244755244755244E-2</v>
      </c>
      <c r="BK229" s="129">
        <f t="shared" ref="BK229" si="3056">C229/C250</f>
        <v>4.2454714970697922E-2</v>
      </c>
      <c r="BL229" s="130">
        <f t="shared" ref="BL229" si="3057">D229/D250</f>
        <v>8.4020146520146527E-2</v>
      </c>
      <c r="BM229" s="131">
        <f t="shared" ref="BM229" si="3058">E229/E250</f>
        <v>5.3748439679859018E-2</v>
      </c>
      <c r="BN229" s="128">
        <f t="shared" ref="BN229" si="3059">F229/F250</f>
        <v>0.10308201288525161</v>
      </c>
      <c r="BO229" s="129">
        <f t="shared" ref="BO229" si="3060">G229/G250</f>
        <v>4.8303293080589102E-2</v>
      </c>
      <c r="BP229" s="130">
        <f t="shared" ref="BP229" si="3061">H229/H250</f>
        <v>8.1394207167403046E-2</v>
      </c>
      <c r="BQ229" s="131">
        <f t="shared" ref="BQ229" si="3062">I229/I250</f>
        <v>3.9363484087102177E-2</v>
      </c>
      <c r="BR229" s="128">
        <f t="shared" ref="BR229" si="3063">J229/J250</f>
        <v>2.8728414442700159E-2</v>
      </c>
      <c r="BS229" s="129">
        <f t="shared" ref="BS229" si="3064">K229/K250</f>
        <v>9.8392669370587355E-2</v>
      </c>
      <c r="BT229" s="130">
        <f t="shared" ref="BT229" si="3065">L229/L250</f>
        <v>4.0006565179926963E-2</v>
      </c>
      <c r="BU229" s="128">
        <f t="shared" ref="BU229" si="3066">M229/M250</f>
        <v>9.5095669275207934E-2</v>
      </c>
      <c r="BV229" s="132">
        <f t="shared" ref="BV229" si="3067">N229/N250</f>
        <v>6.4022348948352695E-2</v>
      </c>
      <c r="BW229" s="133">
        <f t="shared" ref="BW229" si="3068">O229/O250</f>
        <v>8.0751173708920182E-2</v>
      </c>
      <c r="BX229" s="128">
        <f t="shared" ref="BX229" si="3069">P229/P250</f>
        <v>7.439768156062114E-2</v>
      </c>
      <c r="BY229" s="129">
        <f t="shared" ref="BY229" si="3070">Q229/Q250</f>
        <v>8.0152127406703119E-2</v>
      </c>
      <c r="BZ229" s="130">
        <f t="shared" ref="BZ229" si="3071">R229/R250</f>
        <v>7.2091464060129146E-2</v>
      </c>
      <c r="CA229" s="131">
        <f t="shared" ref="CA229" si="3072">S229/S250</f>
        <v>6.318671155340165E-2</v>
      </c>
      <c r="CB229" s="128">
        <f t="shared" ref="CB229" si="3073">T229/T250</f>
        <v>3.7055458841084306E-2</v>
      </c>
      <c r="CC229" s="129">
        <f t="shared" ref="CC229" si="3074">U229/U250</f>
        <v>0.14096592302034813</v>
      </c>
      <c r="CD229" s="130">
        <f t="shared" ref="CD229" si="3075">V229/V250</f>
        <v>4.859706050773048E-2</v>
      </c>
      <c r="CE229" s="131">
        <f t="shared" ref="CE229" si="3076">W229/W250</f>
        <v>9.1783608592214599E-2</v>
      </c>
      <c r="CF229" s="128">
        <f t="shared" ref="CF229" si="3077">X229/X250</f>
        <v>7.3519729622964491E-2</v>
      </c>
      <c r="CG229" s="129">
        <f t="shared" ref="CG229" si="3078">Y229/Y250</f>
        <v>9.009517664139377E-2</v>
      </c>
      <c r="CH229" s="130">
        <f t="shared" ref="CH229" si="3079">Z229/Z250</f>
        <v>7.2229169561391318E-2</v>
      </c>
      <c r="CI229" s="128">
        <f t="shared" ref="CI229" si="3080">AA229/AA250</f>
        <v>4.6491969568892642E-2</v>
      </c>
      <c r="CJ229" s="134">
        <f t="shared" ref="CJ229" si="3081">AB229/AB250</f>
        <v>7.1718422075975216E-2</v>
      </c>
      <c r="CK229" s="135">
        <f t="shared" ref="CK229" si="3082">AC229/AC250</f>
        <v>6.5752575537681671E-2</v>
      </c>
    </row>
    <row r="230" spans="1:89" ht="13.5" thickTop="1" x14ac:dyDescent="0.2">
      <c r="A230" s="145" t="s">
        <v>20</v>
      </c>
      <c r="B230" s="182">
        <v>3102</v>
      </c>
      <c r="C230" s="183">
        <v>1296</v>
      </c>
      <c r="D230" s="184">
        <v>1064</v>
      </c>
      <c r="E230" s="185">
        <v>1141</v>
      </c>
      <c r="F230" s="182">
        <v>2921</v>
      </c>
      <c r="G230" s="186">
        <v>1507</v>
      </c>
      <c r="H230" s="184">
        <v>3622</v>
      </c>
      <c r="I230" s="185">
        <v>2302</v>
      </c>
      <c r="J230" s="182">
        <v>244</v>
      </c>
      <c r="K230" s="186">
        <v>1037</v>
      </c>
      <c r="L230" s="184">
        <v>1061</v>
      </c>
      <c r="M230" s="182">
        <v>3156</v>
      </c>
      <c r="N230" s="187">
        <v>2959</v>
      </c>
      <c r="O230" s="188">
        <v>4178</v>
      </c>
      <c r="P230" s="182">
        <v>1998</v>
      </c>
      <c r="Q230" s="186">
        <v>1929</v>
      </c>
      <c r="R230" s="184">
        <v>2484</v>
      </c>
      <c r="S230" s="185">
        <v>1832</v>
      </c>
      <c r="T230" s="182">
        <v>325</v>
      </c>
      <c r="U230" s="186">
        <v>1429</v>
      </c>
      <c r="V230" s="184">
        <v>1129</v>
      </c>
      <c r="W230" s="185">
        <v>2878</v>
      </c>
      <c r="X230" s="182">
        <v>1791</v>
      </c>
      <c r="Y230" s="186">
        <v>1744</v>
      </c>
      <c r="Z230" s="184">
        <v>3548</v>
      </c>
      <c r="AA230" s="182">
        <v>2583</v>
      </c>
      <c r="AB230" s="156">
        <f t="shared" si="2999"/>
        <v>26248</v>
      </c>
      <c r="AC230" s="157">
        <f t="shared" si="3000"/>
        <v>27012</v>
      </c>
      <c r="BI230" s="145" t="s">
        <v>20</v>
      </c>
      <c r="BJ230" s="128">
        <f>B230/B250</f>
        <v>0.10846153846153846</v>
      </c>
      <c r="BK230" s="129">
        <f t="shared" ref="BK230" si="3083">C230/C250</f>
        <v>4.3153969099627064E-2</v>
      </c>
      <c r="BL230" s="130">
        <f t="shared" ref="BL230" si="3084">D230/D250</f>
        <v>8.11965811965812E-2</v>
      </c>
      <c r="BM230" s="131">
        <f t="shared" ref="BM230" si="3085">E230/E250</f>
        <v>8.378001321682943E-2</v>
      </c>
      <c r="BN230" s="128">
        <f t="shared" ref="BN230" si="3086">F230/F250</f>
        <v>0.10172383771547971</v>
      </c>
      <c r="BO230" s="129">
        <f t="shared" ref="BO230" si="3087">G230/G250</f>
        <v>5.4000788332676387E-2</v>
      </c>
      <c r="BP230" s="130">
        <f t="shared" ref="BP230" si="3088">H230/H250</f>
        <v>8.8905252822778599E-2</v>
      </c>
      <c r="BQ230" s="131">
        <f t="shared" ref="BQ230" si="3089">I230/I250</f>
        <v>4.8199329983249578E-2</v>
      </c>
      <c r="BR230" s="128">
        <f t="shared" ref="BR230" si="3090">J230/J250</f>
        <v>3.8304552590266876E-2</v>
      </c>
      <c r="BS230" s="129">
        <f t="shared" ref="BS230" si="3091">K230/K250</f>
        <v>0.15577587501877724</v>
      </c>
      <c r="BT230" s="130">
        <f t="shared" ref="BT230" si="3092">L230/L250</f>
        <v>4.3535349390669241E-2</v>
      </c>
      <c r="BU230" s="128">
        <f t="shared" ref="BU230" si="3093">M230/M250</f>
        <v>0.12930716597697381</v>
      </c>
      <c r="BV230" s="132">
        <f t="shared" ref="BV230" si="3094">N230/N250</f>
        <v>6.8316671669013923E-2</v>
      </c>
      <c r="BW230" s="133">
        <f t="shared" ref="BW230" si="3095">O230/O250</f>
        <v>9.8075117370892015E-2</v>
      </c>
      <c r="BX230" s="128">
        <f t="shared" ref="BX230" si="3096">P230/P250</f>
        <v>8.6422423115186636E-2</v>
      </c>
      <c r="BY230" s="129">
        <f t="shared" ref="BY230" si="3097">Q230/Q250</f>
        <v>9.1704302353220829E-2</v>
      </c>
      <c r="BZ230" s="130">
        <f t="shared" ref="BZ230" si="3098">R230/R250</f>
        <v>8.7653057623769362E-2</v>
      </c>
      <c r="CA230" s="131">
        <f t="shared" ref="CA230" si="3099">S230/S250</f>
        <v>6.7774037216529165E-2</v>
      </c>
      <c r="CB230" s="128">
        <f t="shared" ref="CB230" si="3100">T230/T250</f>
        <v>4.0412832628699331E-2</v>
      </c>
      <c r="CC230" s="129">
        <f t="shared" ref="CC230" si="3101">U230/U250</f>
        <v>0.17516548173571955</v>
      </c>
      <c r="CD230" s="130">
        <f t="shared" ref="CD230" si="3102">V230/V250</f>
        <v>4.3099828211490741E-2</v>
      </c>
      <c r="CE230" s="131">
        <f t="shared" ref="CE230" si="3103">W230/W250</f>
        <v>9.9231114022687306E-2</v>
      </c>
      <c r="CF230" s="128">
        <f t="shared" ref="CF230" si="3104">X230/X250</f>
        <v>7.8611245226704124E-2</v>
      </c>
      <c r="CG230" s="129">
        <f t="shared" ref="CG230" si="3105">Y230/Y250</f>
        <v>0.14066784965316986</v>
      </c>
      <c r="CH230" s="130">
        <f t="shared" ref="CH230" si="3106">Z230/Z250</f>
        <v>8.2163864573201795E-2</v>
      </c>
      <c r="CI230" s="128">
        <f t="shared" ref="CI230" si="3107">AA230/AA250</f>
        <v>5.7458735596387416E-2</v>
      </c>
      <c r="CJ230" s="134">
        <f t="shared" ref="CJ230" si="3108">AB230/AB250</f>
        <v>7.7916603586514796E-2</v>
      </c>
      <c r="CK230" s="135">
        <f t="shared" ref="CK230" si="3109">AC230/AC250</f>
        <v>8.0498031654453295E-2</v>
      </c>
    </row>
    <row r="231" spans="1:89" ht="13.5" thickBot="1" x14ac:dyDescent="0.25">
      <c r="A231" s="136" t="s">
        <v>21</v>
      </c>
      <c r="B231" s="175">
        <v>2313</v>
      </c>
      <c r="C231" s="176">
        <v>1130</v>
      </c>
      <c r="D231" s="177">
        <v>787</v>
      </c>
      <c r="E231" s="178">
        <v>760</v>
      </c>
      <c r="F231" s="175">
        <v>2059</v>
      </c>
      <c r="G231" s="179">
        <v>1122</v>
      </c>
      <c r="H231" s="177">
        <v>2866</v>
      </c>
      <c r="I231" s="178">
        <v>2031</v>
      </c>
      <c r="J231" s="175">
        <v>239</v>
      </c>
      <c r="K231" s="179">
        <v>747</v>
      </c>
      <c r="L231" s="177">
        <v>975</v>
      </c>
      <c r="M231" s="175">
        <v>2640</v>
      </c>
      <c r="N231" s="180">
        <v>2340</v>
      </c>
      <c r="O231" s="181">
        <v>3577</v>
      </c>
      <c r="P231" s="175">
        <v>1426</v>
      </c>
      <c r="Q231" s="179">
        <v>1668</v>
      </c>
      <c r="R231" s="177">
        <v>2120</v>
      </c>
      <c r="S231" s="178">
        <v>1551</v>
      </c>
      <c r="T231" s="175">
        <v>233</v>
      </c>
      <c r="U231" s="179">
        <v>1032</v>
      </c>
      <c r="V231" s="177">
        <v>926</v>
      </c>
      <c r="W231" s="178">
        <v>2143</v>
      </c>
      <c r="X231" s="175">
        <v>1277</v>
      </c>
      <c r="Y231" s="179">
        <v>1282</v>
      </c>
      <c r="Z231" s="177">
        <v>2931</v>
      </c>
      <c r="AA231" s="175">
        <v>2078</v>
      </c>
      <c r="AB231" s="156">
        <f t="shared" si="2999"/>
        <v>20492</v>
      </c>
      <c r="AC231" s="157">
        <f t="shared" si="3000"/>
        <v>21761</v>
      </c>
      <c r="AE231" s="232" t="s">
        <v>85</v>
      </c>
      <c r="BI231" s="136" t="s">
        <v>21</v>
      </c>
      <c r="BJ231" s="128">
        <f>B231/B250</f>
        <v>8.0874125874125874E-2</v>
      </c>
      <c r="BK231" s="129">
        <f t="shared" ref="BK231" si="3110">C231/C250</f>
        <v>3.7626531699520509E-2</v>
      </c>
      <c r="BL231" s="130">
        <f t="shared" ref="BL231" si="3111">D231/D250</f>
        <v>6.005799755799756E-2</v>
      </c>
      <c r="BM231" s="131">
        <f t="shared" ref="BM231" si="3112">E231/E250</f>
        <v>5.5804390924443795E-2</v>
      </c>
      <c r="BN231" s="128">
        <f t="shared" ref="BN231" si="3113">F231/F250</f>
        <v>7.1704683963085492E-2</v>
      </c>
      <c r="BO231" s="129">
        <f t="shared" ref="BO231" si="3114">G231/G250</f>
        <v>4.0204966495861257E-2</v>
      </c>
      <c r="BP231" s="130">
        <f t="shared" ref="BP231" si="3115">H231/H250</f>
        <v>7.0348551791850761E-2</v>
      </c>
      <c r="BQ231" s="131">
        <f t="shared" ref="BQ231" si="3116">I231/I250</f>
        <v>4.2525125628140703E-2</v>
      </c>
      <c r="BR231" s="128">
        <f t="shared" ref="BR231" si="3117">J231/J250</f>
        <v>3.751962323390895E-2</v>
      </c>
      <c r="BS231" s="129">
        <f t="shared" ref="BS231" si="3118">K231/K250</f>
        <v>0.11221270842721946</v>
      </c>
      <c r="BT231" s="130">
        <f t="shared" ref="BT231" si="3119">L231/L250</f>
        <v>4.0006565179926963E-2</v>
      </c>
      <c r="BU231" s="128">
        <f t="shared" ref="BU231" si="3120">M231/M250</f>
        <v>0.10816569017085262</v>
      </c>
      <c r="BV231" s="132">
        <f t="shared" ref="BV231" si="3121">N231/N250</f>
        <v>5.4025350356705838E-2</v>
      </c>
      <c r="BW231" s="133">
        <f t="shared" ref="BW231" si="3122">O231/O250</f>
        <v>8.3967136150234739E-2</v>
      </c>
      <c r="BX231" s="128">
        <f t="shared" ref="BX231" si="3123">P231/P250</f>
        <v>6.1680868549677755E-2</v>
      </c>
      <c r="BY231" s="129">
        <f t="shared" ref="BY231" si="3124">Q231/Q250</f>
        <v>7.9296410743998097E-2</v>
      </c>
      <c r="BZ231" s="130">
        <f t="shared" ref="BZ231" si="3125">R231/R250</f>
        <v>7.4808567698225067E-2</v>
      </c>
      <c r="CA231" s="131">
        <f t="shared" ref="CA231" si="3126">S231/S250</f>
        <v>5.7378565350893418E-2</v>
      </c>
      <c r="CB231" s="128">
        <f t="shared" ref="CB231" si="3127">T231/T250</f>
        <v>2.8972892315344442E-2</v>
      </c>
      <c r="CC231" s="129">
        <f t="shared" ref="CC231" si="3128">U231/U250</f>
        <v>0.12650159352782545</v>
      </c>
      <c r="CD231" s="130">
        <f t="shared" ref="CD231" si="3129">V231/V250</f>
        <v>3.5350257682763883E-2</v>
      </c>
      <c r="CE231" s="131">
        <f t="shared" ref="CE231" si="3130">W231/W250</f>
        <v>7.3888908043995449E-2</v>
      </c>
      <c r="CF231" s="128">
        <f t="shared" ref="CF231" si="3131">X231/X250</f>
        <v>5.6050564017030242E-2</v>
      </c>
      <c r="CG231" s="129">
        <f t="shared" ref="CG231" si="3132">Y231/Y250</f>
        <v>0.10340377480238748</v>
      </c>
      <c r="CH231" s="130">
        <f t="shared" ref="CH231" si="3133">Z231/Z250</f>
        <v>6.7875503682089763E-2</v>
      </c>
      <c r="CI231" s="128">
        <f t="shared" ref="CI231" si="3134">AA231/AA250</f>
        <v>4.6225030030698049E-2</v>
      </c>
      <c r="CJ231" s="134">
        <f t="shared" ref="CJ231" si="3135">AB231/AB250</f>
        <v>6.0830045744241897E-2</v>
      </c>
      <c r="CK231" s="135">
        <f t="shared" ref="CK231" si="3136">AC231/AC250</f>
        <v>6.4849610055995779E-2</v>
      </c>
    </row>
    <row r="232" spans="1:89" ht="14.25" thickTop="1" thickBot="1" x14ac:dyDescent="0.25">
      <c r="A232" s="145" t="s">
        <v>22</v>
      </c>
      <c r="B232" s="182">
        <v>1773</v>
      </c>
      <c r="C232" s="183">
        <v>1232</v>
      </c>
      <c r="D232" s="184">
        <v>744</v>
      </c>
      <c r="E232" s="185">
        <v>605</v>
      </c>
      <c r="F232" s="182">
        <v>2203</v>
      </c>
      <c r="G232" s="186">
        <v>903</v>
      </c>
      <c r="H232" s="184">
        <v>2606</v>
      </c>
      <c r="I232" s="185">
        <v>1923</v>
      </c>
      <c r="J232" s="182">
        <v>254</v>
      </c>
      <c r="K232" s="186">
        <v>687</v>
      </c>
      <c r="L232" s="184">
        <v>814</v>
      </c>
      <c r="M232" s="182">
        <v>2046</v>
      </c>
      <c r="N232" s="187">
        <v>1795</v>
      </c>
      <c r="O232" s="188">
        <v>2995</v>
      </c>
      <c r="P232" s="182">
        <v>1101</v>
      </c>
      <c r="Q232" s="186">
        <v>1151</v>
      </c>
      <c r="R232" s="184">
        <v>1780</v>
      </c>
      <c r="S232" s="185">
        <v>1202</v>
      </c>
      <c r="T232" s="182">
        <v>186</v>
      </c>
      <c r="U232" s="186">
        <v>491</v>
      </c>
      <c r="V232" s="184">
        <v>653</v>
      </c>
      <c r="W232" s="185">
        <v>2017</v>
      </c>
      <c r="X232" s="182">
        <v>1039</v>
      </c>
      <c r="Y232" s="186">
        <v>775</v>
      </c>
      <c r="Z232" s="184">
        <v>2514</v>
      </c>
      <c r="AA232" s="182">
        <v>2048</v>
      </c>
      <c r="AB232" s="156">
        <f t="shared" si="2999"/>
        <v>17462</v>
      </c>
      <c r="AC232" s="157">
        <f t="shared" si="3000"/>
        <v>18075</v>
      </c>
      <c r="AE232" s="301" t="s">
        <v>0</v>
      </c>
      <c r="AF232" s="303" t="s">
        <v>1</v>
      </c>
      <c r="AG232" s="304"/>
      <c r="AH232" s="303" t="s">
        <v>2</v>
      </c>
      <c r="AI232" s="304"/>
      <c r="AJ232" s="303" t="s">
        <v>3</v>
      </c>
      <c r="AK232" s="304"/>
      <c r="AL232" s="303" t="s">
        <v>4</v>
      </c>
      <c r="AM232" s="304"/>
      <c r="AN232" s="303" t="s">
        <v>5</v>
      </c>
      <c r="AO232" s="304"/>
      <c r="AP232" s="303" t="s">
        <v>6</v>
      </c>
      <c r="AQ232" s="304"/>
      <c r="AR232" s="303" t="s">
        <v>7</v>
      </c>
      <c r="AS232" s="304"/>
      <c r="AT232" s="303" t="s">
        <v>8</v>
      </c>
      <c r="AU232" s="304"/>
      <c r="AV232" s="303" t="s">
        <v>9</v>
      </c>
      <c r="AW232" s="304"/>
      <c r="AX232" s="303" t="s">
        <v>10</v>
      </c>
      <c r="AY232" s="304"/>
      <c r="AZ232" s="303" t="s">
        <v>11</v>
      </c>
      <c r="BA232" s="304"/>
      <c r="BB232" s="303" t="s">
        <v>12</v>
      </c>
      <c r="BC232" s="304"/>
      <c r="BD232" s="306" t="s">
        <v>40</v>
      </c>
      <c r="BE232" s="307"/>
      <c r="BF232" s="308" t="s">
        <v>41</v>
      </c>
      <c r="BG232" s="309"/>
      <c r="BI232" s="145" t="s">
        <v>22</v>
      </c>
      <c r="BJ232" s="128">
        <f>B232/B250</f>
        <v>6.1993006993006992E-2</v>
      </c>
      <c r="BK232" s="129">
        <f t="shared" ref="BK232" si="3137">C232/C250</f>
        <v>4.1022908897176344E-2</v>
      </c>
      <c r="BL232" s="130">
        <f t="shared" ref="BL232" si="3138">D232/D250</f>
        <v>5.6776556776556776E-2</v>
      </c>
      <c r="BM232" s="131">
        <f t="shared" ref="BM232" si="3139">E232/E250</f>
        <v>4.4423232249063811E-2</v>
      </c>
      <c r="BN232" s="128">
        <f t="shared" ref="BN232" si="3140">F232/F250</f>
        <v>7.6719484589935577E-2</v>
      </c>
      <c r="BO232" s="129">
        <f t="shared" ref="BO232" si="3141">G232/G250</f>
        <v>3.2357473035439135E-2</v>
      </c>
      <c r="BP232" s="130">
        <f t="shared" ref="BP232" si="3142">H232/H250</f>
        <v>6.3966617574864992E-2</v>
      </c>
      <c r="BQ232" s="131">
        <f t="shared" ref="BQ232" si="3143">I232/I250</f>
        <v>4.0263819095477389E-2</v>
      </c>
      <c r="BR232" s="128">
        <f t="shared" ref="BR232" si="3144">J232/J250</f>
        <v>3.9874411302982735E-2</v>
      </c>
      <c r="BS232" s="129">
        <f t="shared" ref="BS232" si="3145">K232/K250</f>
        <v>0.10319963947724201</v>
      </c>
      <c r="BT232" s="130">
        <f t="shared" ref="BT232" si="3146">L232/L250</f>
        <v>3.3400352878421073E-2</v>
      </c>
      <c r="BU232" s="128">
        <f t="shared" ref="BU232" si="3147">M232/M250</f>
        <v>8.382840988241079E-2</v>
      </c>
      <c r="BV232" s="132">
        <f t="shared" ref="BV232" si="3148">N232/N250</f>
        <v>4.1442523030037169E-2</v>
      </c>
      <c r="BW232" s="133">
        <f t="shared" ref="BW232" si="3149">O232/O250</f>
        <v>7.0305164319248825E-2</v>
      </c>
      <c r="BX232" s="128">
        <f t="shared" ref="BX232" si="3150">P232/P250</f>
        <v>4.7623167092002247E-2</v>
      </c>
      <c r="BY232" s="129">
        <f t="shared" ref="BY232" si="3151">Q232/Q250</f>
        <v>5.4718326598526268E-2</v>
      </c>
      <c r="BZ232" s="130">
        <f t="shared" ref="BZ232" si="3152">R232/R250</f>
        <v>6.2810967218321037E-2</v>
      </c>
      <c r="CA232" s="131">
        <f t="shared" ref="CA232" si="3153">S232/S250</f>
        <v>4.4467463282897413E-2</v>
      </c>
      <c r="CB232" s="128">
        <f t="shared" ref="CB232" si="3154">T232/T250</f>
        <v>2.3128574981347922E-2</v>
      </c>
      <c r="CC232" s="129">
        <f t="shared" ref="CC232" si="3155">U232/U250</f>
        <v>6.0186320176513854E-2</v>
      </c>
      <c r="CD232" s="130">
        <f t="shared" ref="CD232" si="3156">V232/V250</f>
        <v>2.4928421454476046E-2</v>
      </c>
      <c r="CE232" s="131">
        <f t="shared" ref="CE232" si="3157">W232/W250</f>
        <v>6.9544529876219702E-2</v>
      </c>
      <c r="CF232" s="128">
        <f t="shared" ref="CF232" si="3158">X232/X250</f>
        <v>4.5604178554185137E-2</v>
      </c>
      <c r="CG232" s="129">
        <f t="shared" ref="CG232" si="3159">Y232/Y250</f>
        <v>6.2510082271334089E-2</v>
      </c>
      <c r="CH232" s="130">
        <f t="shared" ref="CH232" si="3160">Z232/Z250</f>
        <v>5.8218702237043216E-2</v>
      </c>
      <c r="CI232" s="128">
        <f t="shared" ref="CI232" si="3161">AA232/AA250</f>
        <v>4.555768118521155E-2</v>
      </c>
      <c r="CJ232" s="134">
        <f t="shared" ref="CJ232" si="3162">AB232/AB250</f>
        <v>5.1835558207395667E-2</v>
      </c>
      <c r="CK232" s="135">
        <f t="shared" ref="CK232" si="3163">AC232/AC250</f>
        <v>5.3865020070866403E-2</v>
      </c>
    </row>
    <row r="233" spans="1:89" ht="15" thickTop="1" thickBot="1" x14ac:dyDescent="0.3">
      <c r="A233" s="136" t="s">
        <v>23</v>
      </c>
      <c r="B233" s="175">
        <v>1476</v>
      </c>
      <c r="C233" s="176">
        <v>1060</v>
      </c>
      <c r="D233" s="177">
        <v>650</v>
      </c>
      <c r="E233" s="178">
        <v>544</v>
      </c>
      <c r="F233" s="175">
        <v>1654</v>
      </c>
      <c r="G233" s="179">
        <v>838</v>
      </c>
      <c r="H233" s="177">
        <v>2249</v>
      </c>
      <c r="I233" s="178">
        <v>1734</v>
      </c>
      <c r="J233" s="175">
        <v>215</v>
      </c>
      <c r="K233" s="179">
        <v>469</v>
      </c>
      <c r="L233" s="177">
        <v>677</v>
      </c>
      <c r="M233" s="175">
        <v>1582</v>
      </c>
      <c r="N233" s="180">
        <v>1572</v>
      </c>
      <c r="O233" s="181">
        <v>2307</v>
      </c>
      <c r="P233" s="175">
        <v>978</v>
      </c>
      <c r="Q233" s="179">
        <v>895</v>
      </c>
      <c r="R233" s="177">
        <v>1425</v>
      </c>
      <c r="S233" s="178">
        <v>1198</v>
      </c>
      <c r="T233" s="175">
        <v>285</v>
      </c>
      <c r="U233" s="179">
        <v>386</v>
      </c>
      <c r="V233" s="177">
        <v>715</v>
      </c>
      <c r="W233" s="178">
        <v>1830</v>
      </c>
      <c r="X233" s="175">
        <v>964</v>
      </c>
      <c r="Y233" s="179">
        <v>598</v>
      </c>
      <c r="Z233" s="177">
        <v>2234</v>
      </c>
      <c r="AA233" s="175">
        <v>2227</v>
      </c>
      <c r="AB233" s="156">
        <f t="shared" si="2999"/>
        <v>15094</v>
      </c>
      <c r="AC233" s="157">
        <f t="shared" si="3000"/>
        <v>15668</v>
      </c>
      <c r="AE233" s="302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5.1608391608391611E-2</v>
      </c>
      <c r="BK233" s="129">
        <f t="shared" ref="BK233" si="3164">C233/C250</f>
        <v>3.5295684603090037E-2</v>
      </c>
      <c r="BL233" s="130">
        <f t="shared" ref="BL233" si="3165">D233/D250</f>
        <v>4.96031746031746E-2</v>
      </c>
      <c r="BM233" s="131">
        <f t="shared" ref="BM233" si="3166">E233/E250</f>
        <v>3.9944195609075556E-2</v>
      </c>
      <c r="BN233" s="128">
        <f t="shared" ref="BN233" si="3167">F233/F250</f>
        <v>5.7600557200069652E-2</v>
      </c>
      <c r="BO233" s="129">
        <f t="shared" ref="BO233" si="3168">G233/G250</f>
        <v>3.0028308309743075E-2</v>
      </c>
      <c r="BP233" s="130">
        <f t="shared" ref="BP233" si="3169">H233/H250</f>
        <v>5.5203730976926851E-2</v>
      </c>
      <c r="BQ233" s="131">
        <f t="shared" ref="BQ233" si="3170">I233/I250</f>
        <v>3.6306532663316585E-2</v>
      </c>
      <c r="BR233" s="128">
        <f t="shared" ref="BR233" si="3171">J233/J250</f>
        <v>3.3751962323390894E-2</v>
      </c>
      <c r="BS233" s="129">
        <f t="shared" ref="BS233" si="3172">K233/K250</f>
        <v>7.0452155625657209E-2</v>
      </c>
      <c r="BT233" s="130">
        <f t="shared" ref="BT233" si="3173">L233/L250</f>
        <v>2.7778917565959543E-2</v>
      </c>
      <c r="BU233" s="128">
        <f t="shared" ref="BU233" si="3174">M233/M250</f>
        <v>6.4817470397836682E-2</v>
      </c>
      <c r="BV233" s="132">
        <f t="shared" ref="BV233" si="3175">N233/N250</f>
        <v>3.6293953316556229E-2</v>
      </c>
      <c r="BW233" s="133">
        <f t="shared" ref="BW233" si="3176">O233/O250</f>
        <v>5.4154929577464789E-2</v>
      </c>
      <c r="BX233" s="128">
        <f t="shared" ref="BX233" si="3177">P233/P250</f>
        <v>4.2302867771097367E-2</v>
      </c>
      <c r="BY233" s="129">
        <f t="shared" ref="BY233" si="3178">Q233/Q250</f>
        <v>4.2548134062277157E-2</v>
      </c>
      <c r="BZ233" s="130">
        <f t="shared" ref="BZ233" si="3179">R233/R250</f>
        <v>5.0284060834891849E-2</v>
      </c>
      <c r="CA233" s="131">
        <f t="shared" ref="CA233" si="3180">S233/S250</f>
        <v>4.4319485035699754E-2</v>
      </c>
      <c r="CB233" s="128">
        <f t="shared" ref="CB233" si="3181">T233/T250</f>
        <v>3.5438945535936336E-2</v>
      </c>
      <c r="CC233" s="129">
        <f t="shared" ref="CC233" si="3182">U233/U250</f>
        <v>4.7315518509438589E-2</v>
      </c>
      <c r="CD233" s="130">
        <f t="shared" ref="CD233" si="3183">V233/V250</f>
        <v>2.729528535980149E-2</v>
      </c>
      <c r="CE233" s="131">
        <f t="shared" ref="CE233" si="3184">W233/W250</f>
        <v>6.3096921008171575E-2</v>
      </c>
      <c r="CF233" s="128">
        <f t="shared" ref="CF233" si="3185">X233/X250</f>
        <v>4.23122503621121E-2</v>
      </c>
      <c r="CG233" s="129">
        <f t="shared" ref="CG233" si="3186">Y233/Y250</f>
        <v>4.8233586062268109E-2</v>
      </c>
      <c r="CH233" s="130">
        <f t="shared" ref="CH233" si="3187">Z233/Z250</f>
        <v>5.1734519012551529E-2</v>
      </c>
      <c r="CI233" s="128">
        <f t="shared" ref="CI233" si="3188">AA233/AA250</f>
        <v>4.9539529296614315E-2</v>
      </c>
      <c r="CJ233" s="134">
        <f t="shared" ref="CJ233" si="3189">AB233/AB250</f>
        <v>4.4806202931074915E-2</v>
      </c>
      <c r="CK233" s="135">
        <f t="shared" ref="CK233" si="3190">AC233/AC250</f>
        <v>4.6691957647044799E-2</v>
      </c>
    </row>
    <row r="234" spans="1:89" ht="13.5" thickTop="1" x14ac:dyDescent="0.2">
      <c r="A234" s="145" t="s">
        <v>24</v>
      </c>
      <c r="B234" s="189">
        <v>1412</v>
      </c>
      <c r="C234" s="183">
        <v>1143</v>
      </c>
      <c r="D234" s="184">
        <v>627</v>
      </c>
      <c r="E234" s="185">
        <v>547</v>
      </c>
      <c r="F234" s="182">
        <v>1665</v>
      </c>
      <c r="G234" s="186">
        <v>725</v>
      </c>
      <c r="H234" s="184">
        <v>2153</v>
      </c>
      <c r="I234" s="185">
        <v>1894</v>
      </c>
      <c r="J234" s="182">
        <v>262</v>
      </c>
      <c r="K234" s="186">
        <v>395</v>
      </c>
      <c r="L234" s="184">
        <v>820</v>
      </c>
      <c r="M234" s="182">
        <v>1492</v>
      </c>
      <c r="N234" s="187">
        <v>1605</v>
      </c>
      <c r="O234" s="190">
        <v>2284</v>
      </c>
      <c r="P234" s="182">
        <v>1039</v>
      </c>
      <c r="Q234" s="186">
        <v>781</v>
      </c>
      <c r="R234" s="184">
        <v>1415</v>
      </c>
      <c r="S234" s="185">
        <v>1115</v>
      </c>
      <c r="T234" s="182">
        <v>237</v>
      </c>
      <c r="U234" s="186">
        <v>268</v>
      </c>
      <c r="V234" s="184">
        <v>803</v>
      </c>
      <c r="W234" s="191">
        <v>1608</v>
      </c>
      <c r="X234" s="182">
        <v>907</v>
      </c>
      <c r="Y234" s="186">
        <v>473</v>
      </c>
      <c r="Z234" s="184">
        <v>2134</v>
      </c>
      <c r="AA234" s="182">
        <v>2170</v>
      </c>
      <c r="AB234" s="156">
        <f t="shared" si="2999"/>
        <v>15079</v>
      </c>
      <c r="AC234" s="157">
        <f t="shared" si="3000"/>
        <v>14895</v>
      </c>
      <c r="AE234" s="235" t="str">
        <f>$AE$17</f>
        <v>17:00 - 17:59</v>
      </c>
      <c r="AF234" s="125">
        <f t="shared" ref="AF234:AU235" si="3191">SUMIF($A$9:$A$32,$AE234,B$226:B$249)</f>
        <v>1678</v>
      </c>
      <c r="AG234" s="172">
        <f t="shared" si="3191"/>
        <v>3268</v>
      </c>
      <c r="AH234" s="126">
        <f t="shared" si="3191"/>
        <v>1304</v>
      </c>
      <c r="AI234" s="166">
        <f t="shared" si="3191"/>
        <v>1014</v>
      </c>
      <c r="AJ234" s="125">
        <f t="shared" si="3191"/>
        <v>1545</v>
      </c>
      <c r="AK234" s="127">
        <f t="shared" si="3191"/>
        <v>2463</v>
      </c>
      <c r="AL234" s="126">
        <f t="shared" si="3191"/>
        <v>2711</v>
      </c>
      <c r="AM234" s="166">
        <f t="shared" si="3191"/>
        <v>4674</v>
      </c>
      <c r="AN234" s="125">
        <f t="shared" si="3191"/>
        <v>1037</v>
      </c>
      <c r="AO234" s="127">
        <f t="shared" si="3191"/>
        <v>206</v>
      </c>
      <c r="AP234" s="126">
        <f t="shared" si="3191"/>
        <v>2835</v>
      </c>
      <c r="AQ234" s="125">
        <f t="shared" si="3191"/>
        <v>967</v>
      </c>
      <c r="AR234" s="165">
        <f t="shared" si="3191"/>
        <v>4396</v>
      </c>
      <c r="AS234" s="167">
        <f t="shared" si="3191"/>
        <v>2602</v>
      </c>
      <c r="AT234" s="125">
        <f t="shared" si="3191"/>
        <v>2257</v>
      </c>
      <c r="AU234" s="127">
        <f t="shared" si="3191"/>
        <v>1552</v>
      </c>
      <c r="AV234" s="126">
        <f t="shared" ref="AP234:BE235" si="3192">SUMIF($A$9:$A$32,$AE234,R$226:R$249)</f>
        <v>2031</v>
      </c>
      <c r="AW234" s="166">
        <f t="shared" si="3192"/>
        <v>2526</v>
      </c>
      <c r="AX234" s="125">
        <f t="shared" si="3192"/>
        <v>1337</v>
      </c>
      <c r="AY234" s="127">
        <f t="shared" si="3192"/>
        <v>296</v>
      </c>
      <c r="AZ234" s="126">
        <f t="shared" si="3192"/>
        <v>2829</v>
      </c>
      <c r="BA234" s="166">
        <f t="shared" si="3192"/>
        <v>1771</v>
      </c>
      <c r="BB234" s="125">
        <f t="shared" si="3192"/>
        <v>2472</v>
      </c>
      <c r="BC234" s="127">
        <f t="shared" si="3192"/>
        <v>717</v>
      </c>
      <c r="BD234" s="170">
        <f t="shared" si="3192"/>
        <v>3110</v>
      </c>
      <c r="BE234" s="171">
        <f t="shared" si="3192"/>
        <v>4532</v>
      </c>
      <c r="BF234" s="156">
        <f>AF234+AH234+AJ234+AL234+AN234+AP234+AR234+AT234+AV234+AX234+AZ234+BB234+BD234</f>
        <v>29542</v>
      </c>
      <c r="BG234" s="157">
        <f>AG234+AI234+AK234+AM234+AO234+AQ234+AS234+AU234+AW234+AY234+BA234+BC234+BE234</f>
        <v>26588</v>
      </c>
      <c r="BI234" s="145" t="s">
        <v>24</v>
      </c>
      <c r="BJ234" s="128">
        <f>B234/B250</f>
        <v>4.9370629370629374E-2</v>
      </c>
      <c r="BK234" s="129">
        <f t="shared" ref="BK234" si="3193">C234/C250</f>
        <v>3.8059403303143315E-2</v>
      </c>
      <c r="BL234" s="130">
        <f t="shared" ref="BL234" si="3194">D234/D250</f>
        <v>4.7847985347985345E-2</v>
      </c>
      <c r="BM234" s="131">
        <f t="shared" ref="BM234" si="3195">E234/E250</f>
        <v>4.0164476099566783E-2</v>
      </c>
      <c r="BN234" s="128">
        <f t="shared" ref="BN234" si="3196">F234/F250</f>
        <v>5.7983632247954033E-2</v>
      </c>
      <c r="BO234" s="129">
        <f t="shared" ref="BO234" si="3197">G234/G250</f>
        <v>2.5979145017379152E-2</v>
      </c>
      <c r="BP234" s="130">
        <f t="shared" ref="BP234" si="3198">H234/H250</f>
        <v>5.2847324496809032E-2</v>
      </c>
      <c r="BQ234" s="131">
        <f t="shared" ref="BQ234" si="3199">I234/I250</f>
        <v>3.9656616415410385E-2</v>
      </c>
      <c r="BR234" s="128">
        <f t="shared" ref="BR234" si="3200">J234/J250</f>
        <v>4.1130298273155418E-2</v>
      </c>
      <c r="BS234" s="129">
        <f t="shared" ref="BS234" si="3201">K234/K250</f>
        <v>5.9336037254018328E-2</v>
      </c>
      <c r="BT234" s="130">
        <f t="shared" ref="BT234" si="3202">L234/L250</f>
        <v>3.3646547125682165E-2</v>
      </c>
      <c r="BU234" s="128">
        <f t="shared" ref="BU234" si="3203">M234/M250</f>
        <v>6.1130003687466711E-2</v>
      </c>
      <c r="BV234" s="132">
        <f t="shared" ref="BV234" si="3204">N234/N250</f>
        <v>3.7055849283125157E-2</v>
      </c>
      <c r="BW234" s="133">
        <f t="shared" ref="BW234" si="3205">O234/O250</f>
        <v>5.3615023474178403E-2</v>
      </c>
      <c r="BX234" s="128">
        <f t="shared" ref="BX234" si="3206">P234/P250</f>
        <v>4.4941390198537996E-2</v>
      </c>
      <c r="BY234" s="129">
        <f t="shared" ref="BY234" si="3207">Q234/Q250</f>
        <v>3.7128595198478727E-2</v>
      </c>
      <c r="BZ234" s="130">
        <f t="shared" ref="BZ234" si="3208">R234/R250</f>
        <v>4.9931190232541729E-2</v>
      </c>
      <c r="CA234" s="131">
        <f t="shared" ref="CA234" si="3209">S234/S250</f>
        <v>4.1248936406348267E-2</v>
      </c>
      <c r="CB234" s="128">
        <f t="shared" ref="CB234" si="3210">T234/T250</f>
        <v>2.947028102462074E-2</v>
      </c>
      <c r="CC234" s="129">
        <f t="shared" ref="CC234" si="3211">U234/U250</f>
        <v>3.2851189016915909E-2</v>
      </c>
      <c r="CD234" s="130">
        <f t="shared" ref="CD234" si="3212">V234/V250</f>
        <v>3.065470509639244E-2</v>
      </c>
      <c r="CE234" s="131">
        <f t="shared" ref="CE234" si="3213">W234/W250</f>
        <v>5.5442540426852392E-2</v>
      </c>
      <c r="CF234" s="128">
        <f t="shared" ref="CF234" si="3214">X234/X250</f>
        <v>3.9810384936136596E-2</v>
      </c>
      <c r="CG234" s="129">
        <f t="shared" ref="CG234" si="3215">Y234/Y250</f>
        <v>3.8151314728181965E-2</v>
      </c>
      <c r="CH234" s="130">
        <f t="shared" ref="CH234" si="3216">Z234/Z250</f>
        <v>4.941873928951878E-2</v>
      </c>
      <c r="CI234" s="128">
        <f t="shared" ref="CI234" si="3217">AA234/AA250</f>
        <v>4.8271566490189974E-2</v>
      </c>
      <c r="CJ234" s="134">
        <f t="shared" ref="CJ234" si="3218">AB234/AB250</f>
        <v>4.4761675765050926E-2</v>
      </c>
      <c r="CK234" s="135">
        <f t="shared" ref="CK234" si="3219">AC234/AC250</f>
        <v>4.4388352639311485E-2</v>
      </c>
    </row>
    <row r="235" spans="1:89" x14ac:dyDescent="0.2">
      <c r="A235" s="136" t="s">
        <v>25</v>
      </c>
      <c r="B235" s="192">
        <v>1400</v>
      </c>
      <c r="C235" s="176">
        <v>1347</v>
      </c>
      <c r="D235" s="177">
        <v>630</v>
      </c>
      <c r="E235" s="178">
        <v>556</v>
      </c>
      <c r="F235" s="175">
        <v>1554</v>
      </c>
      <c r="G235" s="179">
        <v>955</v>
      </c>
      <c r="H235" s="177">
        <v>2221</v>
      </c>
      <c r="I235" s="178">
        <v>2098</v>
      </c>
      <c r="J235" s="175">
        <v>254</v>
      </c>
      <c r="K235" s="176">
        <v>297</v>
      </c>
      <c r="L235" s="177">
        <v>785</v>
      </c>
      <c r="M235" s="175">
        <v>1483</v>
      </c>
      <c r="N235" s="180">
        <v>1663</v>
      </c>
      <c r="O235" s="193">
        <v>2049</v>
      </c>
      <c r="P235" s="175">
        <v>1099</v>
      </c>
      <c r="Q235" s="176">
        <v>856</v>
      </c>
      <c r="R235" s="177">
        <v>1359</v>
      </c>
      <c r="S235" s="178">
        <v>1320</v>
      </c>
      <c r="T235" s="184">
        <v>280</v>
      </c>
      <c r="U235" s="175">
        <v>316</v>
      </c>
      <c r="V235" s="177">
        <v>816</v>
      </c>
      <c r="W235" s="194">
        <v>1563</v>
      </c>
      <c r="X235" s="175">
        <v>972</v>
      </c>
      <c r="Y235" s="179">
        <v>499</v>
      </c>
      <c r="Z235" s="177">
        <v>2368</v>
      </c>
      <c r="AA235" s="175">
        <v>2221</v>
      </c>
      <c r="AB235" s="156">
        <f t="shared" si="2999"/>
        <v>15401</v>
      </c>
      <c r="AC235" s="157">
        <f t="shared" si="3000"/>
        <v>15560</v>
      </c>
      <c r="AE235" s="237" t="str">
        <f>$AE$18</f>
        <v>18:00 - 18:59</v>
      </c>
      <c r="AF235" s="125">
        <f t="shared" si="3191"/>
        <v>1708</v>
      </c>
      <c r="AG235" s="176">
        <f t="shared" si="3191"/>
        <v>3691</v>
      </c>
      <c r="AH235" s="177">
        <f t="shared" si="3191"/>
        <v>893</v>
      </c>
      <c r="AI235" s="178">
        <f t="shared" si="3191"/>
        <v>1448</v>
      </c>
      <c r="AJ235" s="238">
        <f t="shared" si="3191"/>
        <v>1441</v>
      </c>
      <c r="AK235" s="179">
        <f t="shared" si="3191"/>
        <v>3424</v>
      </c>
      <c r="AL235" s="177">
        <f t="shared" si="3191"/>
        <v>2698</v>
      </c>
      <c r="AM235" s="178">
        <f t="shared" si="3191"/>
        <v>5471</v>
      </c>
      <c r="AN235" s="238">
        <f t="shared" si="3191"/>
        <v>695</v>
      </c>
      <c r="AO235" s="179">
        <f t="shared" si="3191"/>
        <v>291</v>
      </c>
      <c r="AP235" s="177">
        <f t="shared" si="3192"/>
        <v>2882</v>
      </c>
      <c r="AQ235" s="238">
        <f t="shared" si="3192"/>
        <v>976</v>
      </c>
      <c r="AR235" s="180">
        <f t="shared" si="3192"/>
        <v>4095</v>
      </c>
      <c r="AS235" s="181">
        <f t="shared" si="3192"/>
        <v>2632</v>
      </c>
      <c r="AT235" s="238">
        <f t="shared" si="3192"/>
        <v>2102</v>
      </c>
      <c r="AU235" s="179">
        <f t="shared" si="3192"/>
        <v>1619</v>
      </c>
      <c r="AV235" s="177">
        <f t="shared" si="3192"/>
        <v>2134</v>
      </c>
      <c r="AW235" s="178">
        <f t="shared" si="3192"/>
        <v>2623</v>
      </c>
      <c r="AX235" s="238">
        <f t="shared" si="3192"/>
        <v>1126</v>
      </c>
      <c r="AY235" s="179">
        <f t="shared" si="3192"/>
        <v>269</v>
      </c>
      <c r="AZ235" s="177">
        <f t="shared" si="3192"/>
        <v>3426</v>
      </c>
      <c r="BA235" s="178">
        <f t="shared" si="3192"/>
        <v>1737</v>
      </c>
      <c r="BB235" s="238">
        <f t="shared" si="3192"/>
        <v>2455</v>
      </c>
      <c r="BC235" s="179">
        <f t="shared" si="3192"/>
        <v>888</v>
      </c>
      <c r="BD235" s="177">
        <f t="shared" si="3192"/>
        <v>3159</v>
      </c>
      <c r="BE235" s="238">
        <f t="shared" si="3192"/>
        <v>4944</v>
      </c>
      <c r="BF235" s="158">
        <f>SUM(AF235,AH235,AJ235,AL235,AN235,AP235,AR235,AT235,AV235,AX235,AZ235,BB235,BD235)</f>
        <v>28814</v>
      </c>
      <c r="BG235" s="159">
        <f>SUM(AG235,AI235,AK235,AM235,AO235,AQ235,AS235,AU235,AW235,AY235,BA235,BC235,BE235)</f>
        <v>30013</v>
      </c>
      <c r="BI235" s="136" t="s">
        <v>25</v>
      </c>
      <c r="BJ235" s="128">
        <f>B235/B250</f>
        <v>4.8951048951048952E-2</v>
      </c>
      <c r="BK235" s="129">
        <f t="shared" ref="BK235" si="3220">C235/C250</f>
        <v>4.4852157698454978E-2</v>
      </c>
      <c r="BL235" s="130">
        <f t="shared" ref="BL235" si="3221">D235/D250</f>
        <v>4.807692307692308E-2</v>
      </c>
      <c r="BM235" s="131">
        <f t="shared" ref="BM235" si="3222">E235/E250</f>
        <v>4.0825317571040458E-2</v>
      </c>
      <c r="BN235" s="128">
        <f t="shared" ref="BN235" si="3223">F235/F250</f>
        <v>5.4118056764757096E-2</v>
      </c>
      <c r="BO235" s="129">
        <f t="shared" ref="BO235" si="3224">G235/G250</f>
        <v>3.4220804815995987E-2</v>
      </c>
      <c r="BP235" s="130">
        <f t="shared" ref="BP235" si="3225">H235/H250</f>
        <v>5.4516445753559156E-2</v>
      </c>
      <c r="BQ235" s="131">
        <f t="shared" ref="BQ235" si="3226">I235/I250</f>
        <v>4.3927973199329985E-2</v>
      </c>
      <c r="BR235" s="128">
        <f t="shared" ref="BR235" si="3227">J235/J250</f>
        <v>3.9874411302982735E-2</v>
      </c>
      <c r="BS235" s="129">
        <f t="shared" ref="BS235" si="3228">K235/K250</f>
        <v>4.4614691302388466E-2</v>
      </c>
      <c r="BT235" s="130">
        <f t="shared" ref="BT235" si="3229">L235/L250</f>
        <v>3.2210414016659146E-2</v>
      </c>
      <c r="BU235" s="128">
        <f t="shared" ref="BU235" si="3230">M235/M250</f>
        <v>6.0761257016429711E-2</v>
      </c>
      <c r="BV235" s="132">
        <f t="shared" ref="BV235" si="3231">N235/N250</f>
        <v>3.8394939163761459E-2</v>
      </c>
      <c r="BW235" s="133">
        <f t="shared" ref="BW235" si="3232">O235/O250</f>
        <v>4.8098591549295772E-2</v>
      </c>
      <c r="BX235" s="128">
        <f t="shared" ref="BX235" si="3233">P235/P250</f>
        <v>4.7536658159955017E-2</v>
      </c>
      <c r="BY235" s="129">
        <f t="shared" ref="BY235" si="3234">Q235/Q250</f>
        <v>4.0694081293082954E-2</v>
      </c>
      <c r="BZ235" s="130">
        <f t="shared" ref="BZ235" si="3235">R235/R250</f>
        <v>4.7955114859381066E-2</v>
      </c>
      <c r="CA235" s="131">
        <f t="shared" ref="CA235" si="3236">S235/S250</f>
        <v>4.883282157522844E-2</v>
      </c>
      <c r="CB235" s="128">
        <f t="shared" ref="CB235" si="3237">T235/T250</f>
        <v>3.4817209649340958E-2</v>
      </c>
      <c r="CC235" s="129">
        <f t="shared" ref="CC235" si="3238">U235/U250</f>
        <v>3.8734984064721749E-2</v>
      </c>
      <c r="CD235" s="130">
        <f t="shared" ref="CD235" si="3239">V235/V250</f>
        <v>3.1150983012025197E-2</v>
      </c>
      <c r="CE235" s="131">
        <f t="shared" ref="CE235" si="3240">W235/W250</f>
        <v>5.3890976795503913E-2</v>
      </c>
      <c r="CF235" s="128">
        <f t="shared" ref="CF235" si="3241">X235/X250</f>
        <v>4.2663389369266558E-2</v>
      </c>
      <c r="CG235" s="129">
        <f t="shared" ref="CG235" si="3242">Y235/Y250</f>
        <v>4.0248427165671882E-2</v>
      </c>
      <c r="CH235" s="130">
        <f t="shared" ref="CH235" si="3243">Z235/Z250</f>
        <v>5.4837663841415404E-2</v>
      </c>
      <c r="CI235" s="128">
        <f t="shared" ref="CI235" si="3244">AA235/AA250</f>
        <v>4.9406059527517018E-2</v>
      </c>
      <c r="CJ235" s="134">
        <f t="shared" ref="CJ235" si="3245">AB235/AB250</f>
        <v>4.571752559569927E-2</v>
      </c>
      <c r="CK235" s="135">
        <f t="shared" ref="CK235" si="3246">AC235/AC250</f>
        <v>4.6370108564463691E-2</v>
      </c>
    </row>
    <row r="236" spans="1:89" ht="13.5" thickBot="1" x14ac:dyDescent="0.25">
      <c r="A236" s="145" t="s">
        <v>26</v>
      </c>
      <c r="B236" s="189">
        <v>1217</v>
      </c>
      <c r="C236" s="183">
        <v>1285</v>
      </c>
      <c r="D236" s="184">
        <v>596</v>
      </c>
      <c r="E236" s="185">
        <v>610</v>
      </c>
      <c r="F236" s="182">
        <v>1384</v>
      </c>
      <c r="G236" s="186">
        <v>816</v>
      </c>
      <c r="H236" s="184">
        <v>1851</v>
      </c>
      <c r="I236" s="185">
        <v>2018</v>
      </c>
      <c r="J236" s="182">
        <v>291</v>
      </c>
      <c r="K236" s="183">
        <v>320</v>
      </c>
      <c r="L236" s="184">
        <v>875</v>
      </c>
      <c r="M236" s="182">
        <v>1164</v>
      </c>
      <c r="N236" s="187">
        <v>1785</v>
      </c>
      <c r="O236" s="190">
        <v>1883</v>
      </c>
      <c r="P236" s="182">
        <v>998</v>
      </c>
      <c r="Q236" s="183">
        <v>849</v>
      </c>
      <c r="R236" s="184">
        <v>1278</v>
      </c>
      <c r="S236" s="185">
        <v>1080</v>
      </c>
      <c r="T236" s="182">
        <v>228</v>
      </c>
      <c r="U236" s="186">
        <v>346</v>
      </c>
      <c r="V236" s="184">
        <v>897</v>
      </c>
      <c r="W236" s="191">
        <v>1241</v>
      </c>
      <c r="X236" s="182">
        <v>836</v>
      </c>
      <c r="Y236" s="186">
        <v>429</v>
      </c>
      <c r="Z236" s="184">
        <v>2105</v>
      </c>
      <c r="AA236" s="182">
        <v>2138</v>
      </c>
      <c r="AB236" s="156">
        <f t="shared" si="2999"/>
        <v>14341</v>
      </c>
      <c r="AC236" s="157">
        <f t="shared" si="3000"/>
        <v>14179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4.2552447552447553E-2</v>
      </c>
      <c r="BK236" s="129">
        <f t="shared" ref="BK236" si="3247">C236/C250</f>
        <v>4.2787693127330849E-2</v>
      </c>
      <c r="BL236" s="130">
        <f t="shared" ref="BL236" si="3248">D236/D250</f>
        <v>4.548229548229548E-2</v>
      </c>
      <c r="BM236" s="131">
        <f t="shared" ref="BM236" si="3249">E236/E250</f>
        <v>4.4790366399882514E-2</v>
      </c>
      <c r="BN236" s="128">
        <f t="shared" ref="BN236" si="3250">F236/F250</f>
        <v>4.8197806024725752E-2</v>
      </c>
      <c r="BO236" s="129">
        <f t="shared" ref="BO236" si="3251">G236/G250</f>
        <v>2.9239975633353638E-2</v>
      </c>
      <c r="BP236" s="130">
        <f t="shared" ref="BP236" si="3252">H236/H250</f>
        <v>4.5434462444771721E-2</v>
      </c>
      <c r="BQ236" s="131">
        <f t="shared" ref="BQ236" si="3253">I236/I250</f>
        <v>4.2252931323283081E-2</v>
      </c>
      <c r="BR236" s="128">
        <f t="shared" ref="BR236" si="3254">J236/J250</f>
        <v>4.5682888540031399E-2</v>
      </c>
      <c r="BS236" s="129">
        <f t="shared" ref="BS236" si="3255">K236/K250</f>
        <v>4.806970106654649E-2</v>
      </c>
      <c r="BT236" s="130">
        <f t="shared" ref="BT236" si="3256">L236/L250</f>
        <v>3.590332772557548E-2</v>
      </c>
      <c r="BU236" s="128">
        <f t="shared" ref="BU236" si="3257">M236/M250</f>
        <v>4.7691236120785019E-2</v>
      </c>
      <c r="BV236" s="132">
        <f t="shared" ref="BV236" si="3258">N236/N250</f>
        <v>4.1211645464410224E-2</v>
      </c>
      <c r="BW236" s="133">
        <f t="shared" ref="BW236" si="3259">O236/O250</f>
        <v>4.4201877934272299E-2</v>
      </c>
      <c r="BX236" s="128">
        <f t="shared" ref="BX236" si="3260">P236/P250</f>
        <v>4.3167957091569703E-2</v>
      </c>
      <c r="BY236" s="129">
        <f t="shared" ref="BY236" si="3261">Q236/Q250</f>
        <v>4.0361302590919898E-2</v>
      </c>
      <c r="BZ236" s="130">
        <f t="shared" ref="BZ236" si="3262">R236/R250</f>
        <v>4.5096862980345105E-2</v>
      </c>
      <c r="CA236" s="131">
        <f t="shared" ref="CA236" si="3263">S236/S250</f>
        <v>3.9954126743368727E-2</v>
      </c>
      <c r="CB236" s="128">
        <f t="shared" ref="CB236" si="3264">T236/T250</f>
        <v>2.8351156428749066E-2</v>
      </c>
      <c r="CC236" s="129">
        <f t="shared" ref="CC236" si="3265">U236/U250</f>
        <v>4.2412355969600392E-2</v>
      </c>
      <c r="CD236" s="130">
        <f t="shared" ref="CD236" si="3266">V236/V250</f>
        <v>3.4243176178660052E-2</v>
      </c>
      <c r="CE236" s="131">
        <f t="shared" ref="CE236" si="3267">W236/W250</f>
        <v>4.2788677033410334E-2</v>
      </c>
      <c r="CF236" s="128">
        <f t="shared" ref="CF236" si="3268">X236/X250</f>
        <v>3.6694026247640787E-2</v>
      </c>
      <c r="CG236" s="129">
        <f t="shared" ref="CG236" si="3269">Y236/Y250</f>
        <v>3.4602355218583646E-2</v>
      </c>
      <c r="CH236" s="130">
        <f t="shared" ref="CH236" si="3270">Z236/Z250</f>
        <v>4.8747163169839285E-2</v>
      </c>
      <c r="CI236" s="128">
        <f t="shared" ref="CI236" si="3271">AA236/AA250</f>
        <v>4.7559727721671038E-2</v>
      </c>
      <c r="CJ236" s="134">
        <f t="shared" ref="CJ236" si="3272">AB236/AB250</f>
        <v>4.2570939196670557E-2</v>
      </c>
      <c r="CK236" s="135">
        <f t="shared" ref="CK236" si="3273">AC236/AC250</f>
        <v>4.2254612425162638E-2</v>
      </c>
    </row>
    <row r="237" spans="1:89" ht="14.25" thickTop="1" thickBot="1" x14ac:dyDescent="0.25">
      <c r="A237" s="136" t="s">
        <v>27</v>
      </c>
      <c r="B237" s="192">
        <v>1122</v>
      </c>
      <c r="C237" s="176">
        <v>1472</v>
      </c>
      <c r="D237" s="177">
        <v>595</v>
      </c>
      <c r="E237" s="178">
        <v>664</v>
      </c>
      <c r="F237" s="175">
        <v>1003</v>
      </c>
      <c r="G237" s="179">
        <v>1073</v>
      </c>
      <c r="H237" s="177">
        <v>1858</v>
      </c>
      <c r="I237" s="178">
        <v>2100</v>
      </c>
      <c r="J237" s="175">
        <v>290</v>
      </c>
      <c r="K237" s="176">
        <v>257</v>
      </c>
      <c r="L237" s="177">
        <v>1066</v>
      </c>
      <c r="M237" s="175">
        <v>983</v>
      </c>
      <c r="N237" s="180">
        <v>1852</v>
      </c>
      <c r="O237" s="193">
        <v>1585</v>
      </c>
      <c r="P237" s="175">
        <v>1054</v>
      </c>
      <c r="Q237" s="176">
        <v>869</v>
      </c>
      <c r="R237" s="177">
        <v>1296</v>
      </c>
      <c r="S237" s="178">
        <v>1192</v>
      </c>
      <c r="T237" s="175">
        <v>337</v>
      </c>
      <c r="U237" s="179">
        <v>243</v>
      </c>
      <c r="V237" s="177">
        <v>1083</v>
      </c>
      <c r="W237" s="194">
        <v>1298</v>
      </c>
      <c r="X237" s="175">
        <v>856</v>
      </c>
      <c r="Y237" s="179">
        <v>424</v>
      </c>
      <c r="Z237" s="177">
        <v>2252</v>
      </c>
      <c r="AA237" s="175">
        <v>2375</v>
      </c>
      <c r="AB237" s="156">
        <f t="shared" si="2999"/>
        <v>14664</v>
      </c>
      <c r="AC237" s="157">
        <f t="shared" si="3000"/>
        <v>14535</v>
      </c>
      <c r="AE237" s="229" t="s">
        <v>13</v>
      </c>
      <c r="AF237" s="20">
        <f t="shared" ref="AF237:BG237" si="3274">SUM(AF234:AF236)</f>
        <v>3386</v>
      </c>
      <c r="AG237" s="21">
        <f t="shared" si="3274"/>
        <v>6959</v>
      </c>
      <c r="AH237" s="20">
        <f t="shared" si="3274"/>
        <v>2197</v>
      </c>
      <c r="AI237" s="21">
        <f t="shared" si="3274"/>
        <v>2462</v>
      </c>
      <c r="AJ237" s="20">
        <f t="shared" si="3274"/>
        <v>2986</v>
      </c>
      <c r="AK237" s="21">
        <f t="shared" si="3274"/>
        <v>5887</v>
      </c>
      <c r="AL237" s="20">
        <f t="shared" si="3274"/>
        <v>5409</v>
      </c>
      <c r="AM237" s="21">
        <f t="shared" si="3274"/>
        <v>10145</v>
      </c>
      <c r="AN237" s="20">
        <f t="shared" si="3274"/>
        <v>1732</v>
      </c>
      <c r="AO237" s="21">
        <f t="shared" si="3274"/>
        <v>497</v>
      </c>
      <c r="AP237" s="20">
        <f t="shared" si="3274"/>
        <v>5717</v>
      </c>
      <c r="AQ237" s="21">
        <f t="shared" si="3274"/>
        <v>1943</v>
      </c>
      <c r="AR237" s="20">
        <f t="shared" si="3274"/>
        <v>8491</v>
      </c>
      <c r="AS237" s="21">
        <f t="shared" si="3274"/>
        <v>5234</v>
      </c>
      <c r="AT237" s="20">
        <f t="shared" si="3274"/>
        <v>4359</v>
      </c>
      <c r="AU237" s="21">
        <f t="shared" si="3274"/>
        <v>3171</v>
      </c>
      <c r="AV237" s="20">
        <f t="shared" si="3274"/>
        <v>4165</v>
      </c>
      <c r="AW237" s="21">
        <f t="shared" si="3274"/>
        <v>5149</v>
      </c>
      <c r="AX237" s="20">
        <f t="shared" si="3274"/>
        <v>2463</v>
      </c>
      <c r="AY237" s="21">
        <f t="shared" si="3274"/>
        <v>565</v>
      </c>
      <c r="AZ237" s="20">
        <f t="shared" si="3274"/>
        <v>6255</v>
      </c>
      <c r="BA237" s="21">
        <f t="shared" si="3274"/>
        <v>3508</v>
      </c>
      <c r="BB237" s="20">
        <f t="shared" si="3274"/>
        <v>4927</v>
      </c>
      <c r="BC237" s="21">
        <f t="shared" si="3274"/>
        <v>1605</v>
      </c>
      <c r="BD237" s="20">
        <f t="shared" si="3274"/>
        <v>6269</v>
      </c>
      <c r="BE237" s="21">
        <f t="shared" si="3274"/>
        <v>9476</v>
      </c>
      <c r="BF237" s="160">
        <f t="shared" si="3274"/>
        <v>58356</v>
      </c>
      <c r="BG237" s="161">
        <f t="shared" si="3274"/>
        <v>56601</v>
      </c>
      <c r="BI237" s="136" t="s">
        <v>27</v>
      </c>
      <c r="BJ237" s="128">
        <f>B237/B250</f>
        <v>3.9230769230769229E-2</v>
      </c>
      <c r="BK237" s="129">
        <f t="shared" ref="BK237" si="3275">C237/C250</f>
        <v>4.9014384656366546E-2</v>
      </c>
      <c r="BL237" s="130">
        <f t="shared" ref="BL237" si="3276">D237/D250</f>
        <v>4.5405982905982904E-2</v>
      </c>
      <c r="BM237" s="131">
        <f t="shared" ref="BM237" si="3277">E237/E250</f>
        <v>4.8755415228724577E-2</v>
      </c>
      <c r="BN237" s="128">
        <f t="shared" ref="BN237" si="3278">F237/F250</f>
        <v>3.4929479366184922E-2</v>
      </c>
      <c r="BO237" s="129">
        <f t="shared" ref="BO237" si="3279">G237/G250</f>
        <v>3.8449134625721144E-2</v>
      </c>
      <c r="BP237" s="130">
        <f t="shared" ref="BP237" si="3280">H237/H250</f>
        <v>4.5606283750613645E-2</v>
      </c>
      <c r="BQ237" s="131">
        <f t="shared" ref="BQ237" si="3281">I237/I250</f>
        <v>4.3969849246231159E-2</v>
      </c>
      <c r="BR237" s="128">
        <f t="shared" ref="BR237" si="3282">J237/J250</f>
        <v>4.5525902668759811E-2</v>
      </c>
      <c r="BS237" s="129">
        <f t="shared" ref="BS237" si="3283">K237/K250</f>
        <v>3.8605978669070153E-2</v>
      </c>
      <c r="BT237" s="130">
        <f t="shared" ref="BT237" si="3284">L237/L250</f>
        <v>4.3740511263386815E-2</v>
      </c>
      <c r="BU237" s="128">
        <f t="shared" ref="BU237" si="3285">M237/M250</f>
        <v>4.0275330847707624E-2</v>
      </c>
      <c r="BV237" s="132">
        <f t="shared" ref="BV237" si="3286">N237/N250</f>
        <v>4.2758525154110778E-2</v>
      </c>
      <c r="BW237" s="133">
        <f t="shared" ref="BW237" si="3287">O237/O250</f>
        <v>3.7206572769953053E-2</v>
      </c>
      <c r="BX237" s="128">
        <f t="shared" ref="BX237" si="3288">P237/P250</f>
        <v>4.559020718889225E-2</v>
      </c>
      <c r="BY237" s="129">
        <f t="shared" ref="BY237" si="3289">Q237/Q250</f>
        <v>4.1312098882814355E-2</v>
      </c>
      <c r="BZ237" s="130">
        <f t="shared" ref="BZ237" si="3290">R237/R250</f>
        <v>4.5732030064575317E-2</v>
      </c>
      <c r="CA237" s="131">
        <f t="shared" ref="CA237" si="3291">S237/S250</f>
        <v>4.409751766490326E-2</v>
      </c>
      <c r="CB237" s="128">
        <f t="shared" ref="CB237" si="3292">T237/T250</f>
        <v>4.1904998756528228E-2</v>
      </c>
      <c r="CC237" s="129">
        <f t="shared" ref="CC237" si="3293">U237/U250</f>
        <v>2.978671242951704E-2</v>
      </c>
      <c r="CD237" s="130">
        <f t="shared" ref="CD237" si="3294">V237/V250</f>
        <v>4.1343767894636382E-2</v>
      </c>
      <c r="CE237" s="131">
        <f t="shared" ref="CE237" si="3295">W237/W250</f>
        <v>4.4753990966451745E-2</v>
      </c>
      <c r="CF237" s="128">
        <f t="shared" ref="CF237" si="3296">X237/X250</f>
        <v>3.7571873765526925E-2</v>
      </c>
      <c r="CG237" s="129">
        <f t="shared" ref="CG237" si="3297">Y237/Y250</f>
        <v>3.4199064365220196E-2</v>
      </c>
      <c r="CH237" s="130">
        <f t="shared" ref="CH237" si="3298">Z237/Z250</f>
        <v>5.2151359362697422E-2</v>
      </c>
      <c r="CI237" s="128">
        <f t="shared" ref="CI237" si="3299">AA237/AA250</f>
        <v>5.283178360101437E-2</v>
      </c>
      <c r="CJ237" s="134">
        <f t="shared" ref="CJ237" si="3300">AB237/AB250</f>
        <v>4.3529757505053834E-2</v>
      </c>
      <c r="CK237" s="135">
        <f t="shared" ref="CK237" si="3301">AC237/AC250</f>
        <v>4.3315522364041112E-2</v>
      </c>
    </row>
    <row r="238" spans="1:89" ht="13.5" thickTop="1" x14ac:dyDescent="0.2">
      <c r="A238" s="145" t="s">
        <v>28</v>
      </c>
      <c r="B238" s="189">
        <v>1193</v>
      </c>
      <c r="C238" s="183">
        <v>1580</v>
      </c>
      <c r="D238" s="184">
        <v>658</v>
      </c>
      <c r="E238" s="185">
        <v>604</v>
      </c>
      <c r="F238" s="182">
        <v>1163</v>
      </c>
      <c r="G238" s="186">
        <v>1429</v>
      </c>
      <c r="H238" s="184">
        <v>2108</v>
      </c>
      <c r="I238" s="185">
        <v>2688</v>
      </c>
      <c r="J238" s="182">
        <v>412</v>
      </c>
      <c r="K238" s="183">
        <v>218</v>
      </c>
      <c r="L238" s="184">
        <v>1691</v>
      </c>
      <c r="M238" s="182">
        <v>905</v>
      </c>
      <c r="N238" s="187">
        <v>2432</v>
      </c>
      <c r="O238" s="190">
        <v>1637</v>
      </c>
      <c r="P238" s="182">
        <v>1235</v>
      </c>
      <c r="Q238" s="183">
        <v>836</v>
      </c>
      <c r="R238" s="184">
        <v>1345</v>
      </c>
      <c r="S238" s="185">
        <v>1460</v>
      </c>
      <c r="T238" s="182">
        <v>484</v>
      </c>
      <c r="U238" s="186">
        <v>254</v>
      </c>
      <c r="V238" s="184">
        <v>1571</v>
      </c>
      <c r="W238" s="191">
        <v>1236</v>
      </c>
      <c r="X238" s="182">
        <v>1141</v>
      </c>
      <c r="Y238" s="186">
        <v>426</v>
      </c>
      <c r="Z238" s="184">
        <v>2188</v>
      </c>
      <c r="AA238" s="182">
        <v>2708</v>
      </c>
      <c r="AB238" s="156">
        <f t="shared" si="2999"/>
        <v>17621</v>
      </c>
      <c r="AC238" s="157">
        <f t="shared" si="3000"/>
        <v>15981</v>
      </c>
      <c r="BI238" s="145" t="s">
        <v>28</v>
      </c>
      <c r="BJ238" s="128">
        <f>B238/B250</f>
        <v>4.1713286713286717E-2</v>
      </c>
      <c r="BK238" s="129">
        <f t="shared" ref="BK238" si="3302">C238/C250</f>
        <v>5.2610548748002132E-2</v>
      </c>
      <c r="BL238" s="130">
        <f t="shared" ref="BL238" si="3303">D238/D250</f>
        <v>5.0213675213675216E-2</v>
      </c>
      <c r="BM238" s="131">
        <f t="shared" ref="BM238" si="3304">E238/E250</f>
        <v>4.4349805418900067E-2</v>
      </c>
      <c r="BN238" s="128">
        <f t="shared" ref="BN238" si="3305">F238/F250</f>
        <v>4.0501480062685009E-2</v>
      </c>
      <c r="BO238" s="129">
        <f t="shared" ref="BO238" si="3306">G238/G250</f>
        <v>5.1205790661841118E-2</v>
      </c>
      <c r="BP238" s="130">
        <f t="shared" ref="BP238" si="3307">H238/H250</f>
        <v>5.1742758959253801E-2</v>
      </c>
      <c r="BQ238" s="131">
        <f t="shared" ref="BQ238" si="3308">I238/I250</f>
        <v>5.6281407035175882E-2</v>
      </c>
      <c r="BR238" s="128">
        <f t="shared" ref="BR238" si="3309">J238/J250</f>
        <v>6.4678178963893246E-2</v>
      </c>
      <c r="BS238" s="129">
        <f t="shared" ref="BS238" si="3310">K238/K250</f>
        <v>3.2747483851584797E-2</v>
      </c>
      <c r="BT238" s="130">
        <f t="shared" ref="BT238" si="3311">L238/L250</f>
        <v>6.9385745353083589E-2</v>
      </c>
      <c r="BU238" s="128">
        <f t="shared" ref="BU238" si="3312">M238/M250</f>
        <v>3.7079526365386979E-2</v>
      </c>
      <c r="BV238" s="132">
        <f t="shared" ref="BV238" si="3313">N238/N250</f>
        <v>5.614942396047376E-2</v>
      </c>
      <c r="BW238" s="133">
        <f t="shared" ref="BW238" si="3314">O238/O250</f>
        <v>3.8427230046948355E-2</v>
      </c>
      <c r="BX238" s="128">
        <f t="shared" ref="BX238" si="3315">P238/P250</f>
        <v>5.341926553916692E-2</v>
      </c>
      <c r="BY238" s="129">
        <f t="shared" ref="BY238" si="3316">Q238/Q250</f>
        <v>3.9743285001188497E-2</v>
      </c>
      <c r="BZ238" s="130">
        <f t="shared" ref="BZ238" si="3317">R238/R250</f>
        <v>4.7461096016090901E-2</v>
      </c>
      <c r="CA238" s="131">
        <f t="shared" ref="CA238" si="3318">S238/S250</f>
        <v>5.4012060227146608E-2</v>
      </c>
      <c r="CB238" s="128">
        <f t="shared" ref="CB238" si="3319">T238/T250</f>
        <v>6.0184033822432231E-2</v>
      </c>
      <c r="CC238" s="129">
        <f t="shared" ref="CC238" si="3320">U238/U250</f>
        <v>3.1135082127972544E-2</v>
      </c>
      <c r="CD238" s="130">
        <f t="shared" ref="CD238" si="3321">V238/V250</f>
        <v>5.9973277343004387E-2</v>
      </c>
      <c r="CE238" s="131">
        <f t="shared" ref="CE238" si="3322">W238/W250</f>
        <v>4.2616281074371619E-2</v>
      </c>
      <c r="CF238" s="128">
        <f t="shared" ref="CF238" si="3323">X238/X250</f>
        <v>5.0081200895404465E-2</v>
      </c>
      <c r="CG238" s="129">
        <f t="shared" ref="CG238" si="3324">Y238/Y250</f>
        <v>3.4360380706565573E-2</v>
      </c>
      <c r="CH238" s="130">
        <f t="shared" ref="CH238" si="3325">Z238/Z250</f>
        <v>5.0669260339956466E-2</v>
      </c>
      <c r="CI238" s="128">
        <f t="shared" ref="CI238" si="3326">AA238/AA250</f>
        <v>6.0239355785914488E-2</v>
      </c>
      <c r="CJ238" s="134">
        <f t="shared" ref="CJ238" si="3327">AB238/AB250</f>
        <v>5.2307546167249974E-2</v>
      </c>
      <c r="CK238" s="135">
        <f t="shared" ref="CK238" si="3328">AC238/AC250</f>
        <v>4.7624723969710424E-2</v>
      </c>
    </row>
    <row r="239" spans="1:89" x14ac:dyDescent="0.2">
      <c r="A239" s="136" t="s">
        <v>29</v>
      </c>
      <c r="B239" s="192">
        <v>1380</v>
      </c>
      <c r="C239" s="176">
        <v>2394</v>
      </c>
      <c r="D239" s="177">
        <v>1081</v>
      </c>
      <c r="E239" s="178">
        <v>795</v>
      </c>
      <c r="F239" s="175">
        <v>1412</v>
      </c>
      <c r="G239" s="179">
        <v>2121</v>
      </c>
      <c r="H239" s="177">
        <v>2205</v>
      </c>
      <c r="I239" s="178">
        <v>3380</v>
      </c>
      <c r="J239" s="175">
        <v>752</v>
      </c>
      <c r="K239" s="176">
        <v>235</v>
      </c>
      <c r="L239" s="177">
        <v>2446</v>
      </c>
      <c r="M239" s="175">
        <v>877</v>
      </c>
      <c r="N239" s="180">
        <v>3240</v>
      </c>
      <c r="O239" s="193">
        <v>2329</v>
      </c>
      <c r="P239" s="175">
        <v>1849</v>
      </c>
      <c r="Q239" s="176">
        <v>1083</v>
      </c>
      <c r="R239" s="177">
        <v>1839</v>
      </c>
      <c r="S239" s="178">
        <v>1704</v>
      </c>
      <c r="T239" s="175">
        <v>1083</v>
      </c>
      <c r="U239" s="179">
        <v>206</v>
      </c>
      <c r="V239" s="177">
        <v>2310</v>
      </c>
      <c r="W239" s="194">
        <v>1359</v>
      </c>
      <c r="X239" s="175">
        <v>1992</v>
      </c>
      <c r="Y239" s="179">
        <v>590</v>
      </c>
      <c r="Z239" s="177">
        <v>2594</v>
      </c>
      <c r="AA239" s="175">
        <v>3469</v>
      </c>
      <c r="AB239" s="156">
        <f t="shared" si="2999"/>
        <v>24183</v>
      </c>
      <c r="AC239" s="157">
        <f t="shared" si="3000"/>
        <v>20542</v>
      </c>
      <c r="BI239" s="136" t="s">
        <v>29</v>
      </c>
      <c r="BJ239" s="128">
        <f>B239/B250</f>
        <v>4.8251748251748251E-2</v>
      </c>
      <c r="BK239" s="129">
        <f t="shared" ref="BK239" si="3329">C239/C250</f>
        <v>7.9714970697922216E-2</v>
      </c>
      <c r="BL239" s="130">
        <f t="shared" ref="BL239" si="3330">D239/D250</f>
        <v>8.2493894993894992E-2</v>
      </c>
      <c r="BM239" s="131">
        <f t="shared" ref="BM239" si="3331">E239/E250</f>
        <v>5.8374329980174756E-2</v>
      </c>
      <c r="BN239" s="128">
        <f t="shared" ref="BN239" si="3332">F239/F250</f>
        <v>4.9172906146613266E-2</v>
      </c>
      <c r="BO239" s="129">
        <f t="shared" ref="BO239" si="3333">G239/G250</f>
        <v>7.6002436664636117E-2</v>
      </c>
      <c r="BP239" s="130">
        <f t="shared" ref="BP239" si="3334">H239/H250</f>
        <v>5.4123711340206188E-2</v>
      </c>
      <c r="BQ239" s="131">
        <f t="shared" ref="BQ239" si="3335">I239/I250</f>
        <v>7.0770519262981571E-2</v>
      </c>
      <c r="BR239" s="128">
        <f t="shared" ref="BR239" si="3336">J239/J250</f>
        <v>0.11805337519623234</v>
      </c>
      <c r="BS239" s="129">
        <f t="shared" ref="BS239" si="3337">K239/K250</f>
        <v>3.530118672074508E-2</v>
      </c>
      <c r="BT239" s="130">
        <f t="shared" ref="BT239" si="3338">L239/L250</f>
        <v>0.10036518813343728</v>
      </c>
      <c r="BU239" s="128">
        <f t="shared" ref="BU239" si="3339">M239/M250</f>
        <v>3.5932314499938542E-2</v>
      </c>
      <c r="BV239" s="132">
        <f t="shared" ref="BV239" si="3340">N239/N250</f>
        <v>7.4804331263131157E-2</v>
      </c>
      <c r="BW239" s="133">
        <f t="shared" ref="BW239" si="3341">O239/O250</f>
        <v>5.4671361502347415E-2</v>
      </c>
      <c r="BX239" s="128">
        <f t="shared" ref="BX239" si="3342">P239/P250</f>
        <v>7.9977507677667717E-2</v>
      </c>
      <c r="BY239" s="129">
        <f t="shared" ref="BY239" si="3343">Q239/Q250</f>
        <v>5.1485619206085097E-2</v>
      </c>
      <c r="BZ239" s="130">
        <f t="shared" ref="BZ239" si="3344">R239/R250</f>
        <v>6.4892903772186733E-2</v>
      </c>
      <c r="CA239" s="131">
        <f t="shared" ref="CA239" si="3345">S239/S250</f>
        <v>6.3038733306203992E-2</v>
      </c>
      <c r="CB239" s="128">
        <f t="shared" ref="CB239" si="3346">T239/T250</f>
        <v>0.13466799303655808</v>
      </c>
      <c r="CC239" s="129">
        <f t="shared" ref="CC239" si="3347">U239/U250</f>
        <v>2.5251287080166707E-2</v>
      </c>
      <c r="CD239" s="130">
        <f t="shared" ref="CD239" si="3348">V239/V250</f>
        <v>8.8184768085512497E-2</v>
      </c>
      <c r="CE239" s="131">
        <f t="shared" ref="CE239" si="3349">W239/W250</f>
        <v>4.6857221666724132E-2</v>
      </c>
      <c r="CF239" s="128">
        <f t="shared" ref="CF239" si="3350">X239/X250</f>
        <v>8.7433612781459863E-2</v>
      </c>
      <c r="CG239" s="129">
        <f t="shared" ref="CG239" si="3351">Y239/Y250</f>
        <v>4.7588320696886593E-2</v>
      </c>
      <c r="CH239" s="130">
        <f t="shared" ref="CH239" si="3352">Z239/Z250</f>
        <v>6.0071326015469412E-2</v>
      </c>
      <c r="CI239" s="128">
        <f t="shared" ref="CI239" si="3353">AA239/AA250</f>
        <v>7.7167771499755303E-2</v>
      </c>
      <c r="CJ239" s="134">
        <f t="shared" ref="CJ239" si="3354">AB239/AB250</f>
        <v>7.1786697063878677E-2</v>
      </c>
      <c r="CK239" s="135">
        <f t="shared" ref="CK239" si="3355">AC239/AC250</f>
        <v>6.1216887540566395E-2</v>
      </c>
    </row>
    <row r="240" spans="1:89" x14ac:dyDescent="0.2">
      <c r="A240" s="145" t="s">
        <v>30</v>
      </c>
      <c r="B240" s="189">
        <v>1678</v>
      </c>
      <c r="C240" s="183">
        <v>3268</v>
      </c>
      <c r="D240" s="184">
        <v>1304</v>
      </c>
      <c r="E240" s="185">
        <v>1014</v>
      </c>
      <c r="F240" s="182">
        <v>1545</v>
      </c>
      <c r="G240" s="186">
        <v>2463</v>
      </c>
      <c r="H240" s="184">
        <v>2711</v>
      </c>
      <c r="I240" s="185">
        <v>4674</v>
      </c>
      <c r="J240" s="182">
        <v>1037</v>
      </c>
      <c r="K240" s="183">
        <v>206</v>
      </c>
      <c r="L240" s="184">
        <v>2835</v>
      </c>
      <c r="M240" s="182">
        <v>967</v>
      </c>
      <c r="N240" s="187">
        <v>4396</v>
      </c>
      <c r="O240" s="190">
        <v>2602</v>
      </c>
      <c r="P240" s="182">
        <v>2257</v>
      </c>
      <c r="Q240" s="183">
        <v>1552</v>
      </c>
      <c r="R240" s="184">
        <v>2031</v>
      </c>
      <c r="S240" s="185">
        <v>2526</v>
      </c>
      <c r="T240" s="182">
        <v>1337</v>
      </c>
      <c r="U240" s="186">
        <v>296</v>
      </c>
      <c r="V240" s="184">
        <v>2829</v>
      </c>
      <c r="W240" s="191">
        <v>1771</v>
      </c>
      <c r="X240" s="182">
        <v>2472</v>
      </c>
      <c r="Y240" s="186">
        <v>717</v>
      </c>
      <c r="Z240" s="184">
        <v>3110</v>
      </c>
      <c r="AA240" s="182">
        <v>4532</v>
      </c>
      <c r="AB240" s="156">
        <f t="shared" si="2999"/>
        <v>29542</v>
      </c>
      <c r="AC240" s="157">
        <f t="shared" si="3000"/>
        <v>26588</v>
      </c>
      <c r="BI240" s="145" t="s">
        <v>30</v>
      </c>
      <c r="BJ240" s="128">
        <f>B240/B250</f>
        <v>5.8671328671328668E-2</v>
      </c>
      <c r="BK240" s="129">
        <f t="shared" ref="BK240" si="3356">C240/C250</f>
        <v>0.10881726158763985</v>
      </c>
      <c r="BL240" s="130">
        <f t="shared" ref="BL240" si="3357">D240/D250</f>
        <v>9.9511599511599505E-2</v>
      </c>
      <c r="BM240" s="131">
        <f t="shared" ref="BM240" si="3358">E240/E250</f>
        <v>7.4454805786034223E-2</v>
      </c>
      <c r="BN240" s="128">
        <f t="shared" ref="BN240" si="3359">F240/F250</f>
        <v>5.3804631725578964E-2</v>
      </c>
      <c r="BO240" s="129">
        <f t="shared" ref="BO240" si="3360">G240/G250</f>
        <v>8.8257426452144627E-2</v>
      </c>
      <c r="BP240" s="130">
        <f t="shared" ref="BP240" si="3361">H240/H250</f>
        <v>6.6543937162493863E-2</v>
      </c>
      <c r="BQ240" s="131">
        <f t="shared" ref="BQ240" si="3362">I240/I250</f>
        <v>9.7864321608040206E-2</v>
      </c>
      <c r="BR240" s="128">
        <f t="shared" ref="BR240" si="3363">J240/J250</f>
        <v>0.16279434850863422</v>
      </c>
      <c r="BS240" s="129">
        <f t="shared" ref="BS240" si="3364">K240/K250</f>
        <v>3.0944870061589306E-2</v>
      </c>
      <c r="BT240" s="130">
        <f t="shared" ref="BT240" si="3365">L240/L250</f>
        <v>0.11632678183086455</v>
      </c>
      <c r="BU240" s="128">
        <f t="shared" ref="BU240" si="3366">M240/M250</f>
        <v>3.961978121030852E-2</v>
      </c>
      <c r="BV240" s="132">
        <f t="shared" ref="BV240" si="3367">N240/N250</f>
        <v>0.10149377784960635</v>
      </c>
      <c r="BW240" s="133">
        <f t="shared" ref="BW240" si="3368">O240/O250</f>
        <v>6.107981220657277E-2</v>
      </c>
      <c r="BX240" s="128">
        <f t="shared" ref="BX240" si="3369">P240/P250</f>
        <v>9.7625329815303433E-2</v>
      </c>
      <c r="BY240" s="129">
        <f t="shared" ref="BY240" si="3370">Q240/Q250</f>
        <v>7.3781792251010225E-2</v>
      </c>
      <c r="BZ240" s="130">
        <f t="shared" ref="BZ240" si="3371">R240/R250</f>
        <v>7.1668019337309014E-2</v>
      </c>
      <c r="CA240" s="131">
        <f t="shared" ref="CA240" si="3372">S240/S250</f>
        <v>9.3448263105323517E-2</v>
      </c>
      <c r="CB240" s="128">
        <f t="shared" ref="CB240" si="3373">T240/T250</f>
        <v>0.16625217607560308</v>
      </c>
      <c r="CC240" s="129">
        <f t="shared" ref="CC240" si="3374">U240/U250</f>
        <v>3.6283402794802647E-2</v>
      </c>
      <c r="CD240" s="130">
        <f t="shared" ref="CD240" si="3375">V240/V250</f>
        <v>0.10799770948654323</v>
      </c>
      <c r="CE240" s="131">
        <f t="shared" ref="CE240" si="3376">W240/W250</f>
        <v>6.1062648691514669E-2</v>
      </c>
      <c r="CF240" s="128">
        <f t="shared" ref="CF240" si="3377">X240/X250</f>
        <v>0.10850195321072729</v>
      </c>
      <c r="CG240" s="129">
        <f t="shared" ref="CG240" si="3378">Y240/Y250</f>
        <v>5.7831908372318115E-2</v>
      </c>
      <c r="CH240" s="130">
        <f t="shared" ref="CH240" si="3379">Z240/Z250</f>
        <v>7.2020749386318375E-2</v>
      </c>
      <c r="CI240" s="128">
        <f t="shared" ref="CI240" si="3380">AA240/AA250</f>
        <v>0.10081416559149353</v>
      </c>
      <c r="CJ240" s="134">
        <f t="shared" ref="CJ240" si="3381">AB240/AB250</f>
        <v>8.7694769245383275E-2</v>
      </c>
      <c r="CK240" s="135">
        <f t="shared" ref="CK240" si="3382">AC240/AC250</f>
        <v>7.9234475996912634E-2</v>
      </c>
    </row>
    <row r="241" spans="1:89" x14ac:dyDescent="0.2">
      <c r="A241" s="136" t="s">
        <v>31</v>
      </c>
      <c r="B241" s="192">
        <v>1708</v>
      </c>
      <c r="C241" s="176">
        <v>3691</v>
      </c>
      <c r="D241" s="177">
        <v>893</v>
      </c>
      <c r="E241" s="178">
        <v>1448</v>
      </c>
      <c r="F241" s="175">
        <v>1441</v>
      </c>
      <c r="G241" s="179">
        <v>3424</v>
      </c>
      <c r="H241" s="177">
        <v>2698</v>
      </c>
      <c r="I241" s="178">
        <v>5471</v>
      </c>
      <c r="J241" s="175">
        <v>695</v>
      </c>
      <c r="K241" s="176">
        <v>291</v>
      </c>
      <c r="L241" s="177">
        <v>2882</v>
      </c>
      <c r="M241" s="175">
        <v>976</v>
      </c>
      <c r="N241" s="180">
        <v>4095</v>
      </c>
      <c r="O241" s="193">
        <v>2632</v>
      </c>
      <c r="P241" s="175">
        <v>2102</v>
      </c>
      <c r="Q241" s="176">
        <v>1619</v>
      </c>
      <c r="R241" s="177">
        <v>2134</v>
      </c>
      <c r="S241" s="178">
        <v>2623</v>
      </c>
      <c r="T241" s="175">
        <v>1126</v>
      </c>
      <c r="U241" s="179">
        <v>269</v>
      </c>
      <c r="V241" s="177">
        <v>3426</v>
      </c>
      <c r="W241" s="194">
        <v>1737</v>
      </c>
      <c r="X241" s="175">
        <v>2455</v>
      </c>
      <c r="Y241" s="179">
        <v>888</v>
      </c>
      <c r="Z241" s="177">
        <v>3159</v>
      </c>
      <c r="AA241" s="175">
        <v>4944</v>
      </c>
      <c r="AB241" s="156">
        <f t="shared" si="2999"/>
        <v>28814</v>
      </c>
      <c r="AC241" s="157">
        <f t="shared" si="3000"/>
        <v>30013</v>
      </c>
      <c r="BI241" s="136" t="s">
        <v>31</v>
      </c>
      <c r="BJ241" s="128">
        <f>B241/B250</f>
        <v>5.9720279720279719E-2</v>
      </c>
      <c r="BK241" s="129">
        <f t="shared" ref="BK241" si="3383">C241/C250</f>
        <v>0.12290223761321258</v>
      </c>
      <c r="BL241" s="130">
        <f t="shared" ref="BL241" si="3384">D241/D250</f>
        <v>6.8147130647130641E-2</v>
      </c>
      <c r="BM241" s="131">
        <f t="shared" ref="BM241" si="3385">E241/E250</f>
        <v>0.10632205007709818</v>
      </c>
      <c r="BN241" s="128">
        <f t="shared" ref="BN241" si="3386">F241/F250</f>
        <v>5.018283127285391E-2</v>
      </c>
      <c r="BO241" s="129">
        <f t="shared" ref="BO241" si="3387">G241/G250</f>
        <v>0.12269323108897409</v>
      </c>
      <c r="BP241" s="130">
        <f t="shared" ref="BP241" si="3388">H241/H250</f>
        <v>6.6224840451644576E-2</v>
      </c>
      <c r="BQ241" s="131">
        <f t="shared" ref="BQ241" si="3389">I241/I250</f>
        <v>0.11455192629815746</v>
      </c>
      <c r="BR241" s="128">
        <f t="shared" ref="BR241" si="3390">J241/J250</f>
        <v>0.10910518053375197</v>
      </c>
      <c r="BS241" s="129">
        <f t="shared" ref="BS241" si="3391">K241/K250</f>
        <v>4.3713384407390719E-2</v>
      </c>
      <c r="BT241" s="130">
        <f t="shared" ref="BT241" si="3392">L241/L250</f>
        <v>0.11825530343440975</v>
      </c>
      <c r="BU241" s="128">
        <f t="shared" ref="BU241" si="3393">M241/M250</f>
        <v>3.9988527881345513E-2</v>
      </c>
      <c r="BV241" s="132">
        <f t="shared" ref="BV241" si="3394">N241/N250</f>
        <v>9.4544363124235212E-2</v>
      </c>
      <c r="BW241" s="133">
        <f t="shared" ref="BW241" si="3395">O241/O250</f>
        <v>6.1784037558685445E-2</v>
      </c>
      <c r="BX241" s="128">
        <f t="shared" ref="BX241" si="3396">P241/P250</f>
        <v>9.0920887581642809E-2</v>
      </c>
      <c r="BY241" s="129">
        <f t="shared" ref="BY241" si="3397">Q241/Q250</f>
        <v>7.6966959828856665E-2</v>
      </c>
      <c r="BZ241" s="130">
        <f t="shared" ref="BZ241" si="3398">R241/R250</f>
        <v>7.5302586541515226E-2</v>
      </c>
      <c r="CA241" s="131">
        <f t="shared" ref="CA241" si="3399">S241/S250</f>
        <v>9.7036735599866822E-2</v>
      </c>
      <c r="CB241" s="128">
        <f t="shared" ref="CB241" si="3400">T241/T250</f>
        <v>0.1400149216612783</v>
      </c>
      <c r="CC241" s="129">
        <f t="shared" ref="CC241" si="3401">U241/U250</f>
        <v>3.2973768080411865E-2</v>
      </c>
      <c r="CD241" s="130">
        <f t="shared" ref="CD241" si="3402">V241/V250</f>
        <v>0.13078831838137048</v>
      </c>
      <c r="CE241" s="131">
        <f t="shared" ref="CE241" si="3403">W241/W250</f>
        <v>5.9890356170051375E-2</v>
      </c>
      <c r="CF241" s="128">
        <f t="shared" ref="CF241" si="3404">X241/X250</f>
        <v>0.10775578282052407</v>
      </c>
      <c r="CG241" s="129">
        <f t="shared" ref="CG241" si="3405">Y241/Y250</f>
        <v>7.1624455557347963E-2</v>
      </c>
      <c r="CH241" s="130">
        <f t="shared" ref="CH241" si="3406">Z241/Z250</f>
        <v>7.3155481450604423E-2</v>
      </c>
      <c r="CI241" s="128">
        <f t="shared" ref="CI241" si="3407">AA241/AA250</f>
        <v>0.10997908973617476</v>
      </c>
      <c r="CJ241" s="134">
        <f t="shared" ref="CJ241" si="3408">AB241/AB250</f>
        <v>8.5533717454352232E-2</v>
      </c>
      <c r="CK241" s="135">
        <f t="shared" ref="CK241" si="3409">AC241/AC250</f>
        <v>8.9441264032470991E-2</v>
      </c>
    </row>
    <row r="242" spans="1:89" x14ac:dyDescent="0.2">
      <c r="A242" s="145" t="s">
        <v>32</v>
      </c>
      <c r="B242" s="189">
        <v>2011</v>
      </c>
      <c r="C242" s="183">
        <v>3509</v>
      </c>
      <c r="D242" s="184">
        <v>613</v>
      </c>
      <c r="E242" s="185">
        <v>1297</v>
      </c>
      <c r="F242" s="182">
        <v>1163</v>
      </c>
      <c r="G242" s="186">
        <v>3263</v>
      </c>
      <c r="H242" s="184">
        <v>2533</v>
      </c>
      <c r="I242" s="185">
        <v>5546</v>
      </c>
      <c r="J242" s="182">
        <v>475</v>
      </c>
      <c r="K242" s="183">
        <v>240</v>
      </c>
      <c r="L242" s="184">
        <v>2376</v>
      </c>
      <c r="M242" s="182">
        <v>1022</v>
      </c>
      <c r="N242" s="187">
        <v>3666</v>
      </c>
      <c r="O242" s="190">
        <v>2898</v>
      </c>
      <c r="P242" s="182">
        <v>1447</v>
      </c>
      <c r="Q242" s="183">
        <v>1657</v>
      </c>
      <c r="R242" s="184">
        <v>2038</v>
      </c>
      <c r="S242" s="185">
        <v>2213</v>
      </c>
      <c r="T242" s="182">
        <v>821</v>
      </c>
      <c r="U242" s="186">
        <v>320</v>
      </c>
      <c r="V242" s="184">
        <v>2842</v>
      </c>
      <c r="W242" s="191">
        <v>1794</v>
      </c>
      <c r="X242" s="182">
        <v>1874</v>
      </c>
      <c r="Y242" s="186">
        <v>720</v>
      </c>
      <c r="Z242" s="184">
        <v>3154</v>
      </c>
      <c r="AA242" s="182">
        <v>3945</v>
      </c>
      <c r="AB242" s="156">
        <f t="shared" si="2999"/>
        <v>25013</v>
      </c>
      <c r="AC242" s="157">
        <f t="shared" si="3000"/>
        <v>28424</v>
      </c>
      <c r="BI242" s="145" t="s">
        <v>32</v>
      </c>
      <c r="BJ242" s="128">
        <f>B242/B250</f>
        <v>7.0314685314685321E-2</v>
      </c>
      <c r="BK242" s="129">
        <f t="shared" ref="BK242" si="3410">C242/C250</f>
        <v>0.11684203516249334</v>
      </c>
      <c r="BL242" s="130">
        <f t="shared" ref="BL242" si="3411">D242/D250</f>
        <v>4.677960927960928E-2</v>
      </c>
      <c r="BM242" s="131">
        <f t="shared" ref="BM242" si="3412">E242/E250</f>
        <v>9.5234598722373151E-2</v>
      </c>
      <c r="BN242" s="128">
        <f t="shared" ref="BN242" si="3413">F242/F250</f>
        <v>4.0501480062685009E-2</v>
      </c>
      <c r="BO242" s="129">
        <f t="shared" ref="BO242" si="3414">G242/G250</f>
        <v>0.11692406922994231</v>
      </c>
      <c r="BP242" s="130">
        <f t="shared" ref="BP242" si="3415">H242/H250</f>
        <v>6.2174766813942073E-2</v>
      </c>
      <c r="BQ242" s="131">
        <f t="shared" ref="BQ242" si="3416">I242/I250</f>
        <v>0.11612227805695143</v>
      </c>
      <c r="BR242" s="128">
        <f t="shared" ref="BR242" si="3417">J242/J250</f>
        <v>7.4568288854003142E-2</v>
      </c>
      <c r="BS242" s="129">
        <f t="shared" ref="BS242" si="3418">K242/K250</f>
        <v>3.6052275799909869E-2</v>
      </c>
      <c r="BT242" s="130">
        <f t="shared" ref="BT242" si="3419">L242/L250</f>
        <v>9.7492921915391245E-2</v>
      </c>
      <c r="BU242" s="128">
        <f t="shared" ref="BU242" si="3420">M242/M250</f>
        <v>4.187323308886795E-2</v>
      </c>
      <c r="BV242" s="132">
        <f t="shared" ref="BV242" si="3421">N242/N250</f>
        <v>8.4639715558839146E-2</v>
      </c>
      <c r="BW242" s="133">
        <f t="shared" ref="BW242" si="3422">O242/O250</f>
        <v>6.8028169014084511E-2</v>
      </c>
      <c r="BX242" s="128">
        <f t="shared" ref="BX242" si="3423">P242/P250</f>
        <v>6.2589212336173705E-2</v>
      </c>
      <c r="BY242" s="129">
        <f t="shared" ref="BY242" si="3424">Q242/Q250</f>
        <v>7.8773472783456144E-2</v>
      </c>
      <c r="BZ242" s="130">
        <f t="shared" ref="BZ242" si="3425">R242/R250</f>
        <v>7.1915028758954086E-2</v>
      </c>
      <c r="CA242" s="131">
        <f t="shared" ref="CA242" si="3426">S242/S250</f>
        <v>8.1868965262106477E-2</v>
      </c>
      <c r="CB242" s="128">
        <f t="shared" ref="CB242" si="3427">T242/T250</f>
        <v>0.10208903257896046</v>
      </c>
      <c r="CC242" s="129">
        <f t="shared" ref="CC242" si="3428">U242/U250</f>
        <v>3.9225300318705567E-2</v>
      </c>
      <c r="CD242" s="130">
        <f t="shared" ref="CD242" si="3429">V242/V250</f>
        <v>0.10849398740217599</v>
      </c>
      <c r="CE242" s="131">
        <f t="shared" ref="CE242" si="3430">W242/W250</f>
        <v>6.1855670103092786E-2</v>
      </c>
      <c r="CF242" s="128">
        <f t="shared" ref="CF242" si="3431">X242/X250</f>
        <v>8.2254312425931619E-2</v>
      </c>
      <c r="CG242" s="129">
        <f t="shared" ref="CG242" si="3432">Y242/Y250</f>
        <v>5.8073882884336181E-2</v>
      </c>
      <c r="CH242" s="130">
        <f t="shared" ref="CH242" si="3433">Z242/Z250</f>
        <v>7.3039692464452785E-2</v>
      </c>
      <c r="CI242" s="128">
        <f t="shared" ref="CI242" si="3434">AA242/AA250</f>
        <v>8.775637318147439E-2</v>
      </c>
      <c r="CJ242" s="134">
        <f t="shared" ref="CJ242" si="3435">AB242/AB250</f>
        <v>7.425053358387286E-2</v>
      </c>
      <c r="CK242" s="135">
        <f t="shared" ref="CK242" si="3436">AC242/AC250</f>
        <v>8.4705910400791506E-2</v>
      </c>
    </row>
    <row r="243" spans="1:89" x14ac:dyDescent="0.2">
      <c r="A243" s="136" t="s">
        <v>33</v>
      </c>
      <c r="B243" s="192">
        <v>1651</v>
      </c>
      <c r="C243" s="176">
        <v>2130</v>
      </c>
      <c r="D243" s="177">
        <v>495</v>
      </c>
      <c r="E243" s="178">
        <v>1035</v>
      </c>
      <c r="F243" s="175">
        <v>1132</v>
      </c>
      <c r="G243" s="179">
        <v>2560</v>
      </c>
      <c r="H243" s="177">
        <v>2130</v>
      </c>
      <c r="I243" s="178">
        <v>3365</v>
      </c>
      <c r="J243" s="175">
        <v>317</v>
      </c>
      <c r="K243" s="176">
        <v>167</v>
      </c>
      <c r="L243" s="177">
        <v>1669</v>
      </c>
      <c r="M243" s="175">
        <v>968</v>
      </c>
      <c r="N243" s="180">
        <v>2632</v>
      </c>
      <c r="O243" s="193">
        <v>2233</v>
      </c>
      <c r="P243" s="175">
        <v>1054</v>
      </c>
      <c r="Q243" s="176">
        <v>1355</v>
      </c>
      <c r="R243" s="177">
        <v>1494</v>
      </c>
      <c r="S243" s="178">
        <v>1701</v>
      </c>
      <c r="T243" s="175">
        <v>406</v>
      </c>
      <c r="U243" s="179">
        <v>279</v>
      </c>
      <c r="V243" s="177">
        <v>2267</v>
      </c>
      <c r="W243" s="194">
        <v>1522</v>
      </c>
      <c r="X243" s="175">
        <v>1034</v>
      </c>
      <c r="Y243" s="179">
        <v>626</v>
      </c>
      <c r="Z243" s="177">
        <v>2502</v>
      </c>
      <c r="AA243" s="175">
        <v>2405</v>
      </c>
      <c r="AB243" s="156">
        <f t="shared" si="2999"/>
        <v>18783</v>
      </c>
      <c r="AC243" s="157">
        <f t="shared" si="3000"/>
        <v>20346</v>
      </c>
      <c r="BI243" s="136" t="s">
        <v>33</v>
      </c>
      <c r="BJ243" s="128">
        <f>B243/B250</f>
        <v>5.7727272727272724E-2</v>
      </c>
      <c r="BK243" s="129">
        <f t="shared" ref="BK243" si="3437">C243/C250</f>
        <v>7.0924347362813001E-2</v>
      </c>
      <c r="BL243" s="130">
        <f t="shared" ref="BL243" si="3438">D243/D250</f>
        <v>3.7774725274725272E-2</v>
      </c>
      <c r="BM243" s="131">
        <f t="shared" ref="BM243" si="3439">E243/E250</f>
        <v>7.5996769219472793E-2</v>
      </c>
      <c r="BN243" s="128">
        <f t="shared" ref="BN243" si="3440">F243/F250</f>
        <v>3.9421904927738116E-2</v>
      </c>
      <c r="BO243" s="129">
        <f t="shared" ref="BO243" si="3441">G243/G250</f>
        <v>9.1733256888952591E-2</v>
      </c>
      <c r="BP243" s="130">
        <f t="shared" ref="BP243" si="3442">H243/H250</f>
        <v>5.228276877761414E-2</v>
      </c>
      <c r="BQ243" s="131">
        <f t="shared" ref="BQ243" si="3443">I243/I250</f>
        <v>7.0456448911222783E-2</v>
      </c>
      <c r="BR243" s="128">
        <f t="shared" ref="BR243" si="3444">J243/J250</f>
        <v>4.9764521193092624E-2</v>
      </c>
      <c r="BS243" s="129">
        <f t="shared" ref="BS243" si="3445">K243/K250</f>
        <v>2.508637524410395E-2</v>
      </c>
      <c r="BT243" s="130">
        <f t="shared" ref="BT243" si="3446">L243/L250</f>
        <v>6.8483033113126257E-2</v>
      </c>
      <c r="BU243" s="128">
        <f t="shared" ref="BU243" si="3447">M243/M250</f>
        <v>3.9660753062645965E-2</v>
      </c>
      <c r="BV243" s="132">
        <f t="shared" ref="BV243" si="3448">N243/N250</f>
        <v>6.0766975273012724E-2</v>
      </c>
      <c r="BW243" s="133">
        <f t="shared" ref="BW243" si="3449">O243/O250</f>
        <v>5.2417840375586854E-2</v>
      </c>
      <c r="BX243" s="128">
        <f t="shared" ref="BX243" si="3450">P243/P250</f>
        <v>4.559020718889225E-2</v>
      </c>
      <c r="BY243" s="129">
        <f t="shared" ref="BY243" si="3451">Q243/Q250</f>
        <v>6.4416448775849774E-2</v>
      </c>
      <c r="BZ243" s="130">
        <f t="shared" ref="BZ243" si="3452">R243/R250</f>
        <v>5.2718867991107664E-2</v>
      </c>
      <c r="CA243" s="131">
        <f t="shared" ref="CA243" si="3453">S243/S250</f>
        <v>6.2927749620805745E-2</v>
      </c>
      <c r="CB243" s="128">
        <f t="shared" ref="CB243" si="3454">T243/T250</f>
        <v>5.0484953991544394E-2</v>
      </c>
      <c r="CC243" s="129">
        <f t="shared" ref="CC243" si="3455">U243/U250</f>
        <v>3.4199558715371413E-2</v>
      </c>
      <c r="CD243" s="130">
        <f t="shared" ref="CD243" si="3456">V243/V250</f>
        <v>8.6543233441496475E-2</v>
      </c>
      <c r="CE243" s="131">
        <f t="shared" ref="CE243" si="3457">W243/W250</f>
        <v>5.2477329931386409E-2</v>
      </c>
      <c r="CF243" s="128">
        <f t="shared" ref="CF243" si="3458">X243/X250</f>
        <v>4.5384716674713603E-2</v>
      </c>
      <c r="CG243" s="129">
        <f t="shared" ref="CG243" si="3459">Y243/Y250</f>
        <v>5.0492014841103404E-2</v>
      </c>
      <c r="CH243" s="130">
        <f t="shared" ref="CH243" si="3460">Z243/Z250</f>
        <v>5.794080867027928E-2</v>
      </c>
      <c r="CI243" s="128">
        <f t="shared" ref="CI243" si="3461">AA243/AA250</f>
        <v>5.3499132446500869E-2</v>
      </c>
      <c r="CJ243" s="134">
        <f t="shared" ref="CJ243" si="3462">AB243/AB250</f>
        <v>5.5756917295241827E-2</v>
      </c>
      <c r="CK243" s="135">
        <f t="shared" ref="CK243" si="3463">AC243/AC250</f>
        <v>6.063279105736364E-2</v>
      </c>
    </row>
    <row r="244" spans="1:89" x14ac:dyDescent="0.2">
      <c r="A244" s="145" t="s">
        <v>34</v>
      </c>
      <c r="B244" s="189">
        <v>583</v>
      </c>
      <c r="C244" s="183">
        <v>1514</v>
      </c>
      <c r="D244" s="184">
        <v>227</v>
      </c>
      <c r="E244" s="185">
        <v>742</v>
      </c>
      <c r="F244" s="182">
        <v>560</v>
      </c>
      <c r="G244" s="186">
        <v>1955</v>
      </c>
      <c r="H244" s="184">
        <v>1029</v>
      </c>
      <c r="I244" s="185">
        <v>2667</v>
      </c>
      <c r="J244" s="182">
        <v>301</v>
      </c>
      <c r="K244" s="183">
        <v>85</v>
      </c>
      <c r="L244" s="184">
        <v>1087</v>
      </c>
      <c r="M244" s="182">
        <v>671</v>
      </c>
      <c r="N244" s="187">
        <v>2149</v>
      </c>
      <c r="O244" s="190">
        <v>1689</v>
      </c>
      <c r="P244" s="182">
        <v>687</v>
      </c>
      <c r="Q244" s="183">
        <v>1083</v>
      </c>
      <c r="R244" s="184">
        <v>956</v>
      </c>
      <c r="S244" s="185">
        <v>1344</v>
      </c>
      <c r="T244" s="182">
        <v>185</v>
      </c>
      <c r="U244" s="186">
        <v>267</v>
      </c>
      <c r="V244" s="184">
        <v>1556</v>
      </c>
      <c r="W244" s="191">
        <v>1054</v>
      </c>
      <c r="X244" s="182">
        <v>619</v>
      </c>
      <c r="Y244" s="186">
        <v>498</v>
      </c>
      <c r="Z244" s="184">
        <v>1523</v>
      </c>
      <c r="AA244" s="182">
        <v>1774</v>
      </c>
      <c r="AB244" s="156">
        <f t="shared" si="2999"/>
        <v>11462</v>
      </c>
      <c r="AC244" s="157">
        <f t="shared" si="3000"/>
        <v>15343</v>
      </c>
      <c r="BI244" s="145" t="s">
        <v>34</v>
      </c>
      <c r="BJ244" s="128">
        <f>B244/B250</f>
        <v>2.0384615384615383E-2</v>
      </c>
      <c r="BK244" s="129">
        <f t="shared" ref="BK244" si="3464">C244/C250</f>
        <v>5.0412892914224829E-2</v>
      </c>
      <c r="BL244" s="130">
        <f t="shared" ref="BL244" si="3465">D244/D250</f>
        <v>1.7322954822954824E-2</v>
      </c>
      <c r="BM244" s="131">
        <f t="shared" ref="BM244" si="3466">E244/E250</f>
        <v>5.4482707981496438E-2</v>
      </c>
      <c r="BN244" s="128">
        <f t="shared" ref="BN244" si="3467">F244/F250</f>
        <v>1.9502002437750306E-2</v>
      </c>
      <c r="BO244" s="129">
        <f t="shared" ref="BO244" si="3468">G244/G250</f>
        <v>7.00541082882431E-2</v>
      </c>
      <c r="BP244" s="130">
        <f t="shared" ref="BP244" si="3469">H244/H250</f>
        <v>2.5257731958762887E-2</v>
      </c>
      <c r="BQ244" s="131">
        <f t="shared" ref="BQ244" si="3470">I244/I250</f>
        <v>5.5841708542713565E-2</v>
      </c>
      <c r="BR244" s="128">
        <f t="shared" ref="BR244" si="3471">J244/J250</f>
        <v>4.7252747252747251E-2</v>
      </c>
      <c r="BS244" s="129">
        <f t="shared" ref="BS244" si="3472">K244/K250</f>
        <v>1.2768514345801412E-2</v>
      </c>
      <c r="BT244" s="130">
        <f t="shared" ref="BT244" si="3473">L244/L250</f>
        <v>4.4602191128800622E-2</v>
      </c>
      <c r="BU244" s="128">
        <f t="shared" ref="BU244" si="3474">M244/M250</f>
        <v>2.7492112918425043E-2</v>
      </c>
      <c r="BV244" s="132">
        <f t="shared" ref="BV244" si="3475">N244/N250</f>
        <v>4.9615588853231134E-2</v>
      </c>
      <c r="BW244" s="133">
        <f t="shared" ref="BW244" si="3476">O244/O250</f>
        <v>3.9647887323943663E-2</v>
      </c>
      <c r="BX244" s="128">
        <f t="shared" ref="BX244" si="3477">P244/P250</f>
        <v>2.9715818158224837E-2</v>
      </c>
      <c r="BY244" s="129">
        <f t="shared" ref="BY244" si="3478">Q244/Q250</f>
        <v>5.1485619206085097E-2</v>
      </c>
      <c r="BZ244" s="130">
        <f t="shared" ref="BZ244" si="3479">R244/R250</f>
        <v>3.3734429584671301E-2</v>
      </c>
      <c r="CA244" s="131">
        <f t="shared" ref="CA244" si="3480">S244/S250</f>
        <v>4.972069105841441E-2</v>
      </c>
      <c r="CB244" s="128">
        <f t="shared" ref="CB244" si="3481">T244/T250</f>
        <v>2.3004227804028849E-2</v>
      </c>
      <c r="CC244" s="129">
        <f t="shared" ref="CC244" si="3482">U244/U250</f>
        <v>3.2728609953419953E-2</v>
      </c>
      <c r="CD244" s="130">
        <f t="shared" ref="CD244" si="3483">V244/V250</f>
        <v>5.9400648978812753E-2</v>
      </c>
      <c r="CE244" s="131">
        <f t="shared" ref="CE244" si="3484">W244/W250</f>
        <v>3.6341068165362207E-2</v>
      </c>
      <c r="CF244" s="128">
        <f t="shared" ref="CF244" si="3485">X244/X250</f>
        <v>2.7169380678576133E-2</v>
      </c>
      <c r="CG244" s="129">
        <f t="shared" ref="CG244" si="3486">Y244/Y250</f>
        <v>4.0167768994999194E-2</v>
      </c>
      <c r="CH244" s="130">
        <f t="shared" ref="CH244" si="3487">Z244/Z250</f>
        <v>3.5269325181788706E-2</v>
      </c>
      <c r="CI244" s="128">
        <f t="shared" ref="CI244" si="3488">AA244/AA250</f>
        <v>3.9462561729768204E-2</v>
      </c>
      <c r="CJ244" s="134">
        <f t="shared" ref="CJ244" si="3489">AB244/AB250</f>
        <v>3.402469179779917E-2</v>
      </c>
      <c r="CK244" s="135">
        <f t="shared" ref="CK244" si="3490">AC244/AC250</f>
        <v>4.5723430315203498E-2</v>
      </c>
    </row>
    <row r="245" spans="1:89" x14ac:dyDescent="0.2">
      <c r="A245" s="136" t="s">
        <v>35</v>
      </c>
      <c r="B245" s="192">
        <v>0</v>
      </c>
      <c r="C245" s="176">
        <v>706</v>
      </c>
      <c r="D245" s="177">
        <v>5</v>
      </c>
      <c r="E245" s="178">
        <v>375</v>
      </c>
      <c r="F245" s="175">
        <v>19</v>
      </c>
      <c r="G245" s="179">
        <v>1019</v>
      </c>
      <c r="H245" s="177">
        <v>154</v>
      </c>
      <c r="I245" s="178">
        <v>1164</v>
      </c>
      <c r="J245" s="175">
        <v>72</v>
      </c>
      <c r="K245" s="176">
        <v>55</v>
      </c>
      <c r="L245" s="177">
        <v>691</v>
      </c>
      <c r="M245" s="175">
        <v>136</v>
      </c>
      <c r="N245" s="180">
        <v>561</v>
      </c>
      <c r="O245" s="193">
        <v>396</v>
      </c>
      <c r="P245" s="175">
        <v>132</v>
      </c>
      <c r="Q245" s="176">
        <v>253</v>
      </c>
      <c r="R245" s="177">
        <v>256</v>
      </c>
      <c r="S245" s="178">
        <v>170</v>
      </c>
      <c r="T245" s="175">
        <v>49</v>
      </c>
      <c r="U245" s="179">
        <v>20</v>
      </c>
      <c r="V245" s="177">
        <v>398</v>
      </c>
      <c r="W245" s="194">
        <v>43</v>
      </c>
      <c r="X245" s="175">
        <v>132</v>
      </c>
      <c r="Y245" s="179">
        <v>32</v>
      </c>
      <c r="Z245" s="177">
        <v>142</v>
      </c>
      <c r="AA245" s="175">
        <v>244</v>
      </c>
      <c r="AB245" s="156">
        <f t="shared" si="2999"/>
        <v>2611</v>
      </c>
      <c r="AC245" s="157">
        <f t="shared" si="3000"/>
        <v>4613</v>
      </c>
      <c r="BI245" s="136" t="s">
        <v>35</v>
      </c>
      <c r="BJ245" s="128">
        <f>B245/B250</f>
        <v>0</v>
      </c>
      <c r="BK245" s="129">
        <f t="shared" ref="BK245" si="3491">C245/C250</f>
        <v>2.3508257858284497E-2</v>
      </c>
      <c r="BL245" s="130">
        <f t="shared" ref="BL245" si="3492">D245/D250</f>
        <v>3.8156288156288156E-4</v>
      </c>
      <c r="BM245" s="131">
        <f t="shared" ref="BM245" si="3493">E245/E250</f>
        <v>2.7535061311403188E-2</v>
      </c>
      <c r="BN245" s="128">
        <f t="shared" ref="BN245" si="3494">F245/F250</f>
        <v>6.6167508270938537E-4</v>
      </c>
      <c r="BO245" s="129">
        <f t="shared" ref="BO245" si="3495">G245/G250</f>
        <v>3.6514136238219801E-2</v>
      </c>
      <c r="BP245" s="130">
        <f t="shared" ref="BP245" si="3496">H245/H250</f>
        <v>3.7800687285223368E-3</v>
      </c>
      <c r="BQ245" s="131">
        <f t="shared" ref="BQ245" si="3497">I245/I250</f>
        <v>2.4371859296482411E-2</v>
      </c>
      <c r="BR245" s="128">
        <f t="shared" ref="BR245" si="3498">J245/J250</f>
        <v>1.1302982731554161E-2</v>
      </c>
      <c r="BS245" s="129">
        <f t="shared" ref="BS245" si="3499">K245/K250</f>
        <v>8.2619798708126781E-3</v>
      </c>
      <c r="BT245" s="130">
        <f t="shared" ref="BT245" si="3500">L245/L250</f>
        <v>2.8353370809568748E-2</v>
      </c>
      <c r="BU245" s="128">
        <f t="shared" ref="BU245" si="3501">M245/M250</f>
        <v>5.5721719178924078E-3</v>
      </c>
      <c r="BV245" s="132">
        <f t="shared" ref="BV245" si="3502">N245/N250</f>
        <v>1.2952231431671785E-2</v>
      </c>
      <c r="BW245" s="133">
        <f t="shared" ref="BW245" si="3503">O245/O250</f>
        <v>9.2957746478873234E-3</v>
      </c>
      <c r="BX245" s="128">
        <f t="shared" ref="BX245" si="3504">P245/P250</f>
        <v>5.7095895151174358E-3</v>
      </c>
      <c r="BY245" s="129">
        <f t="shared" ref="BY245" si="3505">Q245/Q250</f>
        <v>1.202757309246494E-2</v>
      </c>
      <c r="BZ245" s="130">
        <f t="shared" ref="BZ245" si="3506">R245/R250</f>
        <v>9.0334874201630257E-3</v>
      </c>
      <c r="CA245" s="131">
        <f t="shared" ref="CA245" si="3507">S245/S250</f>
        <v>6.2890755059006329E-3</v>
      </c>
      <c r="CB245" s="128">
        <f t="shared" ref="CB245" si="3508">T245/T250</f>
        <v>6.0930116886346681E-3</v>
      </c>
      <c r="CC245" s="129">
        <f t="shared" ref="CC245" si="3509">U245/U250</f>
        <v>2.4515812699190979E-3</v>
      </c>
      <c r="CD245" s="130">
        <f t="shared" ref="CD245" si="3510">V245/V250</f>
        <v>1.5193739263218171E-2</v>
      </c>
      <c r="CE245" s="131">
        <f t="shared" ref="CE245" si="3511">W245/W250</f>
        <v>1.4826052477329931E-3</v>
      </c>
      <c r="CF245" s="128">
        <f t="shared" ref="CF245" si="3512">X245/X250</f>
        <v>5.7937936180485448E-3</v>
      </c>
      <c r="CG245" s="129">
        <f t="shared" ref="CG245" si="3513">Y245/Y250</f>
        <v>2.5810614615260526E-3</v>
      </c>
      <c r="CH245" s="130">
        <f t="shared" ref="CH245" si="3514">Z245/Z250</f>
        <v>3.288407206706498E-3</v>
      </c>
      <c r="CI245" s="128">
        <f t="shared" ref="CI245" si="3515">AA245/AA250</f>
        <v>5.4277706099568447E-3</v>
      </c>
      <c r="CJ245" s="134">
        <f t="shared" ref="CJ245" si="3516">AB245/AB250</f>
        <v>7.750695365909408E-3</v>
      </c>
      <c r="CK245" s="135">
        <f t="shared" ref="CK245" si="3517">AC245/AC250</f>
        <v>1.3747127943950579E-2</v>
      </c>
    </row>
    <row r="246" spans="1:89" x14ac:dyDescent="0.2">
      <c r="A246" s="145" t="s">
        <v>36</v>
      </c>
      <c r="B246" s="189"/>
      <c r="C246" s="183"/>
      <c r="D246" s="184"/>
      <c r="E246" s="185"/>
      <c r="F246" s="182"/>
      <c r="G246" s="186"/>
      <c r="H246" s="184"/>
      <c r="I246" s="185"/>
      <c r="J246" s="182"/>
      <c r="K246" s="186"/>
      <c r="L246" s="184"/>
      <c r="M246" s="182"/>
      <c r="N246" s="187"/>
      <c r="O246" s="190"/>
      <c r="P246" s="182"/>
      <c r="Q246" s="186"/>
      <c r="R246" s="184"/>
      <c r="S246" s="185"/>
      <c r="T246" s="182"/>
      <c r="U246" s="186"/>
      <c r="V246" s="184"/>
      <c r="W246" s="185"/>
      <c r="X246" s="182"/>
      <c r="Y246" s="186"/>
      <c r="Z246" s="184"/>
      <c r="AA246" s="182"/>
      <c r="AB246" s="156">
        <f t="shared" si="2999"/>
        <v>0</v>
      </c>
      <c r="AC246" s="157">
        <f t="shared" si="3000"/>
        <v>0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0</v>
      </c>
      <c r="BU246" s="128">
        <f t="shared" ref="BU246" si="3528">M246/M250</f>
        <v>0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0</v>
      </c>
      <c r="CK246" s="135">
        <f t="shared" ref="CK246" si="3544">AC246/AC250</f>
        <v>0</v>
      </c>
    </row>
    <row r="247" spans="1:89" x14ac:dyDescent="0.2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29" t="s">
        <v>13</v>
      </c>
      <c r="B250" s="20">
        <f t="shared" ref="B250" si="3629">SUM(B227:B249)</f>
        <v>28600</v>
      </c>
      <c r="C250" s="21">
        <f t="shared" ref="C250" si="3630">SUM(C227:C249)</f>
        <v>30032</v>
      </c>
      <c r="D250" s="20">
        <f t="shared" ref="D250" si="3631">SUM(D227:D249)</f>
        <v>13104</v>
      </c>
      <c r="E250" s="21">
        <f t="shared" ref="E250" si="3632">SUM(E227:E249)</f>
        <v>13619</v>
      </c>
      <c r="F250" s="20">
        <f t="shared" ref="F250" si="3633">SUM(F227:F249)</f>
        <v>28715</v>
      </c>
      <c r="G250" s="21">
        <f t="shared" ref="G250" si="3634">SUM(G227:G249)</f>
        <v>27907</v>
      </c>
      <c r="H250" s="20">
        <f t="shared" ref="H250" si="3635">SUM(H227:H249)</f>
        <v>40740</v>
      </c>
      <c r="I250" s="21">
        <f t="shared" ref="I250" si="3636">SUM(I227:I249)</f>
        <v>47760</v>
      </c>
      <c r="J250" s="20">
        <f t="shared" ref="J250" si="3637">SUM(J227:J249)</f>
        <v>6370</v>
      </c>
      <c r="K250" s="21">
        <f t="shared" ref="K250" si="3638">SUM(K227:K249)</f>
        <v>6657</v>
      </c>
      <c r="L250" s="20">
        <f t="shared" ref="L250" si="3639">SUM(L227:L249)</f>
        <v>24371</v>
      </c>
      <c r="M250" s="21">
        <f t="shared" ref="M250" si="3640">SUM(M227:M249)</f>
        <v>24407</v>
      </c>
      <c r="N250" s="20">
        <f t="shared" ref="N250" si="3641">SUM(N227:N249)</f>
        <v>43313</v>
      </c>
      <c r="O250" s="21">
        <f t="shared" ref="O250" si="3642">SUM(O227:O249)</f>
        <v>42600</v>
      </c>
      <c r="P250" s="20">
        <f t="shared" ref="P250" si="3643">SUM(P227:P249)</f>
        <v>23119</v>
      </c>
      <c r="Q250" s="21">
        <f t="shared" ref="Q250" si="3644">SUM(Q227:Q249)</f>
        <v>21035</v>
      </c>
      <c r="R250" s="20">
        <f t="shared" ref="R250" si="3645">SUM(R227:R249)</f>
        <v>28339</v>
      </c>
      <c r="S250" s="21">
        <f t="shared" ref="S250" si="3646">SUM(S227:S249)</f>
        <v>27031</v>
      </c>
      <c r="T250" s="20">
        <f t="shared" ref="T250" si="3647">SUM(T227:T249)</f>
        <v>8042</v>
      </c>
      <c r="U250" s="21">
        <f t="shared" ref="U250" si="3648">SUM(U227:U249)</f>
        <v>8158</v>
      </c>
      <c r="V250" s="20">
        <f t="shared" ref="V250" si="3649">SUM(V227:V249)</f>
        <v>26195</v>
      </c>
      <c r="W250" s="21">
        <f t="shared" ref="W250" si="3650">SUM(W227:W249)</f>
        <v>29003</v>
      </c>
      <c r="X250" s="20">
        <f t="shared" ref="X250" si="3651">SUM(X227:X249)</f>
        <v>22783</v>
      </c>
      <c r="Y250" s="21">
        <f t="shared" ref="Y250" si="3652">SUM(Y227:Y249)</f>
        <v>12398</v>
      </c>
      <c r="Z250" s="20">
        <f t="shared" ref="Z250" si="3653">SUM(Z227:Z249)</f>
        <v>43182</v>
      </c>
      <c r="AA250" s="21">
        <f t="shared" ref="AA250" si="3654">SUM(AA227:AA249)</f>
        <v>44954</v>
      </c>
      <c r="AB250" s="160">
        <f t="shared" ref="AB250:AC250" si="3655">SUM(AB226:AB249)</f>
        <v>336873</v>
      </c>
      <c r="AC250" s="161">
        <f t="shared" si="3655"/>
        <v>335561</v>
      </c>
      <c r="BI250" s="229" t="s">
        <v>13</v>
      </c>
      <c r="BJ250" s="154">
        <f>SUM(BJ226:BJ249)</f>
        <v>0.99999999999999978</v>
      </c>
      <c r="BK250" s="155">
        <f t="shared" ref="BK250:CK250" si="3656">SUM(BK226:BK249)</f>
        <v>1</v>
      </c>
      <c r="BL250" s="154">
        <f t="shared" si="3656"/>
        <v>1</v>
      </c>
      <c r="BM250" s="155">
        <f t="shared" si="3656"/>
        <v>1</v>
      </c>
      <c r="BN250" s="154">
        <f t="shared" si="3656"/>
        <v>1.0000000000000002</v>
      </c>
      <c r="BO250" s="155">
        <f t="shared" si="3656"/>
        <v>1</v>
      </c>
      <c r="BP250" s="154">
        <f t="shared" si="3656"/>
        <v>1</v>
      </c>
      <c r="BQ250" s="155">
        <f t="shared" si="3656"/>
        <v>1</v>
      </c>
      <c r="BR250" s="154">
        <f t="shared" si="3656"/>
        <v>1</v>
      </c>
      <c r="BS250" s="155">
        <f t="shared" si="3656"/>
        <v>1.0000000000000002</v>
      </c>
      <c r="BT250" s="154">
        <f t="shared" si="3656"/>
        <v>1</v>
      </c>
      <c r="BU250" s="155">
        <f t="shared" si="3656"/>
        <v>1</v>
      </c>
      <c r="BV250" s="154">
        <f t="shared" si="3656"/>
        <v>1</v>
      </c>
      <c r="BW250" s="155">
        <f t="shared" si="3656"/>
        <v>1</v>
      </c>
      <c r="BX250" s="154">
        <f t="shared" si="3656"/>
        <v>1</v>
      </c>
      <c r="BY250" s="155">
        <f t="shared" si="3656"/>
        <v>1</v>
      </c>
      <c r="BZ250" s="154">
        <f t="shared" si="3656"/>
        <v>1</v>
      </c>
      <c r="CA250" s="155">
        <f t="shared" si="3656"/>
        <v>1</v>
      </c>
      <c r="CB250" s="154">
        <f t="shared" si="3656"/>
        <v>0.99999999999999989</v>
      </c>
      <c r="CC250" s="155">
        <f t="shared" si="3656"/>
        <v>0.99999999999999989</v>
      </c>
      <c r="CD250" s="154">
        <f t="shared" si="3656"/>
        <v>1</v>
      </c>
      <c r="CE250" s="155">
        <f t="shared" si="3656"/>
        <v>1</v>
      </c>
      <c r="CF250" s="154">
        <f t="shared" si="3656"/>
        <v>1</v>
      </c>
      <c r="CG250" s="155">
        <f t="shared" si="3656"/>
        <v>1.0000000000000002</v>
      </c>
      <c r="CH250" s="154">
        <f t="shared" si="3656"/>
        <v>1</v>
      </c>
      <c r="CI250" s="155">
        <f t="shared" si="3656"/>
        <v>0.99999999999999989</v>
      </c>
      <c r="CJ250" s="154">
        <f t="shared" si="3656"/>
        <v>0.99999999999999989</v>
      </c>
      <c r="CK250" s="155">
        <f t="shared" si="3656"/>
        <v>1</v>
      </c>
    </row>
    <row r="251" spans="1:89" ht="13.5" thickTop="1" x14ac:dyDescent="0.2">
      <c r="A251" s="173"/>
    </row>
    <row r="253" spans="1:89" x14ac:dyDescent="0.2">
      <c r="A253" s="305">
        <f>+A222+1</f>
        <v>44751</v>
      </c>
      <c r="B253" s="305"/>
      <c r="C253" s="305"/>
      <c r="D253" s="305"/>
      <c r="BI253" s="310">
        <f>+BI222+1</f>
        <v>44751</v>
      </c>
      <c r="BJ253" s="310"/>
      <c r="BK253" s="310"/>
      <c r="BL253" s="310"/>
    </row>
    <row r="254" spans="1:89" ht="13.5" thickBot="1" x14ac:dyDescent="0.25">
      <c r="AE254" s="232" t="s">
        <v>84</v>
      </c>
    </row>
    <row r="255" spans="1:89" ht="14.25" thickTop="1" thickBot="1" x14ac:dyDescent="0.25">
      <c r="A255" s="301" t="s">
        <v>0</v>
      </c>
      <c r="B255" s="303" t="s">
        <v>1</v>
      </c>
      <c r="C255" s="304"/>
      <c r="D255" s="303" t="s">
        <v>2</v>
      </c>
      <c r="E255" s="304"/>
      <c r="F255" s="303" t="s">
        <v>3</v>
      </c>
      <c r="G255" s="304"/>
      <c r="H255" s="303" t="s">
        <v>4</v>
      </c>
      <c r="I255" s="304"/>
      <c r="J255" s="303" t="s">
        <v>5</v>
      </c>
      <c r="K255" s="304"/>
      <c r="L255" s="303" t="s">
        <v>6</v>
      </c>
      <c r="M255" s="304"/>
      <c r="N255" s="303" t="s">
        <v>7</v>
      </c>
      <c r="O255" s="304"/>
      <c r="P255" s="303" t="s">
        <v>8</v>
      </c>
      <c r="Q255" s="304"/>
      <c r="R255" s="303" t="s">
        <v>9</v>
      </c>
      <c r="S255" s="304"/>
      <c r="T255" s="303" t="s">
        <v>10</v>
      </c>
      <c r="U255" s="304"/>
      <c r="V255" s="303" t="s">
        <v>11</v>
      </c>
      <c r="W255" s="304"/>
      <c r="X255" s="303" t="s">
        <v>12</v>
      </c>
      <c r="Y255" s="304"/>
      <c r="Z255" s="306" t="s">
        <v>40</v>
      </c>
      <c r="AA255" s="307"/>
      <c r="AB255" s="308" t="s">
        <v>41</v>
      </c>
      <c r="AC255" s="309"/>
      <c r="AE255" s="301" t="s">
        <v>0</v>
      </c>
      <c r="AF255" s="303" t="s">
        <v>1</v>
      </c>
      <c r="AG255" s="304"/>
      <c r="AH255" s="303" t="s">
        <v>2</v>
      </c>
      <c r="AI255" s="304"/>
      <c r="AJ255" s="303" t="s">
        <v>3</v>
      </c>
      <c r="AK255" s="304"/>
      <c r="AL255" s="303" t="s">
        <v>4</v>
      </c>
      <c r="AM255" s="304"/>
      <c r="AN255" s="303" t="s">
        <v>5</v>
      </c>
      <c r="AO255" s="304"/>
      <c r="AP255" s="303" t="s">
        <v>6</v>
      </c>
      <c r="AQ255" s="304"/>
      <c r="AR255" s="303" t="s">
        <v>7</v>
      </c>
      <c r="AS255" s="304"/>
      <c r="AT255" s="303" t="s">
        <v>8</v>
      </c>
      <c r="AU255" s="304"/>
      <c r="AV255" s="303" t="s">
        <v>9</v>
      </c>
      <c r="AW255" s="304"/>
      <c r="AX255" s="303" t="s">
        <v>10</v>
      </c>
      <c r="AY255" s="304"/>
      <c r="AZ255" s="303" t="s">
        <v>11</v>
      </c>
      <c r="BA255" s="304"/>
      <c r="BB255" s="303" t="s">
        <v>12</v>
      </c>
      <c r="BC255" s="304"/>
      <c r="BD255" s="306" t="s">
        <v>40</v>
      </c>
      <c r="BE255" s="307"/>
      <c r="BF255" s="308" t="s">
        <v>41</v>
      </c>
      <c r="BG255" s="309"/>
      <c r="BI255" s="301" t="s">
        <v>0</v>
      </c>
      <c r="BJ255" s="303" t="s">
        <v>1</v>
      </c>
      <c r="BK255" s="304"/>
      <c r="BL255" s="303" t="s">
        <v>2</v>
      </c>
      <c r="BM255" s="304"/>
      <c r="BN255" s="303" t="s">
        <v>3</v>
      </c>
      <c r="BO255" s="304"/>
      <c r="BP255" s="303" t="s">
        <v>4</v>
      </c>
      <c r="BQ255" s="304"/>
      <c r="BR255" s="303" t="s">
        <v>5</v>
      </c>
      <c r="BS255" s="304"/>
      <c r="BT255" s="303" t="s">
        <v>6</v>
      </c>
      <c r="BU255" s="304"/>
      <c r="BV255" s="303" t="s">
        <v>7</v>
      </c>
      <c r="BW255" s="304"/>
      <c r="BX255" s="303" t="s">
        <v>8</v>
      </c>
      <c r="BY255" s="304"/>
      <c r="BZ255" s="303" t="s">
        <v>9</v>
      </c>
      <c r="CA255" s="304"/>
      <c r="CB255" s="303" t="s">
        <v>10</v>
      </c>
      <c r="CC255" s="304"/>
      <c r="CD255" s="303" t="s">
        <v>11</v>
      </c>
      <c r="CE255" s="304"/>
      <c r="CF255" s="303" t="s">
        <v>12</v>
      </c>
      <c r="CG255" s="304"/>
      <c r="CH255" s="306" t="s">
        <v>40</v>
      </c>
      <c r="CI255" s="307"/>
      <c r="CJ255" s="303" t="s">
        <v>41</v>
      </c>
      <c r="CK255" s="304"/>
    </row>
    <row r="256" spans="1:89" ht="15" thickTop="1" thickBot="1" x14ac:dyDescent="0.3">
      <c r="A256" s="302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2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2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974</v>
      </c>
      <c r="AG257" s="172">
        <f t="shared" ref="AG257:AV258" si="3657">SUMIF($A$9:$A$32,$AE257,C$257:C$280)</f>
        <v>1260</v>
      </c>
      <c r="AH257" s="126">
        <f t="shared" si="3657"/>
        <v>430</v>
      </c>
      <c r="AI257" s="166">
        <f t="shared" si="3657"/>
        <v>417</v>
      </c>
      <c r="AJ257" s="125">
        <f t="shared" si="3657"/>
        <v>1353</v>
      </c>
      <c r="AK257" s="127">
        <f t="shared" si="3657"/>
        <v>1166</v>
      </c>
      <c r="AL257" s="126">
        <f t="shared" si="3657"/>
        <v>1847</v>
      </c>
      <c r="AM257" s="166">
        <f t="shared" si="3657"/>
        <v>1670</v>
      </c>
      <c r="AN257" s="125">
        <f t="shared" si="3657"/>
        <v>137</v>
      </c>
      <c r="AO257" s="127">
        <f t="shared" si="3657"/>
        <v>276</v>
      </c>
      <c r="AP257" s="126">
        <f t="shared" si="3657"/>
        <v>691</v>
      </c>
      <c r="AQ257" s="125">
        <f t="shared" si="3657"/>
        <v>882</v>
      </c>
      <c r="AR257" s="165">
        <f t="shared" si="3657"/>
        <v>2023</v>
      </c>
      <c r="AS257" s="167">
        <f t="shared" si="3657"/>
        <v>1887</v>
      </c>
      <c r="AT257" s="125">
        <f t="shared" si="3657"/>
        <v>980</v>
      </c>
      <c r="AU257" s="127">
        <f t="shared" si="3657"/>
        <v>845</v>
      </c>
      <c r="AV257" s="126">
        <f t="shared" si="3657"/>
        <v>1379</v>
      </c>
      <c r="AW257" s="166">
        <f t="shared" ref="AW257:BE258" si="3658">SUMIF($A$9:$A$32,$AE257,S$257:S$280)</f>
        <v>1022</v>
      </c>
      <c r="AX257" s="125">
        <f t="shared" si="3658"/>
        <v>254</v>
      </c>
      <c r="AY257" s="127">
        <f t="shared" si="3658"/>
        <v>298</v>
      </c>
      <c r="AZ257" s="126">
        <f t="shared" si="3658"/>
        <v>925</v>
      </c>
      <c r="BA257" s="166">
        <f t="shared" si="3658"/>
        <v>1098</v>
      </c>
      <c r="BB257" s="125">
        <f t="shared" si="3658"/>
        <v>866</v>
      </c>
      <c r="BC257" s="127">
        <f t="shared" si="3658"/>
        <v>498</v>
      </c>
      <c r="BD257" s="170">
        <f t="shared" si="3658"/>
        <v>1574</v>
      </c>
      <c r="BE257" s="171">
        <f t="shared" si="3658"/>
        <v>2007</v>
      </c>
      <c r="BF257" s="156">
        <f>AF257+AH257+AJ257+AL257+AN257+AP257+AR257+AT257+AV257+AX257+AZ257+BB257+BD257</f>
        <v>13433</v>
      </c>
      <c r="BG257" s="157">
        <f>AG257+AI257+AK257+AM257+AO257+AQ257+AS257+AU257+AW257+AY257+BA257+BC257+BE257</f>
        <v>13326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75">
        <v>156</v>
      </c>
      <c r="C258" s="176">
        <v>0</v>
      </c>
      <c r="D258" s="177">
        <v>95</v>
      </c>
      <c r="E258" s="178">
        <v>1</v>
      </c>
      <c r="F258" s="175">
        <v>258</v>
      </c>
      <c r="G258" s="179">
        <v>4</v>
      </c>
      <c r="H258" s="177">
        <v>301</v>
      </c>
      <c r="I258" s="178">
        <v>37</v>
      </c>
      <c r="J258" s="175">
        <v>9</v>
      </c>
      <c r="K258" s="179">
        <v>12</v>
      </c>
      <c r="L258" s="177">
        <v>42</v>
      </c>
      <c r="M258" s="175">
        <v>42</v>
      </c>
      <c r="N258" s="180">
        <v>163</v>
      </c>
      <c r="O258" s="181">
        <v>92</v>
      </c>
      <c r="P258" s="175">
        <v>41</v>
      </c>
      <c r="Q258" s="179">
        <v>47</v>
      </c>
      <c r="R258" s="177">
        <v>29</v>
      </c>
      <c r="S258" s="178">
        <v>52</v>
      </c>
      <c r="T258" s="175">
        <v>1</v>
      </c>
      <c r="U258" s="179">
        <v>7</v>
      </c>
      <c r="V258" s="177">
        <v>16</v>
      </c>
      <c r="W258" s="178">
        <v>10</v>
      </c>
      <c r="X258" s="175">
        <v>6</v>
      </c>
      <c r="Y258" s="179">
        <v>0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1117</v>
      </c>
      <c r="AC258" s="157">
        <f t="shared" ref="AC258:AC277" si="3687">C258+E258+G258+I258+K258+M258+O258+Q258+S258+U258+W258+Y258+AA258</f>
        <v>304</v>
      </c>
      <c r="AE258" s="237" t="str">
        <f>$AE$10</f>
        <v>08:00 - 08:59</v>
      </c>
      <c r="AF258" s="125">
        <f>SUMIF($A$9:$A$32,$AE258,B$257:B$280)</f>
        <v>1184</v>
      </c>
      <c r="AG258" s="176">
        <f t="shared" si="3657"/>
        <v>1187</v>
      </c>
      <c r="AH258" s="177">
        <f t="shared" si="3657"/>
        <v>486</v>
      </c>
      <c r="AI258" s="178">
        <f t="shared" si="3657"/>
        <v>444</v>
      </c>
      <c r="AJ258" s="238">
        <f t="shared" si="3657"/>
        <v>1501</v>
      </c>
      <c r="AK258" s="179">
        <f t="shared" si="3657"/>
        <v>1014</v>
      </c>
      <c r="AL258" s="177">
        <f t="shared" si="3657"/>
        <v>2037</v>
      </c>
      <c r="AM258" s="178">
        <f t="shared" si="3657"/>
        <v>1901</v>
      </c>
      <c r="AN258" s="238">
        <f t="shared" si="3657"/>
        <v>140</v>
      </c>
      <c r="AO258" s="179">
        <f t="shared" si="3657"/>
        <v>309</v>
      </c>
      <c r="AP258" s="177">
        <f t="shared" si="3657"/>
        <v>680</v>
      </c>
      <c r="AQ258" s="238">
        <f t="shared" si="3657"/>
        <v>1053</v>
      </c>
      <c r="AR258" s="180">
        <f t="shared" si="3657"/>
        <v>1798</v>
      </c>
      <c r="AS258" s="181">
        <f t="shared" si="3657"/>
        <v>1865</v>
      </c>
      <c r="AT258" s="238">
        <f t="shared" si="3657"/>
        <v>941</v>
      </c>
      <c r="AU258" s="179">
        <f t="shared" si="3657"/>
        <v>735</v>
      </c>
      <c r="AV258" s="177">
        <f t="shared" si="3657"/>
        <v>1426</v>
      </c>
      <c r="AW258" s="178">
        <f t="shared" si="3658"/>
        <v>1019</v>
      </c>
      <c r="AX258" s="238">
        <f t="shared" si="3658"/>
        <v>185</v>
      </c>
      <c r="AY258" s="179">
        <f t="shared" si="3658"/>
        <v>302</v>
      </c>
      <c r="AZ258" s="177">
        <f t="shared" si="3658"/>
        <v>745</v>
      </c>
      <c r="BA258" s="178">
        <f t="shared" si="3658"/>
        <v>1247</v>
      </c>
      <c r="BB258" s="238">
        <f t="shared" si="3658"/>
        <v>918</v>
      </c>
      <c r="BC258" s="179">
        <f t="shared" si="3658"/>
        <v>559</v>
      </c>
      <c r="BD258" s="177">
        <f t="shared" si="3658"/>
        <v>1835</v>
      </c>
      <c r="BE258" s="238">
        <f t="shared" si="3658"/>
        <v>1719</v>
      </c>
      <c r="BF258" s="158">
        <f>SUM(AF258,AH258,AJ258,AL258,AN258,AP258,AR258,AT258,AV258,AX258,AZ258,BB258,BD258)</f>
        <v>13876</v>
      </c>
      <c r="BG258" s="159">
        <f>SUM(AG258,AI258,AK258,AM258,AO258,AQ258,AS258,AU258,AW258,AY258,BA258,BC258,BE258)</f>
        <v>13354</v>
      </c>
      <c r="BI258" s="136" t="s">
        <v>17</v>
      </c>
      <c r="BJ258" s="128">
        <f>B258/B281</f>
        <v>7.3208503449246794E-3</v>
      </c>
      <c r="BK258" s="129">
        <f t="shared" ref="BK258" si="3688">C258/C281</f>
        <v>0</v>
      </c>
      <c r="BL258" s="130">
        <f t="shared" ref="BL258" si="3689">D258/D281</f>
        <v>1.1732740521180684E-2</v>
      </c>
      <c r="BM258" s="131">
        <f t="shared" ref="BM258" si="3690">E258/E281</f>
        <v>1.1239743733842868E-4</v>
      </c>
      <c r="BN258" s="128">
        <f t="shared" ref="BN258" si="3691">F258/F281</f>
        <v>1.3413049129191577E-2</v>
      </c>
      <c r="BO258" s="129">
        <f t="shared" ref="BO258" si="3692">G258/G281</f>
        <v>1.8582179689677599E-4</v>
      </c>
      <c r="BP258" s="130">
        <f t="shared" ref="BP258" si="3693">H258/H281</f>
        <v>9.1947702834799614E-3</v>
      </c>
      <c r="BQ258" s="131">
        <f t="shared" ref="BQ258" si="3694">I258/I281</f>
        <v>9.8700882972763897E-4</v>
      </c>
      <c r="BR258" s="128">
        <f t="shared" ref="BR258" si="3695">J258/J281</f>
        <v>2.5259612685938817E-3</v>
      </c>
      <c r="BS258" s="129">
        <f t="shared" ref="BS258" si="3696">K258/K281</f>
        <v>3.3670033670033669E-3</v>
      </c>
      <c r="BT258" s="130">
        <f t="shared" ref="BT258" si="3697">L258/L281</f>
        <v>2.8056112224448897E-3</v>
      </c>
      <c r="BU258" s="128">
        <f t="shared" ref="BU258" si="3698">M258/M281</f>
        <v>2.7508514540214826E-3</v>
      </c>
      <c r="BV258" s="132">
        <f t="shared" ref="BV258" si="3699">N258/N281</f>
        <v>4.8303452363313085E-3</v>
      </c>
      <c r="BW258" s="133">
        <f t="shared" ref="BW258" si="3700">O258/O281</f>
        <v>2.9951816642792032E-3</v>
      </c>
      <c r="BX258" s="128">
        <f t="shared" ref="BX258" si="3701">P258/P281</f>
        <v>2.4816899703407782E-3</v>
      </c>
      <c r="BY258" s="129">
        <f t="shared" ref="BY258" si="3702">Q258/Q281</f>
        <v>3.5708858836043154E-3</v>
      </c>
      <c r="BZ258" s="130">
        <f t="shared" ref="BZ258" si="3703">R258/R281</f>
        <v>1.3129895413591705E-3</v>
      </c>
      <c r="CA258" s="131">
        <f t="shared" ref="CA258" si="3704">S258/S281</f>
        <v>2.6467145111212908E-3</v>
      </c>
      <c r="CB258" s="128">
        <f t="shared" ref="CB258" si="3705">T258/T281</f>
        <v>3.0497102775236352E-4</v>
      </c>
      <c r="CC258" s="129">
        <f t="shared" ref="CC258" si="3706">U258/U281</f>
        <v>2.0783847980997625E-3</v>
      </c>
      <c r="CD258" s="130">
        <f t="shared" ref="CD258" si="3707">V258/V281</f>
        <v>9.0105310581742413E-4</v>
      </c>
      <c r="CE258" s="131">
        <f t="shared" ref="CE258" si="3708">W258/W281</f>
        <v>4.9952545082171938E-4</v>
      </c>
      <c r="CF258" s="128">
        <f t="shared" ref="CF258" si="3709">X258/X281</f>
        <v>4.1259799202310549E-4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4.6041160880264127E-3</v>
      </c>
      <c r="CK258" s="135">
        <f t="shared" ref="CK258" si="3714">AC258/AC281</f>
        <v>1.2594458438287153E-3</v>
      </c>
    </row>
    <row r="259" spans="1:89" ht="13.5" thickBot="1" x14ac:dyDescent="0.25">
      <c r="A259" s="145" t="s">
        <v>18</v>
      </c>
      <c r="B259" s="182">
        <v>598</v>
      </c>
      <c r="C259" s="183">
        <v>198</v>
      </c>
      <c r="D259" s="184">
        <v>377</v>
      </c>
      <c r="E259" s="185">
        <v>134</v>
      </c>
      <c r="F259" s="182">
        <v>1191</v>
      </c>
      <c r="G259" s="186">
        <v>352</v>
      </c>
      <c r="H259" s="184">
        <v>1176</v>
      </c>
      <c r="I259" s="185">
        <v>718</v>
      </c>
      <c r="J259" s="182">
        <v>54</v>
      </c>
      <c r="K259" s="186">
        <v>180</v>
      </c>
      <c r="L259" s="184">
        <v>430</v>
      </c>
      <c r="M259" s="182">
        <v>419</v>
      </c>
      <c r="N259" s="187">
        <v>1164</v>
      </c>
      <c r="O259" s="188">
        <v>1037</v>
      </c>
      <c r="P259" s="182">
        <v>657</v>
      </c>
      <c r="Q259" s="186">
        <v>418</v>
      </c>
      <c r="R259" s="184">
        <v>642</v>
      </c>
      <c r="S259" s="185">
        <v>536</v>
      </c>
      <c r="T259" s="182">
        <v>142</v>
      </c>
      <c r="U259" s="186">
        <v>214</v>
      </c>
      <c r="V259" s="184">
        <v>512</v>
      </c>
      <c r="W259" s="185">
        <v>600</v>
      </c>
      <c r="X259" s="182">
        <v>495</v>
      </c>
      <c r="Y259" s="186">
        <v>280</v>
      </c>
      <c r="Z259" s="184">
        <v>924</v>
      </c>
      <c r="AA259" s="182">
        <v>1004</v>
      </c>
      <c r="AB259" s="156">
        <f t="shared" si="3686"/>
        <v>8362</v>
      </c>
      <c r="AC259" s="157">
        <f t="shared" si="3687"/>
        <v>6090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2.8063259655544605E-2</v>
      </c>
      <c r="BK259" s="129">
        <f t="shared" ref="BK259" si="3715">C259/C281</f>
        <v>7.9155672823219003E-3</v>
      </c>
      <c r="BL259" s="130">
        <f t="shared" ref="BL259" si="3716">D259/D281</f>
        <v>4.6560454489317032E-2</v>
      </c>
      <c r="BM259" s="131">
        <f t="shared" ref="BM259" si="3717">E259/E281</f>
        <v>1.5061256603349444E-2</v>
      </c>
      <c r="BN259" s="128">
        <f t="shared" ref="BN259" si="3718">F259/F281</f>
        <v>6.1918377956849492E-2</v>
      </c>
      <c r="BO259" s="129">
        <f t="shared" ref="BO259" si="3719">G259/G281</f>
        <v>1.6352318126916288E-2</v>
      </c>
      <c r="BP259" s="130">
        <f t="shared" ref="BP259" si="3720">H259/H281</f>
        <v>3.5923753665689152E-2</v>
      </c>
      <c r="BQ259" s="131">
        <f t="shared" ref="BQ259" si="3721">I259/I281</f>
        <v>1.9153306479579586E-2</v>
      </c>
      <c r="BR259" s="128">
        <f t="shared" ref="BR259" si="3722">J259/J281</f>
        <v>1.515576761156329E-2</v>
      </c>
      <c r="BS259" s="129">
        <f t="shared" ref="BS259" si="3723">K259/K281</f>
        <v>5.0505050505050504E-2</v>
      </c>
      <c r="BT259" s="130">
        <f t="shared" ref="BT259" si="3724">L259/L281</f>
        <v>2.8724114896459586E-2</v>
      </c>
      <c r="BU259" s="128">
        <f t="shared" ref="BU259" si="3725">M259/M281</f>
        <v>2.7443018077023842E-2</v>
      </c>
      <c r="BV259" s="132">
        <f t="shared" ref="BV259" si="3726">N259/N281</f>
        <v>3.4493999110979404E-2</v>
      </c>
      <c r="BW259" s="133">
        <f t="shared" ref="BW259" si="3727">O259/O281</f>
        <v>3.3760906368016666E-2</v>
      </c>
      <c r="BX259" s="128">
        <f t="shared" ref="BX259" si="3728">P259/P281</f>
        <v>3.9767568549119302E-2</v>
      </c>
      <c r="BY259" s="129">
        <f t="shared" ref="BY259" si="3729">Q259/Q281</f>
        <v>3.175809147545966E-2</v>
      </c>
      <c r="BZ259" s="130">
        <f t="shared" ref="BZ259" si="3730">R259/R281</f>
        <v>2.9066871915606467E-2</v>
      </c>
      <c r="CA259" s="131">
        <f t="shared" ref="CA259" si="3731">S259/S281</f>
        <v>2.7281518806942535E-2</v>
      </c>
      <c r="CB259" s="128">
        <f t="shared" ref="CB259" si="3732">T259/T281</f>
        <v>4.330588594083562E-2</v>
      </c>
      <c r="CC259" s="129">
        <f t="shared" ref="CC259" si="3733">U259/U281</f>
        <v>6.3539192399049885E-2</v>
      </c>
      <c r="CD259" s="130">
        <f t="shared" ref="CD259" si="3734">V259/V281</f>
        <v>2.8833699386157572E-2</v>
      </c>
      <c r="CE259" s="131">
        <f t="shared" ref="CE259" si="3735">W259/W281</f>
        <v>2.9971527049303164E-2</v>
      </c>
      <c r="CF259" s="128">
        <f t="shared" ref="CF259" si="3736">X259/X281</f>
        <v>3.4039334341906202E-2</v>
      </c>
      <c r="CG259" s="129">
        <f t="shared" ref="CG259" si="3737">Y259/Y281</f>
        <v>4.1304027142646409E-2</v>
      </c>
      <c r="CH259" s="130">
        <f t="shared" ref="CH259" si="3738">Z259/Z281</f>
        <v>2.6576161988034974E-2</v>
      </c>
      <c r="CI259" s="128">
        <f t="shared" ref="CI259" si="3739">AA259/AA281</f>
        <v>2.7944000667984081E-2</v>
      </c>
      <c r="CJ259" s="134">
        <f t="shared" ref="CJ259" si="3740">AB259/AB281</f>
        <v>3.4466981851456462E-2</v>
      </c>
      <c r="CK259" s="135">
        <f t="shared" ref="CK259" si="3741">AC259/AC281</f>
        <v>2.5230346016173934E-2</v>
      </c>
    </row>
    <row r="260" spans="1:89" ht="14.25" thickTop="1" thickBot="1" x14ac:dyDescent="0.25">
      <c r="A260" s="136" t="s">
        <v>19</v>
      </c>
      <c r="B260" s="175">
        <v>809</v>
      </c>
      <c r="C260" s="176">
        <v>867</v>
      </c>
      <c r="D260" s="177">
        <v>460</v>
      </c>
      <c r="E260" s="178">
        <v>403</v>
      </c>
      <c r="F260" s="175">
        <v>1272</v>
      </c>
      <c r="G260" s="179">
        <v>1141</v>
      </c>
      <c r="H260" s="177">
        <v>1606</v>
      </c>
      <c r="I260" s="178">
        <v>1634</v>
      </c>
      <c r="J260" s="175">
        <v>67</v>
      </c>
      <c r="K260" s="179">
        <v>228</v>
      </c>
      <c r="L260" s="177">
        <v>739</v>
      </c>
      <c r="M260" s="175">
        <v>717</v>
      </c>
      <c r="N260" s="180">
        <v>1986</v>
      </c>
      <c r="O260" s="181">
        <v>1609</v>
      </c>
      <c r="P260" s="175">
        <v>984</v>
      </c>
      <c r="Q260" s="179">
        <v>781</v>
      </c>
      <c r="R260" s="177">
        <v>1263</v>
      </c>
      <c r="S260" s="178">
        <v>948</v>
      </c>
      <c r="T260" s="175">
        <v>252</v>
      </c>
      <c r="U260" s="179">
        <v>302</v>
      </c>
      <c r="V260" s="177">
        <v>993</v>
      </c>
      <c r="W260" s="178">
        <v>876</v>
      </c>
      <c r="X260" s="175">
        <v>935</v>
      </c>
      <c r="Y260" s="179">
        <v>440</v>
      </c>
      <c r="Z260" s="177">
        <v>1364</v>
      </c>
      <c r="AA260" s="175">
        <v>1764</v>
      </c>
      <c r="AB260" s="156">
        <f t="shared" si="3686"/>
        <v>12730</v>
      </c>
      <c r="AC260" s="157">
        <f t="shared" si="3687"/>
        <v>11710</v>
      </c>
      <c r="AE260" s="229" t="s">
        <v>13</v>
      </c>
      <c r="AF260" s="20">
        <f t="shared" ref="AF260:BG260" si="3742">SUM(AF257:AF259)</f>
        <v>2158</v>
      </c>
      <c r="AG260" s="21">
        <f t="shared" si="3742"/>
        <v>2447</v>
      </c>
      <c r="AH260" s="20">
        <f t="shared" si="3742"/>
        <v>916</v>
      </c>
      <c r="AI260" s="21">
        <f t="shared" si="3742"/>
        <v>861</v>
      </c>
      <c r="AJ260" s="20">
        <f t="shared" si="3742"/>
        <v>2854</v>
      </c>
      <c r="AK260" s="21">
        <f t="shared" si="3742"/>
        <v>2180</v>
      </c>
      <c r="AL260" s="20">
        <f t="shared" si="3742"/>
        <v>3884</v>
      </c>
      <c r="AM260" s="21">
        <f t="shared" si="3742"/>
        <v>3571</v>
      </c>
      <c r="AN260" s="20">
        <f t="shared" si="3742"/>
        <v>277</v>
      </c>
      <c r="AO260" s="21">
        <f t="shared" si="3742"/>
        <v>585</v>
      </c>
      <c r="AP260" s="20">
        <f t="shared" si="3742"/>
        <v>1371</v>
      </c>
      <c r="AQ260" s="21">
        <f t="shared" si="3742"/>
        <v>1935</v>
      </c>
      <c r="AR260" s="20">
        <f t="shared" si="3742"/>
        <v>3821</v>
      </c>
      <c r="AS260" s="21">
        <f t="shared" si="3742"/>
        <v>3752</v>
      </c>
      <c r="AT260" s="20">
        <f t="shared" si="3742"/>
        <v>1921</v>
      </c>
      <c r="AU260" s="21">
        <f t="shared" si="3742"/>
        <v>1580</v>
      </c>
      <c r="AV260" s="20">
        <f t="shared" si="3742"/>
        <v>2805</v>
      </c>
      <c r="AW260" s="21">
        <f t="shared" si="3742"/>
        <v>2041</v>
      </c>
      <c r="AX260" s="20">
        <f t="shared" si="3742"/>
        <v>439</v>
      </c>
      <c r="AY260" s="21">
        <f t="shared" si="3742"/>
        <v>600</v>
      </c>
      <c r="AZ260" s="20">
        <f t="shared" si="3742"/>
        <v>1670</v>
      </c>
      <c r="BA260" s="21">
        <f t="shared" si="3742"/>
        <v>2345</v>
      </c>
      <c r="BB260" s="20">
        <f t="shared" si="3742"/>
        <v>1784</v>
      </c>
      <c r="BC260" s="21">
        <f t="shared" si="3742"/>
        <v>1057</v>
      </c>
      <c r="BD260" s="20">
        <f t="shared" si="3742"/>
        <v>3409</v>
      </c>
      <c r="BE260" s="21">
        <f t="shared" si="3742"/>
        <v>3726</v>
      </c>
      <c r="BF260" s="160">
        <f t="shared" si="3742"/>
        <v>27309</v>
      </c>
      <c r="BG260" s="161">
        <f t="shared" si="3742"/>
        <v>26680</v>
      </c>
      <c r="BI260" s="136" t="s">
        <v>19</v>
      </c>
      <c r="BJ260" s="128">
        <f>B260/B281</f>
        <v>3.7965179032333755E-2</v>
      </c>
      <c r="BK260" s="129">
        <f t="shared" ref="BK260" si="3743">C260/C281</f>
        <v>3.4660590069561042E-2</v>
      </c>
      <c r="BL260" s="130">
        <f t="shared" ref="BL260" si="3744">D260/D281</f>
        <v>5.6811164628874894E-2</v>
      </c>
      <c r="BM260" s="131">
        <f t="shared" ref="BM260" si="3745">E260/E281</f>
        <v>4.5296167247386762E-2</v>
      </c>
      <c r="BN260" s="128">
        <f t="shared" ref="BN260" si="3746">F260/F281</f>
        <v>6.6129451520665447E-2</v>
      </c>
      <c r="BO260" s="129">
        <f t="shared" ref="BO260" si="3747">G260/G281</f>
        <v>5.3005667564805355E-2</v>
      </c>
      <c r="BP260" s="130">
        <f t="shared" ref="BP260" si="3748">H260/H281</f>
        <v>4.9059139784946235E-2</v>
      </c>
      <c r="BQ260" s="131">
        <f t="shared" ref="BQ260" si="3749">I260/I281</f>
        <v>4.358844399391789E-2</v>
      </c>
      <c r="BR260" s="128">
        <f t="shared" ref="BR260" si="3750">J260/J281</f>
        <v>1.8804378332865562E-2</v>
      </c>
      <c r="BS260" s="129">
        <f t="shared" ref="BS260" si="3751">K260/K281</f>
        <v>6.3973063973063973E-2</v>
      </c>
      <c r="BT260" s="130">
        <f t="shared" ref="BT260" si="3752">L260/L281</f>
        <v>4.9365397461589848E-2</v>
      </c>
      <c r="BU260" s="128">
        <f t="shared" ref="BU260" si="3753">M260/M281</f>
        <v>4.6960964107938173E-2</v>
      </c>
      <c r="BV260" s="132">
        <f t="shared" ref="BV260" si="3754">N260/N281</f>
        <v>5.8853163431619497E-2</v>
      </c>
      <c r="BW260" s="133">
        <f t="shared" ref="BW260" si="3755">O260/O281</f>
        <v>5.2383122802448237E-2</v>
      </c>
      <c r="BX260" s="128">
        <f t="shared" ref="BX260" si="3756">P260/P281</f>
        <v>5.9560559288178681E-2</v>
      </c>
      <c r="BY260" s="129">
        <f t="shared" ref="BY260" si="3757">Q260/Q281</f>
        <v>5.9337486704148304E-2</v>
      </c>
      <c r="BZ260" s="130">
        <f t="shared" ref="BZ260" si="3758">R260/R281</f>
        <v>5.7182958301263187E-2</v>
      </c>
      <c r="CA260" s="131">
        <f t="shared" ref="CA260" si="3759">S260/S281</f>
        <v>4.8251641471980453E-2</v>
      </c>
      <c r="CB260" s="128">
        <f t="shared" ref="CB260" si="3760">T260/T281</f>
        <v>7.6852698993595606E-2</v>
      </c>
      <c r="CC260" s="129">
        <f t="shared" ref="CC260" si="3761">U260/U281</f>
        <v>8.9667458432304031E-2</v>
      </c>
      <c r="CD260" s="130">
        <f t="shared" ref="CD260" si="3762">V260/V281</f>
        <v>5.5921608379793881E-2</v>
      </c>
      <c r="CE260" s="131">
        <f t="shared" ref="CE260" si="3763">W260/W281</f>
        <v>4.3758429491982616E-2</v>
      </c>
      <c r="CF260" s="128">
        <f t="shared" ref="CF260" si="3764">X260/X281</f>
        <v>6.4296520423600609E-2</v>
      </c>
      <c r="CG260" s="129">
        <f t="shared" ref="CG260" si="3765">Y260/Y281</f>
        <v>6.4906328367015778E-2</v>
      </c>
      <c r="CH260" s="130">
        <f t="shared" ref="CH260" si="3766">Z260/Z281</f>
        <v>3.9231477220432583E-2</v>
      </c>
      <c r="CI260" s="128">
        <f t="shared" ref="CI260" si="3767">AA260/AA281</f>
        <v>4.9096829858888365E-2</v>
      </c>
      <c r="CJ260" s="134">
        <f t="shared" ref="CJ260" si="3768">AB260/AB281</f>
        <v>5.2471260340712832E-2</v>
      </c>
      <c r="CK260" s="135">
        <f t="shared" ref="CK260" si="3769">AC260/AC281</f>
        <v>4.8513522471165318E-2</v>
      </c>
    </row>
    <row r="261" spans="1:89" ht="13.5" thickTop="1" x14ac:dyDescent="0.2">
      <c r="A261" s="145" t="s">
        <v>20</v>
      </c>
      <c r="B261" s="182">
        <v>974</v>
      </c>
      <c r="C261" s="183">
        <v>1260</v>
      </c>
      <c r="D261" s="184">
        <v>430</v>
      </c>
      <c r="E261" s="185">
        <v>417</v>
      </c>
      <c r="F261" s="182">
        <v>1353</v>
      </c>
      <c r="G261" s="186">
        <v>1166</v>
      </c>
      <c r="H261" s="184">
        <v>1847</v>
      </c>
      <c r="I261" s="185">
        <v>1670</v>
      </c>
      <c r="J261" s="182">
        <v>137</v>
      </c>
      <c r="K261" s="186">
        <v>276</v>
      </c>
      <c r="L261" s="184">
        <v>691</v>
      </c>
      <c r="M261" s="182">
        <v>882</v>
      </c>
      <c r="N261" s="187">
        <v>2023</v>
      </c>
      <c r="O261" s="188">
        <v>1887</v>
      </c>
      <c r="P261" s="182">
        <v>980</v>
      </c>
      <c r="Q261" s="186">
        <v>845</v>
      </c>
      <c r="R261" s="184">
        <v>1379</v>
      </c>
      <c r="S261" s="185">
        <v>1022</v>
      </c>
      <c r="T261" s="182">
        <v>254</v>
      </c>
      <c r="U261" s="186">
        <v>298</v>
      </c>
      <c r="V261" s="184">
        <v>925</v>
      </c>
      <c r="W261" s="185">
        <v>1098</v>
      </c>
      <c r="X261" s="182">
        <v>866</v>
      </c>
      <c r="Y261" s="186">
        <v>498</v>
      </c>
      <c r="Z261" s="184">
        <v>1574</v>
      </c>
      <c r="AA261" s="182">
        <v>2007</v>
      </c>
      <c r="AB261" s="156">
        <f t="shared" si="3686"/>
        <v>13433</v>
      </c>
      <c r="AC261" s="157">
        <f t="shared" si="3687"/>
        <v>13326</v>
      </c>
      <c r="BI261" s="145" t="s">
        <v>20</v>
      </c>
      <c r="BJ261" s="128">
        <f>B261/B281</f>
        <v>4.5708386127927166E-2</v>
      </c>
      <c r="BK261" s="129">
        <f t="shared" ref="BK261" si="3770">C261/C281</f>
        <v>5.0371791796593908E-2</v>
      </c>
      <c r="BL261" s="130">
        <f t="shared" ref="BL261" si="3771">D261/D281</f>
        <v>5.3106088674817836E-2</v>
      </c>
      <c r="BM261" s="131">
        <f t="shared" ref="BM261" si="3772">E261/E281</f>
        <v>4.6869731370124762E-2</v>
      </c>
      <c r="BN261" s="128">
        <f t="shared" ref="BN261" si="3773">F261/F281</f>
        <v>7.0340525084481409E-2</v>
      </c>
      <c r="BO261" s="129">
        <f t="shared" ref="BO261" si="3774">G261/G281</f>
        <v>5.4167053795410203E-2</v>
      </c>
      <c r="BP261" s="130">
        <f t="shared" ref="BP261" si="3775">H261/H281</f>
        <v>5.6421065493646137E-2</v>
      </c>
      <c r="BQ261" s="131">
        <f t="shared" ref="BQ261" si="3776">I261/I281</f>
        <v>4.4548776909328569E-2</v>
      </c>
      <c r="BR261" s="128">
        <f t="shared" ref="BR261" si="3777">J261/J281</f>
        <v>3.8450743755262418E-2</v>
      </c>
      <c r="BS261" s="129">
        <f t="shared" ref="BS261" si="3778">K261/K281</f>
        <v>7.7441077441077436E-2</v>
      </c>
      <c r="BT261" s="130">
        <f t="shared" ref="BT261" si="3779">L261/L281</f>
        <v>4.6158984635938545E-2</v>
      </c>
      <c r="BU261" s="128">
        <f t="shared" ref="BU261" si="3780">M261/M281</f>
        <v>5.7767880534451137E-2</v>
      </c>
      <c r="BV261" s="132">
        <f t="shared" ref="BV261" si="3781">N261/N281</f>
        <v>5.9949622166246851E-2</v>
      </c>
      <c r="BW261" s="133">
        <f t="shared" ref="BW261" si="3782">O261/O281</f>
        <v>6.1433780440161477E-2</v>
      </c>
      <c r="BX261" s="128">
        <f t="shared" ref="BX261" si="3783">P261/P281</f>
        <v>5.9318443193511289E-2</v>
      </c>
      <c r="BY261" s="129">
        <f t="shared" ref="BY261" si="3784">Q261/Q281</f>
        <v>6.4199969609481836E-2</v>
      </c>
      <c r="BZ261" s="130">
        <f t="shared" ref="BZ261" si="3785">R261/R281</f>
        <v>6.2434916466699866E-2</v>
      </c>
      <c r="CA261" s="131">
        <f t="shared" ref="CA261" si="3786">S261/S281</f>
        <v>5.2018119814729986E-2</v>
      </c>
      <c r="CB261" s="128">
        <f t="shared" ref="CB261" si="3787">T261/T281</f>
        <v>7.7462641049100334E-2</v>
      </c>
      <c r="CC261" s="129">
        <f t="shared" ref="CC261" si="3788">U261/U281</f>
        <v>8.8479809976247034E-2</v>
      </c>
      <c r="CD261" s="130">
        <f t="shared" ref="CD261" si="3789">V261/V281</f>
        <v>5.2092132680069833E-2</v>
      </c>
      <c r="CE261" s="131">
        <f t="shared" ref="CE261" si="3790">W261/W281</f>
        <v>5.4847894500224786E-2</v>
      </c>
      <c r="CF261" s="128">
        <f t="shared" ref="CF261" si="3791">X261/X281</f>
        <v>5.9551643515334894E-2</v>
      </c>
      <c r="CG261" s="129">
        <f t="shared" ref="CG261" si="3792">Y261/Y281</f>
        <v>7.3462162560849684E-2</v>
      </c>
      <c r="CH261" s="130">
        <f t="shared" ref="CH261" si="3793">Z261/Z281</f>
        <v>4.5271514035895077E-2</v>
      </c>
      <c r="CI261" s="128">
        <f t="shared" ref="CI261" si="3794">AA261/AA281</f>
        <v>5.5860168665980127E-2</v>
      </c>
      <c r="CJ261" s="134">
        <f t="shared" ref="CJ261" si="3795">AB261/AB281</f>
        <v>5.5368926956543246E-2</v>
      </c>
      <c r="CK261" s="135">
        <f t="shared" ref="CK261" si="3796">AC261/AC281</f>
        <v>5.5208471430465332E-2</v>
      </c>
    </row>
    <row r="262" spans="1:89" ht="13.5" thickBot="1" x14ac:dyDescent="0.25">
      <c r="A262" s="136" t="s">
        <v>21</v>
      </c>
      <c r="B262" s="175">
        <v>1184</v>
      </c>
      <c r="C262" s="176">
        <v>1187</v>
      </c>
      <c r="D262" s="177">
        <v>486</v>
      </c>
      <c r="E262" s="178">
        <v>444</v>
      </c>
      <c r="F262" s="175">
        <v>1501</v>
      </c>
      <c r="G262" s="179">
        <v>1014</v>
      </c>
      <c r="H262" s="177">
        <v>2037</v>
      </c>
      <c r="I262" s="178">
        <v>1901</v>
      </c>
      <c r="J262" s="175">
        <v>140</v>
      </c>
      <c r="K262" s="179">
        <v>309</v>
      </c>
      <c r="L262" s="177">
        <v>680</v>
      </c>
      <c r="M262" s="175">
        <v>1053</v>
      </c>
      <c r="N262" s="180">
        <v>1798</v>
      </c>
      <c r="O262" s="181">
        <v>1865</v>
      </c>
      <c r="P262" s="175">
        <v>941</v>
      </c>
      <c r="Q262" s="179">
        <v>735</v>
      </c>
      <c r="R262" s="177">
        <v>1426</v>
      </c>
      <c r="S262" s="178">
        <v>1019</v>
      </c>
      <c r="T262" s="175">
        <v>185</v>
      </c>
      <c r="U262" s="179">
        <v>302</v>
      </c>
      <c r="V262" s="177">
        <v>745</v>
      </c>
      <c r="W262" s="178">
        <v>1247</v>
      </c>
      <c r="X262" s="175">
        <v>918</v>
      </c>
      <c r="Y262" s="179">
        <v>559</v>
      </c>
      <c r="Z262" s="177">
        <v>1835</v>
      </c>
      <c r="AA262" s="175">
        <v>1719</v>
      </c>
      <c r="AB262" s="156">
        <f t="shared" si="3686"/>
        <v>13876</v>
      </c>
      <c r="AC262" s="157">
        <f t="shared" si="3687"/>
        <v>13354</v>
      </c>
      <c r="AE262" s="232" t="s">
        <v>85</v>
      </c>
      <c r="BI262" s="136" t="s">
        <v>21</v>
      </c>
      <c r="BJ262" s="128">
        <f>B262/B281</f>
        <v>5.5563376976864233E-2</v>
      </c>
      <c r="BK262" s="129">
        <f t="shared" ref="BK262" si="3797">C262/C281</f>
        <v>4.7453426081394419E-2</v>
      </c>
      <c r="BL262" s="130">
        <f t="shared" ref="BL262" si="3798">D262/D281</f>
        <v>6.0022230455724343E-2</v>
      </c>
      <c r="BM262" s="131">
        <f t="shared" ref="BM262" si="3799">E262/E281</f>
        <v>4.9904462178262339E-2</v>
      </c>
      <c r="BN262" s="128">
        <f t="shared" ref="BN262" si="3800">F262/F281</f>
        <v>7.8034832336885879E-2</v>
      </c>
      <c r="BO262" s="129">
        <f t="shared" ref="BO262" si="3801">G262/G281</f>
        <v>4.7105825513332714E-2</v>
      </c>
      <c r="BP262" s="130">
        <f t="shared" ref="BP262" si="3802">H262/H281</f>
        <v>6.2225073313782991E-2</v>
      </c>
      <c r="BQ262" s="131">
        <f t="shared" ref="BQ262" si="3803">I262/I281</f>
        <v>5.0710913116547067E-2</v>
      </c>
      <c r="BR262" s="128">
        <f t="shared" ref="BR262" si="3804">J262/J281</f>
        <v>3.9292730844793712E-2</v>
      </c>
      <c r="BS262" s="129">
        <f t="shared" ref="BS262" si="3805">K262/K281</f>
        <v>8.6700336700336694E-2</v>
      </c>
      <c r="BT262" s="130">
        <f t="shared" ref="BT262" si="3806">L262/L281</f>
        <v>4.5424181696726788E-2</v>
      </c>
      <c r="BU262" s="128">
        <f t="shared" ref="BU262" si="3807">M262/M281</f>
        <v>6.8967775740110038E-2</v>
      </c>
      <c r="BV262" s="132">
        <f t="shared" ref="BV262" si="3808">N262/N281</f>
        <v>5.328196769891836E-2</v>
      </c>
      <c r="BW262" s="133">
        <f t="shared" ref="BW262" si="3809">O262/O281</f>
        <v>6.0717541346529499E-2</v>
      </c>
      <c r="BX262" s="128">
        <f t="shared" ref="BX262" si="3810">P262/P281</f>
        <v>5.6957811270504206E-2</v>
      </c>
      <c r="BY262" s="129">
        <f t="shared" ref="BY262" si="3811">Q262/Q281</f>
        <v>5.5842577115939825E-2</v>
      </c>
      <c r="BZ262" s="130">
        <f t="shared" ref="BZ262" si="3812">R262/R281</f>
        <v>6.4562865033730252E-2</v>
      </c>
      <c r="CA262" s="131">
        <f t="shared" ref="CA262" si="3813">S262/S281</f>
        <v>5.1865424746780679E-2</v>
      </c>
      <c r="CB262" s="128">
        <f t="shared" ref="CB262" si="3814">T262/T281</f>
        <v>5.6419640134187252E-2</v>
      </c>
      <c r="CC262" s="129">
        <f t="shared" ref="CC262" si="3815">U262/U281</f>
        <v>8.9667458432304031E-2</v>
      </c>
      <c r="CD262" s="130">
        <f t="shared" ref="CD262" si="3816">V262/V281</f>
        <v>4.1955285239623809E-2</v>
      </c>
      <c r="CE262" s="131">
        <f t="shared" ref="CE262" si="3817">W262/W281</f>
        <v>6.2290823717468406E-2</v>
      </c>
      <c r="CF262" s="128">
        <f t="shared" ref="CF262" si="3818">X262/X281</f>
        <v>6.3127492779535138E-2</v>
      </c>
      <c r="CG262" s="129">
        <f t="shared" ref="CG262" si="3819">Y262/Y281</f>
        <v>8.2460539902640503E-2</v>
      </c>
      <c r="CH262" s="130">
        <f t="shared" ref="CH262" si="3820">Z262/Z281</f>
        <v>5.2778416935112746E-2</v>
      </c>
      <c r="CI262" s="128">
        <f t="shared" ref="CI262" si="3821">AA262/AA281</f>
        <v>4.7844359709426923E-2</v>
      </c>
      <c r="CJ262" s="134">
        <f t="shared" ref="CJ262" si="3822">AB262/AB281</f>
        <v>5.7194910328965537E-2</v>
      </c>
      <c r="CK262" s="135">
        <f t="shared" ref="CK262" si="3823">AC262/AC281</f>
        <v>5.5324473021344293E-2</v>
      </c>
    </row>
    <row r="263" spans="1:89" ht="14.25" thickTop="1" thickBot="1" x14ac:dyDescent="0.25">
      <c r="A263" s="145" t="s">
        <v>22</v>
      </c>
      <c r="B263" s="182">
        <v>1420</v>
      </c>
      <c r="C263" s="183">
        <v>1363</v>
      </c>
      <c r="D263" s="184">
        <v>542</v>
      </c>
      <c r="E263" s="185">
        <v>476</v>
      </c>
      <c r="F263" s="182">
        <v>1571</v>
      </c>
      <c r="G263" s="186">
        <v>963</v>
      </c>
      <c r="H263" s="184">
        <v>2296</v>
      </c>
      <c r="I263" s="185">
        <v>2063</v>
      </c>
      <c r="J263" s="182">
        <v>136</v>
      </c>
      <c r="K263" s="186">
        <v>447</v>
      </c>
      <c r="L263" s="184">
        <v>549</v>
      </c>
      <c r="M263" s="182">
        <v>1263</v>
      </c>
      <c r="N263" s="187">
        <v>1813</v>
      </c>
      <c r="O263" s="188">
        <v>2200</v>
      </c>
      <c r="P263" s="182">
        <v>1003</v>
      </c>
      <c r="Q263" s="186">
        <v>635</v>
      </c>
      <c r="R263" s="184">
        <v>1568</v>
      </c>
      <c r="S263" s="185">
        <v>1028</v>
      </c>
      <c r="T263" s="182">
        <v>176</v>
      </c>
      <c r="U263" s="186">
        <v>235</v>
      </c>
      <c r="V263" s="184">
        <v>734</v>
      </c>
      <c r="W263" s="185">
        <v>1639</v>
      </c>
      <c r="X263" s="182">
        <v>900</v>
      </c>
      <c r="Y263" s="186">
        <v>549</v>
      </c>
      <c r="Z263" s="184">
        <v>2081</v>
      </c>
      <c r="AA263" s="182">
        <v>2047</v>
      </c>
      <c r="AB263" s="156">
        <f t="shared" si="3686"/>
        <v>14789</v>
      </c>
      <c r="AC263" s="157">
        <f t="shared" si="3687"/>
        <v>14908</v>
      </c>
      <c r="AE263" s="301" t="s">
        <v>0</v>
      </c>
      <c r="AF263" s="303" t="s">
        <v>1</v>
      </c>
      <c r="AG263" s="304"/>
      <c r="AH263" s="303" t="s">
        <v>2</v>
      </c>
      <c r="AI263" s="304"/>
      <c r="AJ263" s="303" t="s">
        <v>3</v>
      </c>
      <c r="AK263" s="304"/>
      <c r="AL263" s="303" t="s">
        <v>4</v>
      </c>
      <c r="AM263" s="304"/>
      <c r="AN263" s="303" t="s">
        <v>5</v>
      </c>
      <c r="AO263" s="304"/>
      <c r="AP263" s="303" t="s">
        <v>6</v>
      </c>
      <c r="AQ263" s="304"/>
      <c r="AR263" s="303" t="s">
        <v>7</v>
      </c>
      <c r="AS263" s="304"/>
      <c r="AT263" s="303" t="s">
        <v>8</v>
      </c>
      <c r="AU263" s="304"/>
      <c r="AV263" s="303" t="s">
        <v>9</v>
      </c>
      <c r="AW263" s="304"/>
      <c r="AX263" s="303" t="s">
        <v>10</v>
      </c>
      <c r="AY263" s="304"/>
      <c r="AZ263" s="303" t="s">
        <v>11</v>
      </c>
      <c r="BA263" s="304"/>
      <c r="BB263" s="303" t="s">
        <v>12</v>
      </c>
      <c r="BC263" s="304"/>
      <c r="BD263" s="306" t="s">
        <v>40</v>
      </c>
      <c r="BE263" s="307"/>
      <c r="BF263" s="308" t="s">
        <v>41</v>
      </c>
      <c r="BG263" s="309"/>
      <c r="BI263" s="145" t="s">
        <v>22</v>
      </c>
      <c r="BJ263" s="128">
        <f>B263/B281</f>
        <v>6.6638509549955413E-2</v>
      </c>
      <c r="BK263" s="129">
        <f t="shared" ref="BK263" si="3824">C263/C281</f>
        <v>5.4489485887902776E-2</v>
      </c>
      <c r="BL263" s="130">
        <f t="shared" ref="BL263" si="3825">D263/D281</f>
        <v>6.693837223663085E-2</v>
      </c>
      <c r="BM263" s="131">
        <f t="shared" ref="BM263" si="3826">E263/E281</f>
        <v>5.3501180173092057E-2</v>
      </c>
      <c r="BN263" s="128">
        <f t="shared" ref="BN263" si="3827">F263/F281</f>
        <v>8.1674031713023135E-2</v>
      </c>
      <c r="BO263" s="129">
        <f t="shared" ref="BO263" si="3828">G263/G281</f>
        <v>4.4736597602898817E-2</v>
      </c>
      <c r="BP263" s="130">
        <f t="shared" ref="BP263" si="3829">H263/H281</f>
        <v>7.0136852394916904E-2</v>
      </c>
      <c r="BQ263" s="131">
        <f t="shared" ref="BQ263" si="3830">I263/I281</f>
        <v>5.5032411235895112E-2</v>
      </c>
      <c r="BR263" s="128">
        <f t="shared" ref="BR263" si="3831">J263/J281</f>
        <v>3.8170081392085324E-2</v>
      </c>
      <c r="BS263" s="129">
        <f t="shared" ref="BS263" si="3832">K263/K281</f>
        <v>0.12542087542087543</v>
      </c>
      <c r="BT263" s="130">
        <f t="shared" ref="BT263" si="3833">L263/L281</f>
        <v>3.6673346693386774E-2</v>
      </c>
      <c r="BU263" s="128">
        <f t="shared" ref="BU263" si="3834">M263/M281</f>
        <v>8.2722033010217452E-2</v>
      </c>
      <c r="BV263" s="132">
        <f t="shared" ref="BV263" si="3835">N263/N281</f>
        <v>5.3726477996740254E-2</v>
      </c>
      <c r="BW263" s="133">
        <f t="shared" ref="BW263" si="3836">O263/O281</f>
        <v>7.1623909363198332E-2</v>
      </c>
      <c r="BX263" s="128">
        <f t="shared" ref="BX263" si="3837">P263/P281</f>
        <v>6.0710610737848801E-2</v>
      </c>
      <c r="BY263" s="129">
        <f t="shared" ref="BY263" si="3838">Q263/Q281</f>
        <v>4.8244947576356174E-2</v>
      </c>
      <c r="BZ263" s="130">
        <f t="shared" ref="BZ263" si="3839">R263/R281</f>
        <v>7.099198623624757E-2</v>
      </c>
      <c r="CA263" s="131">
        <f t="shared" ref="CA263" si="3840">S263/S281</f>
        <v>5.2323509950628594E-2</v>
      </c>
      <c r="CB263" s="128">
        <f t="shared" ref="CB263" si="3841">T263/T281</f>
        <v>5.3674900884415983E-2</v>
      </c>
      <c r="CC263" s="129">
        <f t="shared" ref="CC263" si="3842">U263/U281</f>
        <v>6.9774346793349165E-2</v>
      </c>
      <c r="CD263" s="130">
        <f t="shared" ref="CD263" si="3843">V263/V281</f>
        <v>4.1335811229374332E-2</v>
      </c>
      <c r="CE263" s="131">
        <f t="shared" ref="CE263" si="3844">W263/W281</f>
        <v>8.1872221389679797E-2</v>
      </c>
      <c r="CF263" s="128">
        <f t="shared" ref="CF263" si="3845">X263/X281</f>
        <v>6.1889698803465822E-2</v>
      </c>
      <c r="CG263" s="129">
        <f t="shared" ref="CG263" si="3846">Y263/Y281</f>
        <v>8.0985396076117419E-2</v>
      </c>
      <c r="CH263" s="130">
        <f t="shared" ref="CH263" si="3847">Z263/Z281</f>
        <v>5.9853888633225952E-2</v>
      </c>
      <c r="CI263" s="128">
        <f t="shared" ref="CI263" si="3848">AA263/AA281</f>
        <v>5.6973475465501404E-2</v>
      </c>
      <c r="CJ263" s="134">
        <f t="shared" ref="CJ263" si="3849">AB263/AB281</f>
        <v>6.0958167256779425E-2</v>
      </c>
      <c r="CK263" s="135">
        <f t="shared" ref="CK263" si="3850">AC263/AC281</f>
        <v>6.1762561315126606E-2</v>
      </c>
    </row>
    <row r="264" spans="1:89" ht="15" thickTop="1" thickBot="1" x14ac:dyDescent="0.3">
      <c r="A264" s="136" t="s">
        <v>23</v>
      </c>
      <c r="B264" s="175">
        <v>1349</v>
      </c>
      <c r="C264" s="176">
        <v>1432</v>
      </c>
      <c r="D264" s="177">
        <v>468</v>
      </c>
      <c r="E264" s="178">
        <v>416</v>
      </c>
      <c r="F264" s="175">
        <v>1389</v>
      </c>
      <c r="G264" s="179">
        <v>802</v>
      </c>
      <c r="H264" s="177">
        <v>2031</v>
      </c>
      <c r="I264" s="178">
        <v>1795</v>
      </c>
      <c r="J264" s="175">
        <v>121</v>
      </c>
      <c r="K264" s="179">
        <v>336</v>
      </c>
      <c r="L264" s="177">
        <v>449</v>
      </c>
      <c r="M264" s="175">
        <v>1331</v>
      </c>
      <c r="N264" s="180">
        <v>1601</v>
      </c>
      <c r="O264" s="181">
        <v>2053</v>
      </c>
      <c r="P264" s="175">
        <v>1069</v>
      </c>
      <c r="Q264" s="179">
        <v>563</v>
      </c>
      <c r="R264" s="177">
        <v>1475</v>
      </c>
      <c r="S264" s="178">
        <v>973</v>
      </c>
      <c r="T264" s="175">
        <v>213</v>
      </c>
      <c r="U264" s="179">
        <v>167</v>
      </c>
      <c r="V264" s="177">
        <v>636</v>
      </c>
      <c r="W264" s="178">
        <v>1453</v>
      </c>
      <c r="X264" s="175">
        <v>894</v>
      </c>
      <c r="Y264" s="179">
        <v>365</v>
      </c>
      <c r="Z264" s="177">
        <v>1991</v>
      </c>
      <c r="AA264" s="175">
        <v>2048</v>
      </c>
      <c r="AB264" s="156">
        <f t="shared" si="3686"/>
        <v>13686</v>
      </c>
      <c r="AC264" s="157">
        <f t="shared" si="3687"/>
        <v>13734</v>
      </c>
      <c r="AE264" s="302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6.330658407245765E-2</v>
      </c>
      <c r="BK264" s="129">
        <f t="shared" ref="BK264" si="3851">C264/C281</f>
        <v>5.7247941152954347E-2</v>
      </c>
      <c r="BL264" s="130">
        <f t="shared" ref="BL264" si="3852">D264/D281</f>
        <v>5.7799184883290104E-2</v>
      </c>
      <c r="BM264" s="131">
        <f t="shared" ref="BM264" si="3853">E264/E281</f>
        <v>4.6757333932786332E-2</v>
      </c>
      <c r="BN264" s="128">
        <f t="shared" ref="BN264" si="3854">F264/F281</f>
        <v>7.2212113335066289E-2</v>
      </c>
      <c r="BO264" s="129">
        <f t="shared" ref="BO264" si="3855">G264/G281</f>
        <v>3.7257270277803588E-2</v>
      </c>
      <c r="BP264" s="130">
        <f t="shared" ref="BP264" si="3856">H264/H281</f>
        <v>6.2041788856304986E-2</v>
      </c>
      <c r="BQ264" s="131">
        <f t="shared" ref="BQ264" si="3857">I264/I281</f>
        <v>4.7883266198948969E-2</v>
      </c>
      <c r="BR264" s="128">
        <f t="shared" ref="BR264" si="3858">J264/J281</f>
        <v>3.3960145944428852E-2</v>
      </c>
      <c r="BS264" s="129">
        <f t="shared" ref="BS264" si="3859">K264/K281</f>
        <v>9.4276094276094277E-2</v>
      </c>
      <c r="BT264" s="130">
        <f t="shared" ref="BT264" si="3860">L264/L281</f>
        <v>2.9993319973279892E-2</v>
      </c>
      <c r="BU264" s="128">
        <f t="shared" ref="BU264" si="3861">M264/M281</f>
        <v>8.7175792507204614E-2</v>
      </c>
      <c r="BV264" s="132">
        <f t="shared" ref="BV264" si="3862">N264/N281</f>
        <v>4.7444065787524074E-2</v>
      </c>
      <c r="BW264" s="133">
        <f t="shared" ref="BW264" si="3863">O264/O281</f>
        <v>6.6838129964839177E-2</v>
      </c>
      <c r="BX264" s="128">
        <f t="shared" ref="BX264" si="3864">P264/P281</f>
        <v>6.4705526299860788E-2</v>
      </c>
      <c r="BY264" s="129">
        <f t="shared" ref="BY264" si="3865">Q264/Q281</f>
        <v>4.2774654307855951E-2</v>
      </c>
      <c r="BZ264" s="130">
        <f t="shared" ref="BZ264" si="3866">R264/R281</f>
        <v>6.6781364603612989E-2</v>
      </c>
      <c r="CA264" s="131">
        <f t="shared" ref="CA264" si="3867">S264/S281</f>
        <v>4.9524100371558001E-2</v>
      </c>
      <c r="CB264" s="128">
        <f t="shared" ref="CB264" si="3868">T264/T281</f>
        <v>6.495882891125343E-2</v>
      </c>
      <c r="CC264" s="129">
        <f t="shared" ref="CC264" si="3869">U264/U281</f>
        <v>4.9584323040380046E-2</v>
      </c>
      <c r="CD264" s="130">
        <f t="shared" ref="CD264" si="3870">V264/V281</f>
        <v>3.5816860956242612E-2</v>
      </c>
      <c r="CE264" s="131">
        <f t="shared" ref="CE264" si="3871">W264/W281</f>
        <v>7.2581048004395826E-2</v>
      </c>
      <c r="CF264" s="128">
        <f t="shared" ref="CF264" si="3872">X264/X281</f>
        <v>6.1477100811442718E-2</v>
      </c>
      <c r="CG264" s="129">
        <f t="shared" ref="CG264" si="3873">Y264/Y281</f>
        <v>5.3842749668092639E-2</v>
      </c>
      <c r="CH264" s="130">
        <f t="shared" ref="CH264" si="3874">Z264/Z281</f>
        <v>5.726530142659917E-2</v>
      </c>
      <c r="CI264" s="128">
        <f t="shared" ref="CI264" si="3875">AA264/AA281</f>
        <v>5.700130813548944E-2</v>
      </c>
      <c r="CJ264" s="134">
        <f t="shared" ref="CJ264" si="3876">AB264/AB281</f>
        <v>5.6411757189551916E-2</v>
      </c>
      <c r="CK264" s="135">
        <f t="shared" ref="CK264" si="3877">AC264/AC281</f>
        <v>5.6898780326130188E-2</v>
      </c>
    </row>
    <row r="265" spans="1:89" ht="13.5" thickTop="1" x14ac:dyDescent="0.2">
      <c r="A265" s="145" t="s">
        <v>24</v>
      </c>
      <c r="B265" s="189">
        <v>1334</v>
      </c>
      <c r="C265" s="183">
        <v>1659</v>
      </c>
      <c r="D265" s="184">
        <v>625</v>
      </c>
      <c r="E265" s="185">
        <v>400</v>
      </c>
      <c r="F265" s="182">
        <v>1354</v>
      </c>
      <c r="G265" s="186">
        <v>697</v>
      </c>
      <c r="H265" s="184">
        <v>2206</v>
      </c>
      <c r="I265" s="185">
        <v>1836</v>
      </c>
      <c r="J265" s="182">
        <v>197</v>
      </c>
      <c r="K265" s="186">
        <v>254</v>
      </c>
      <c r="L265" s="184">
        <v>504</v>
      </c>
      <c r="M265" s="182">
        <v>1407</v>
      </c>
      <c r="N265" s="187">
        <v>1589</v>
      </c>
      <c r="O265" s="190">
        <v>2077</v>
      </c>
      <c r="P265" s="182">
        <v>1083</v>
      </c>
      <c r="Q265" s="186">
        <v>558</v>
      </c>
      <c r="R265" s="184">
        <v>1476</v>
      </c>
      <c r="S265" s="185">
        <v>981</v>
      </c>
      <c r="T265" s="182">
        <v>149</v>
      </c>
      <c r="U265" s="186">
        <v>133</v>
      </c>
      <c r="V265" s="184">
        <v>773</v>
      </c>
      <c r="W265" s="191">
        <v>1556</v>
      </c>
      <c r="X265" s="182">
        <v>841</v>
      </c>
      <c r="Y265" s="186">
        <v>319</v>
      </c>
      <c r="Z265" s="184">
        <v>2212</v>
      </c>
      <c r="AA265" s="182">
        <v>2056</v>
      </c>
      <c r="AB265" s="156">
        <f t="shared" si="3686"/>
        <v>14343</v>
      </c>
      <c r="AC265" s="157">
        <f t="shared" si="3687"/>
        <v>13933</v>
      </c>
      <c r="AE265" s="235" t="str">
        <f>$AE$17</f>
        <v>17:00 - 17:59</v>
      </c>
      <c r="AF265" s="125">
        <f t="shared" ref="AF265:AU266" si="3878">SUMIF($A$9:$A$32,$AE265,B$257:B$280)</f>
        <v>1769</v>
      </c>
      <c r="AG265" s="172">
        <f t="shared" si="3878"/>
        <v>1836</v>
      </c>
      <c r="AH265" s="126">
        <f t="shared" si="3878"/>
        <v>517</v>
      </c>
      <c r="AI265" s="166">
        <f t="shared" si="3878"/>
        <v>696</v>
      </c>
      <c r="AJ265" s="125">
        <f t="shared" si="3878"/>
        <v>1067</v>
      </c>
      <c r="AK265" s="127">
        <f t="shared" si="3878"/>
        <v>2028</v>
      </c>
      <c r="AL265" s="126">
        <f t="shared" si="3878"/>
        <v>2199</v>
      </c>
      <c r="AM265" s="166">
        <f t="shared" si="3878"/>
        <v>3357</v>
      </c>
      <c r="AN265" s="125">
        <f t="shared" si="3878"/>
        <v>343</v>
      </c>
      <c r="AO265" s="127">
        <f t="shared" si="3878"/>
        <v>178</v>
      </c>
      <c r="AP265" s="126">
        <f t="shared" si="3878"/>
        <v>1353</v>
      </c>
      <c r="AQ265" s="125">
        <f t="shared" si="3878"/>
        <v>806</v>
      </c>
      <c r="AR265" s="165">
        <f t="shared" si="3878"/>
        <v>2768</v>
      </c>
      <c r="AS265" s="167">
        <f t="shared" si="3878"/>
        <v>2069</v>
      </c>
      <c r="AT265" s="125">
        <f t="shared" si="3878"/>
        <v>1326</v>
      </c>
      <c r="AU265" s="127">
        <f t="shared" si="3878"/>
        <v>824</v>
      </c>
      <c r="AV265" s="126">
        <f t="shared" ref="AP265:BE266" si="3879">SUMIF($A$9:$A$32,$AE265,R$257:R$280)</f>
        <v>1528</v>
      </c>
      <c r="AW265" s="166">
        <f t="shared" si="3879"/>
        <v>1522</v>
      </c>
      <c r="AX265" s="125">
        <f t="shared" si="3879"/>
        <v>278</v>
      </c>
      <c r="AY265" s="127">
        <f t="shared" si="3879"/>
        <v>161</v>
      </c>
      <c r="AZ265" s="126">
        <f t="shared" si="3879"/>
        <v>1316</v>
      </c>
      <c r="BA265" s="166">
        <f t="shared" si="3879"/>
        <v>1298</v>
      </c>
      <c r="BB265" s="125">
        <f t="shared" si="3879"/>
        <v>1160</v>
      </c>
      <c r="BC265" s="127">
        <f t="shared" si="3879"/>
        <v>428</v>
      </c>
      <c r="BD265" s="170">
        <f t="shared" si="3879"/>
        <v>2836</v>
      </c>
      <c r="BE265" s="171">
        <f t="shared" si="3879"/>
        <v>2706</v>
      </c>
      <c r="BF265" s="156">
        <f>AF265+AH265+AJ265+AL265+AN265+AP265+AR265+AT265+AV265+AX265+AZ265+BB265+BD265</f>
        <v>18460</v>
      </c>
      <c r="BG265" s="157">
        <f>AG265+AI265+AK265+AM265+AO265+AQ265+AS265+AU265+AW265+AY265+BA265+BC265+BE265</f>
        <v>17909</v>
      </c>
      <c r="BI265" s="145" t="s">
        <v>24</v>
      </c>
      <c r="BJ265" s="128">
        <f>B265/B281</f>
        <v>6.2602656154676431E-2</v>
      </c>
      <c r="BK265" s="129">
        <f t="shared" ref="BK265" si="3880">C265/C281</f>
        <v>6.6322859198848644E-2</v>
      </c>
      <c r="BL265" s="130">
        <f t="shared" ref="BL265" si="3881">D265/D281</f>
        <v>7.7189082376188711E-2</v>
      </c>
      <c r="BM265" s="131">
        <f t="shared" ref="BM265" si="3882">E265/E281</f>
        <v>4.4958974935371473E-2</v>
      </c>
      <c r="BN265" s="128">
        <f t="shared" ref="BN265" si="3883">F265/F281</f>
        <v>7.0392513646997654E-2</v>
      </c>
      <c r="BO265" s="129">
        <f t="shared" ref="BO265" si="3884">G265/G281</f>
        <v>3.2379448109263215E-2</v>
      </c>
      <c r="BP265" s="130">
        <f t="shared" ref="BP265" si="3885">H265/H281</f>
        <v>6.7387585532746819E-2</v>
      </c>
      <c r="BQ265" s="131">
        <f t="shared" ref="BQ265" si="3886">I265/I281</f>
        <v>4.8976978685944458E-2</v>
      </c>
      <c r="BR265" s="128">
        <f t="shared" ref="BR265" si="3887">J265/J281</f>
        <v>5.5290485545888293E-2</v>
      </c>
      <c r="BS265" s="129">
        <f t="shared" ref="BS265" si="3888">K265/K281</f>
        <v>7.1268237934904596E-2</v>
      </c>
      <c r="BT265" s="130">
        <f t="shared" ref="BT265" si="3889">L265/L281</f>
        <v>3.3667334669338675E-2</v>
      </c>
      <c r="BU265" s="128">
        <f t="shared" ref="BU265" si="3890">M265/M281</f>
        <v>9.2153523709719673E-2</v>
      </c>
      <c r="BV265" s="132">
        <f t="shared" ref="BV265" si="3891">N265/N281</f>
        <v>4.7088457549266556E-2</v>
      </c>
      <c r="BW265" s="133">
        <f t="shared" ref="BW265" si="3892">O265/O281</f>
        <v>6.7619481703346793E-2</v>
      </c>
      <c r="BX265" s="128">
        <f t="shared" ref="BX265" si="3893">P265/P281</f>
        <v>6.5552932631196659E-2</v>
      </c>
      <c r="BY265" s="129">
        <f t="shared" ref="BY265" si="3894">Q265/Q281</f>
        <v>4.2394772830876767E-2</v>
      </c>
      <c r="BZ265" s="130">
        <f t="shared" ref="BZ265" si="3895">R265/R281</f>
        <v>6.6826640105039165E-2</v>
      </c>
      <c r="CA265" s="131">
        <f t="shared" ref="CA265" si="3896">S265/S281</f>
        <v>4.9931287219422811E-2</v>
      </c>
      <c r="CB265" s="128">
        <f t="shared" ref="CB265" si="3897">T265/T281</f>
        <v>4.5440683135102168E-2</v>
      </c>
      <c r="CC265" s="129">
        <f t="shared" ref="CC265" si="3898">U265/U281</f>
        <v>3.9489311163895487E-2</v>
      </c>
      <c r="CD265" s="130">
        <f t="shared" ref="CD265" si="3899">V265/V281</f>
        <v>4.3532128174804299E-2</v>
      </c>
      <c r="CE265" s="131">
        <f t="shared" ref="CE265" si="3900">W265/W281</f>
        <v>7.7726160147859533E-2</v>
      </c>
      <c r="CF265" s="128">
        <f t="shared" ref="CF265" si="3901">X265/X281</f>
        <v>5.7832485215238622E-2</v>
      </c>
      <c r="CG265" s="129">
        <f t="shared" ref="CG265" si="3902">Y265/Y281</f>
        <v>4.7057088066086446E-2</v>
      </c>
      <c r="CH265" s="130">
        <f t="shared" ref="CH265" si="3903">Z265/Z281</f>
        <v>6.3621721122871608E-2</v>
      </c>
      <c r="CI265" s="128">
        <f t="shared" ref="CI265" si="3904">AA265/AA281</f>
        <v>5.7223969495393691E-2</v>
      </c>
      <c r="CJ265" s="134">
        <f t="shared" ref="CJ265" si="3905">AB265/AB281</f>
        <v>5.9119818308471656E-2</v>
      </c>
      <c r="CK265" s="135">
        <f t="shared" ref="CK265" si="3906">AC265/AC281</f>
        <v>5.7723220204162803E-2</v>
      </c>
    </row>
    <row r="266" spans="1:89" x14ac:dyDescent="0.2">
      <c r="A266" s="136" t="s">
        <v>25</v>
      </c>
      <c r="B266" s="192">
        <v>1399</v>
      </c>
      <c r="C266" s="176">
        <v>1569</v>
      </c>
      <c r="D266" s="177">
        <v>569</v>
      </c>
      <c r="E266" s="178">
        <v>468</v>
      </c>
      <c r="F266" s="175">
        <v>1410</v>
      </c>
      <c r="G266" s="179">
        <v>765</v>
      </c>
      <c r="H266" s="177">
        <v>2224</v>
      </c>
      <c r="I266" s="178">
        <v>1891</v>
      </c>
      <c r="J266" s="175">
        <v>116</v>
      </c>
      <c r="K266" s="176">
        <v>203</v>
      </c>
      <c r="L266" s="177">
        <v>563</v>
      </c>
      <c r="M266" s="175">
        <v>1362</v>
      </c>
      <c r="N266" s="180">
        <v>1566</v>
      </c>
      <c r="O266" s="193">
        <v>2054</v>
      </c>
      <c r="P266" s="175">
        <v>1039</v>
      </c>
      <c r="Q266" s="176">
        <v>605</v>
      </c>
      <c r="R266" s="177">
        <v>1492</v>
      </c>
      <c r="S266" s="178">
        <v>1035</v>
      </c>
      <c r="T266" s="184">
        <v>139</v>
      </c>
      <c r="U266" s="175">
        <v>183</v>
      </c>
      <c r="V266" s="177">
        <v>797</v>
      </c>
      <c r="W266" s="194">
        <v>1487</v>
      </c>
      <c r="X266" s="175">
        <v>820</v>
      </c>
      <c r="Y266" s="179">
        <v>280</v>
      </c>
      <c r="Z266" s="177">
        <v>2150</v>
      </c>
      <c r="AA266" s="175">
        <v>2206</v>
      </c>
      <c r="AB266" s="156">
        <f t="shared" si="3686"/>
        <v>14284</v>
      </c>
      <c r="AC266" s="157">
        <f t="shared" si="3687"/>
        <v>14108</v>
      </c>
      <c r="AE266" s="237" t="str">
        <f>$AE$18</f>
        <v>18:00 - 18:59</v>
      </c>
      <c r="AF266" s="125">
        <f t="shared" si="3878"/>
        <v>1594</v>
      </c>
      <c r="AG266" s="176">
        <f t="shared" si="3878"/>
        <v>1817</v>
      </c>
      <c r="AH266" s="177">
        <f t="shared" si="3878"/>
        <v>472</v>
      </c>
      <c r="AI266" s="178">
        <f t="shared" si="3878"/>
        <v>542</v>
      </c>
      <c r="AJ266" s="238">
        <f t="shared" si="3878"/>
        <v>873</v>
      </c>
      <c r="AK266" s="179">
        <f t="shared" si="3878"/>
        <v>1694</v>
      </c>
      <c r="AL266" s="177">
        <f t="shared" si="3878"/>
        <v>2133</v>
      </c>
      <c r="AM266" s="178">
        <f t="shared" si="3878"/>
        <v>3007</v>
      </c>
      <c r="AN266" s="238">
        <f t="shared" si="3878"/>
        <v>366</v>
      </c>
      <c r="AO266" s="179">
        <f t="shared" si="3878"/>
        <v>140</v>
      </c>
      <c r="AP266" s="177">
        <f t="shared" si="3879"/>
        <v>1285</v>
      </c>
      <c r="AQ266" s="238">
        <f t="shared" si="3879"/>
        <v>692</v>
      </c>
      <c r="AR266" s="180">
        <f t="shared" si="3879"/>
        <v>2629</v>
      </c>
      <c r="AS266" s="181">
        <f t="shared" si="3879"/>
        <v>1923</v>
      </c>
      <c r="AT266" s="238">
        <f t="shared" si="3879"/>
        <v>1054</v>
      </c>
      <c r="AU266" s="179">
        <f t="shared" si="3879"/>
        <v>1116</v>
      </c>
      <c r="AV266" s="177">
        <f t="shared" si="3879"/>
        <v>1257</v>
      </c>
      <c r="AW266" s="178">
        <f t="shared" si="3879"/>
        <v>1746</v>
      </c>
      <c r="AX266" s="238">
        <f t="shared" si="3879"/>
        <v>256</v>
      </c>
      <c r="AY266" s="179">
        <f t="shared" si="3879"/>
        <v>190</v>
      </c>
      <c r="AZ266" s="177">
        <f t="shared" si="3879"/>
        <v>1521</v>
      </c>
      <c r="BA266" s="178">
        <f t="shared" si="3879"/>
        <v>1163</v>
      </c>
      <c r="BB266" s="238">
        <f t="shared" si="3879"/>
        <v>1193</v>
      </c>
      <c r="BC266" s="179">
        <f t="shared" si="3879"/>
        <v>458</v>
      </c>
      <c r="BD266" s="177">
        <f t="shared" si="3879"/>
        <v>2886</v>
      </c>
      <c r="BE266" s="238">
        <f t="shared" si="3879"/>
        <v>2584</v>
      </c>
      <c r="BF266" s="158">
        <f>SUM(AF266,AH266,AJ266,AL266,AN266,AP266,AR266,AT266,AV266,AX266,AZ266,BB266,BD266)</f>
        <v>17519</v>
      </c>
      <c r="BG266" s="159">
        <f>SUM(AG266,AI266,AK266,AM266,AO266,AQ266,AS266,AU266,AW266,AY266,BA266,BC266,BE266)</f>
        <v>17072</v>
      </c>
      <c r="BI266" s="136" t="s">
        <v>25</v>
      </c>
      <c r="BJ266" s="128">
        <f>B266/B281</f>
        <v>6.5653010465061709E-2</v>
      </c>
      <c r="BK266" s="129">
        <f t="shared" ref="BK266" si="3907">C266/C281</f>
        <v>6.2724874070520506E-2</v>
      </c>
      <c r="BL266" s="130">
        <f t="shared" ref="BL266" si="3908">D266/D281</f>
        <v>7.0272940595282204E-2</v>
      </c>
      <c r="BM266" s="131">
        <f t="shared" ref="BM266" si="3909">E266/E281</f>
        <v>5.2602000674384627E-2</v>
      </c>
      <c r="BN266" s="128">
        <f t="shared" ref="BN266" si="3910">F266/F281</f>
        <v>7.3303873147907456E-2</v>
      </c>
      <c r="BO266" s="129">
        <f t="shared" ref="BO266" si="3911">G266/G281</f>
        <v>3.5538418656508405E-2</v>
      </c>
      <c r="BP266" s="130">
        <f t="shared" ref="BP266" si="3912">H266/H281</f>
        <v>6.7937438905180836E-2</v>
      </c>
      <c r="BQ266" s="131">
        <f t="shared" ref="BQ266" si="3913">I266/I281</f>
        <v>5.044415397337744E-2</v>
      </c>
      <c r="BR266" s="128">
        <f t="shared" ref="BR266" si="3914">J266/J281</f>
        <v>3.2556834128543363E-2</v>
      </c>
      <c r="BS266" s="129">
        <f t="shared" ref="BS266" si="3915">K266/K281</f>
        <v>5.6958473625140289E-2</v>
      </c>
      <c r="BT266" s="130">
        <f t="shared" ref="BT266" si="3916">L266/L281</f>
        <v>3.7608550434201735E-2</v>
      </c>
      <c r="BU266" s="128">
        <f t="shared" ref="BU266" si="3917">M266/M281</f>
        <v>8.9206182866125236E-2</v>
      </c>
      <c r="BV266" s="132">
        <f t="shared" ref="BV266" si="3918">N266/N281</f>
        <v>4.6406875092606312E-2</v>
      </c>
      <c r="BW266" s="133">
        <f t="shared" ref="BW266" si="3919">O266/O281</f>
        <v>6.6870686287276992E-2</v>
      </c>
      <c r="BX266" s="128">
        <f t="shared" ref="BX266" si="3920">P266/P281</f>
        <v>6.2889655589855334E-2</v>
      </c>
      <c r="BY266" s="129">
        <f t="shared" ref="BY266" si="3921">Q266/Q281</f>
        <v>4.5965658714481085E-2</v>
      </c>
      <c r="BZ266" s="130">
        <f t="shared" ref="BZ266" si="3922">R266/R281</f>
        <v>6.7551048127858018E-2</v>
      </c>
      <c r="CA266" s="131">
        <f t="shared" ref="CA266" si="3923">S266/S281</f>
        <v>5.2679798442510306E-2</v>
      </c>
      <c r="CB266" s="128">
        <f t="shared" ref="CB266" si="3924">T266/T281</f>
        <v>4.2390972857578528E-2</v>
      </c>
      <c r="CC266" s="129">
        <f t="shared" ref="CC266" si="3925">U266/U281</f>
        <v>5.4334916864608077E-2</v>
      </c>
      <c r="CD266" s="130">
        <f t="shared" ref="CD266" si="3926">V266/V281</f>
        <v>4.4883707833530441E-2</v>
      </c>
      <c r="CE266" s="131">
        <f t="shared" ref="CE266" si="3927">W266/W281</f>
        <v>7.4279434537189673E-2</v>
      </c>
      <c r="CF266" s="128">
        <f t="shared" ref="CF266" si="3928">X266/X281</f>
        <v>5.6388392243157753E-2</v>
      </c>
      <c r="CG266" s="129">
        <f t="shared" ref="CG266" si="3929">Y266/Y281</f>
        <v>4.1304027142646409E-2</v>
      </c>
      <c r="CH266" s="130">
        <f t="shared" ref="CH266" si="3930">Z266/Z281</f>
        <v>6.1838472158306491E-2</v>
      </c>
      <c r="CI266" s="128">
        <f t="shared" ref="CI266" si="3931">AA266/AA281</f>
        <v>6.1398869993598483E-2</v>
      </c>
      <c r="CJ266" s="134">
        <f t="shared" ref="CJ266" si="3932">AB266/AB281</f>
        <v>5.8876628649390583E-2</v>
      </c>
      <c r="CK266" s="135">
        <f t="shared" ref="CK266" si="3933">AC266/AC281</f>
        <v>5.8448230147156305E-2</v>
      </c>
    </row>
    <row r="267" spans="1:89" ht="13.5" thickBot="1" x14ac:dyDescent="0.25">
      <c r="A267" s="145" t="s">
        <v>26</v>
      </c>
      <c r="B267" s="189">
        <v>1396</v>
      </c>
      <c r="C267" s="183">
        <v>1738</v>
      </c>
      <c r="D267" s="184">
        <v>530</v>
      </c>
      <c r="E267" s="185">
        <v>441</v>
      </c>
      <c r="F267" s="182">
        <v>1107</v>
      </c>
      <c r="G267" s="186">
        <v>917</v>
      </c>
      <c r="H267" s="184">
        <v>2153</v>
      </c>
      <c r="I267" s="185">
        <v>2027</v>
      </c>
      <c r="J267" s="182">
        <v>162</v>
      </c>
      <c r="K267" s="183">
        <v>139</v>
      </c>
      <c r="L267" s="184">
        <v>605</v>
      </c>
      <c r="M267" s="182">
        <v>1291</v>
      </c>
      <c r="N267" s="187">
        <v>1517</v>
      </c>
      <c r="O267" s="190">
        <v>1860</v>
      </c>
      <c r="P267" s="182">
        <v>1030</v>
      </c>
      <c r="Q267" s="183">
        <v>644</v>
      </c>
      <c r="R267" s="184">
        <v>1294</v>
      </c>
      <c r="S267" s="185">
        <v>1004</v>
      </c>
      <c r="T267" s="182">
        <v>123</v>
      </c>
      <c r="U267" s="186">
        <v>188</v>
      </c>
      <c r="V267" s="184">
        <v>731</v>
      </c>
      <c r="W267" s="191">
        <v>1227</v>
      </c>
      <c r="X267" s="182">
        <v>777</v>
      </c>
      <c r="Y267" s="186">
        <v>319</v>
      </c>
      <c r="Z267" s="184">
        <v>2213</v>
      </c>
      <c r="AA267" s="182">
        <v>2121</v>
      </c>
      <c r="AB267" s="156">
        <f t="shared" si="3686"/>
        <v>13638</v>
      </c>
      <c r="AC267" s="157">
        <f t="shared" si="3687"/>
        <v>13916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6.5512224881505474E-2</v>
      </c>
      <c r="BK267" s="129">
        <f t="shared" ref="BK267" si="3934">C267/C281</f>
        <v>6.9481090589270003E-2</v>
      </c>
      <c r="BL267" s="130">
        <f t="shared" ref="BL267" si="3935">D267/D281</f>
        <v>6.5456341855008024E-2</v>
      </c>
      <c r="BM267" s="131">
        <f t="shared" ref="BM267" si="3936">E267/E281</f>
        <v>4.956726986624705E-2</v>
      </c>
      <c r="BN267" s="128">
        <f t="shared" ref="BN267" si="3937">F267/F281</f>
        <v>5.7551338705484796E-2</v>
      </c>
      <c r="BO267" s="129">
        <f t="shared" ref="BO267" si="3938">G267/G281</f>
        <v>4.2599646938585894E-2</v>
      </c>
      <c r="BP267" s="130">
        <f t="shared" ref="BP267" si="3939">H267/H281</f>
        <v>6.5768572825024435E-2</v>
      </c>
      <c r="BQ267" s="131">
        <f t="shared" ref="BQ267" si="3940">I267/I281</f>
        <v>5.4072078320484433E-2</v>
      </c>
      <c r="BR267" s="128">
        <f t="shared" ref="BR267" si="3941">J267/J281</f>
        <v>4.5467302834689867E-2</v>
      </c>
      <c r="BS267" s="129">
        <f t="shared" ref="BS267" si="3942">K267/K281</f>
        <v>3.9001122334455671E-2</v>
      </c>
      <c r="BT267" s="130">
        <f t="shared" ref="BT267" si="3943">L267/L281</f>
        <v>4.041416165664663E-2</v>
      </c>
      <c r="BU267" s="128">
        <f t="shared" ref="BU267" si="3944">M267/M281</f>
        <v>8.4555933979565109E-2</v>
      </c>
      <c r="BV267" s="132">
        <f t="shared" ref="BV267" si="3945">N267/N281</f>
        <v>4.495480811972144E-2</v>
      </c>
      <c r="BW267" s="133">
        <f t="shared" ref="BW267" si="3946">O267/O281</f>
        <v>6.0554759734340408E-2</v>
      </c>
      <c r="BX267" s="128">
        <f t="shared" ref="BX267" si="3947">P267/P281</f>
        <v>6.2344894376853699E-2</v>
      </c>
      <c r="BY267" s="129">
        <f t="shared" ref="BY267" si="3948">Q267/Q281</f>
        <v>4.8928734234918704E-2</v>
      </c>
      <c r="BZ267" s="130">
        <f t="shared" ref="BZ267" si="3949">R267/R281</f>
        <v>5.8586498845474712E-2</v>
      </c>
      <c r="CA267" s="131">
        <f t="shared" ref="CA267" si="3950">S267/S281</f>
        <v>5.110194940703415E-2</v>
      </c>
      <c r="CB267" s="128">
        <f t="shared" ref="CB267" si="3951">T267/T281</f>
        <v>3.7511436413540711E-2</v>
      </c>
      <c r="CC267" s="129">
        <f t="shared" ref="CC267" si="3952">U267/U281</f>
        <v>5.5819477434679333E-2</v>
      </c>
      <c r="CD267" s="130">
        <f t="shared" ref="CD267" si="3953">V267/V281</f>
        <v>4.1166863772033567E-2</v>
      </c>
      <c r="CE267" s="131">
        <f t="shared" ref="CE267" si="3954">W267/W281</f>
        <v>6.1291772815824964E-2</v>
      </c>
      <c r="CF267" s="128">
        <f t="shared" ref="CF267" si="3955">X267/X281</f>
        <v>5.3431439966992157E-2</v>
      </c>
      <c r="CG267" s="129">
        <f t="shared" ref="CG267" si="3956">Y267/Y281</f>
        <v>4.7057088066086446E-2</v>
      </c>
      <c r="CH267" s="130">
        <f t="shared" ref="CH267" si="3957">Z267/Z281</f>
        <v>6.3650483202945238E-2</v>
      </c>
      <c r="CI267" s="128">
        <f t="shared" ref="CI267" si="3958">AA267/AA281</f>
        <v>5.9033093044615771E-2</v>
      </c>
      <c r="CJ267" s="134">
        <f t="shared" ref="CJ267" si="3959">AB267/AB281</f>
        <v>5.621390797538426E-2</v>
      </c>
      <c r="CK267" s="135">
        <f t="shared" ref="CK267" si="3960">AC267/AC281</f>
        <v>5.765279066684343E-2</v>
      </c>
    </row>
    <row r="268" spans="1:89" ht="14.25" thickTop="1" thickBot="1" x14ac:dyDescent="0.25">
      <c r="A268" s="136" t="s">
        <v>27</v>
      </c>
      <c r="B268" s="192">
        <v>1278</v>
      </c>
      <c r="C268" s="176">
        <v>1590</v>
      </c>
      <c r="D268" s="177">
        <v>511</v>
      </c>
      <c r="E268" s="178">
        <v>494</v>
      </c>
      <c r="F268" s="175">
        <v>941</v>
      </c>
      <c r="G268" s="179">
        <v>1023</v>
      </c>
      <c r="H268" s="177">
        <v>1994</v>
      </c>
      <c r="I268" s="178">
        <v>2007</v>
      </c>
      <c r="J268" s="175">
        <v>225</v>
      </c>
      <c r="K268" s="176">
        <v>184</v>
      </c>
      <c r="L268" s="177">
        <v>749</v>
      </c>
      <c r="M268" s="175">
        <v>929</v>
      </c>
      <c r="N268" s="180">
        <v>1704</v>
      </c>
      <c r="O268" s="193">
        <v>1675</v>
      </c>
      <c r="P268" s="175">
        <v>1061</v>
      </c>
      <c r="Q268" s="176">
        <v>629</v>
      </c>
      <c r="R268" s="177">
        <v>1305</v>
      </c>
      <c r="S268" s="178">
        <v>1079</v>
      </c>
      <c r="T268" s="175">
        <v>168</v>
      </c>
      <c r="U268" s="179">
        <v>148</v>
      </c>
      <c r="V268" s="177">
        <v>873</v>
      </c>
      <c r="W268" s="194">
        <v>1178</v>
      </c>
      <c r="X268" s="175">
        <v>803</v>
      </c>
      <c r="Y268" s="179">
        <v>354</v>
      </c>
      <c r="Z268" s="177">
        <v>2243</v>
      </c>
      <c r="AA268" s="175">
        <v>2509</v>
      </c>
      <c r="AB268" s="156">
        <f t="shared" si="3686"/>
        <v>13855</v>
      </c>
      <c r="AC268" s="157">
        <f t="shared" si="3687"/>
        <v>13799</v>
      </c>
      <c r="AE268" s="229" t="s">
        <v>13</v>
      </c>
      <c r="AF268" s="20">
        <f t="shared" ref="AF268:BG268" si="3961">SUM(AF265:AF267)</f>
        <v>3363</v>
      </c>
      <c r="AG268" s="21">
        <f t="shared" si="3961"/>
        <v>3653</v>
      </c>
      <c r="AH268" s="20">
        <f t="shared" si="3961"/>
        <v>989</v>
      </c>
      <c r="AI268" s="21">
        <f t="shared" si="3961"/>
        <v>1238</v>
      </c>
      <c r="AJ268" s="20">
        <f t="shared" si="3961"/>
        <v>1940</v>
      </c>
      <c r="AK268" s="21">
        <f t="shared" si="3961"/>
        <v>3722</v>
      </c>
      <c r="AL268" s="20">
        <f t="shared" si="3961"/>
        <v>4332</v>
      </c>
      <c r="AM268" s="21">
        <f t="shared" si="3961"/>
        <v>6364</v>
      </c>
      <c r="AN268" s="20">
        <f t="shared" si="3961"/>
        <v>709</v>
      </c>
      <c r="AO268" s="21">
        <f t="shared" si="3961"/>
        <v>318</v>
      </c>
      <c r="AP268" s="20">
        <f t="shared" si="3961"/>
        <v>2638</v>
      </c>
      <c r="AQ268" s="21">
        <f t="shared" si="3961"/>
        <v>1498</v>
      </c>
      <c r="AR268" s="20">
        <f t="shared" si="3961"/>
        <v>5397</v>
      </c>
      <c r="AS268" s="21">
        <f t="shared" si="3961"/>
        <v>3992</v>
      </c>
      <c r="AT268" s="20">
        <f t="shared" si="3961"/>
        <v>2380</v>
      </c>
      <c r="AU268" s="21">
        <f t="shared" si="3961"/>
        <v>1940</v>
      </c>
      <c r="AV268" s="20">
        <f t="shared" si="3961"/>
        <v>2785</v>
      </c>
      <c r="AW268" s="21">
        <f t="shared" si="3961"/>
        <v>3268</v>
      </c>
      <c r="AX268" s="20">
        <f t="shared" si="3961"/>
        <v>534</v>
      </c>
      <c r="AY268" s="21">
        <f t="shared" si="3961"/>
        <v>351</v>
      </c>
      <c r="AZ268" s="20">
        <f t="shared" si="3961"/>
        <v>2837</v>
      </c>
      <c r="BA268" s="21">
        <f t="shared" si="3961"/>
        <v>2461</v>
      </c>
      <c r="BB268" s="20">
        <f t="shared" si="3961"/>
        <v>2353</v>
      </c>
      <c r="BC268" s="21">
        <f t="shared" si="3961"/>
        <v>886</v>
      </c>
      <c r="BD268" s="20">
        <f t="shared" si="3961"/>
        <v>5722</v>
      </c>
      <c r="BE268" s="21">
        <f t="shared" si="3961"/>
        <v>5290</v>
      </c>
      <c r="BF268" s="160">
        <f t="shared" si="3961"/>
        <v>35979</v>
      </c>
      <c r="BG268" s="161">
        <f t="shared" si="3961"/>
        <v>34981</v>
      </c>
      <c r="BI268" s="136" t="s">
        <v>27</v>
      </c>
      <c r="BJ268" s="128">
        <f>B268/B281</f>
        <v>5.9974658594959873E-2</v>
      </c>
      <c r="BK268" s="129">
        <f t="shared" ref="BK268" si="3962">C268/C281</f>
        <v>6.3564403933797073E-2</v>
      </c>
      <c r="BL268" s="130">
        <f t="shared" ref="BL268" si="3963">D268/D281</f>
        <v>6.3109793750771886E-2</v>
      </c>
      <c r="BM268" s="131">
        <f t="shared" ref="BM268" si="3964">E268/E281</f>
        <v>5.5524334045183768E-2</v>
      </c>
      <c r="BN268" s="128">
        <f t="shared" ref="BN268" si="3965">F268/F281</f>
        <v>4.8921237327787886E-2</v>
      </c>
      <c r="BO268" s="129">
        <f t="shared" ref="BO268" si="3966">G268/G281</f>
        <v>4.7523924556350461E-2</v>
      </c>
      <c r="BP268" s="130">
        <f t="shared" ref="BP268" si="3967">H268/H281</f>
        <v>6.0911534701857284E-2</v>
      </c>
      <c r="BQ268" s="131">
        <f t="shared" ref="BQ268" si="3968">I268/I281</f>
        <v>5.3538560034145172E-2</v>
      </c>
      <c r="BR268" s="128">
        <f t="shared" ref="BR268" si="3969">J268/J281</f>
        <v>6.3149031714847037E-2</v>
      </c>
      <c r="BS268" s="129">
        <f t="shared" ref="BS268" si="3970">K268/K281</f>
        <v>5.1627384960718295E-2</v>
      </c>
      <c r="BT268" s="130">
        <f t="shared" ref="BT268" si="3971">L268/L281</f>
        <v>5.0033400133600532E-2</v>
      </c>
      <c r="BU268" s="128">
        <f t="shared" ref="BU268" si="3972">M268/M281</f>
        <v>6.0846214304427562E-2</v>
      </c>
      <c r="BV268" s="132">
        <f t="shared" ref="BV268" si="3973">N268/N281</f>
        <v>5.0496369832567785E-2</v>
      </c>
      <c r="BW268" s="133">
        <f t="shared" ref="BW268" si="3974">O268/O281</f>
        <v>5.4531840083344184E-2</v>
      </c>
      <c r="BX268" s="128">
        <f t="shared" ref="BX268" si="3975">P268/P281</f>
        <v>6.4221294110526003E-2</v>
      </c>
      <c r="BY268" s="129">
        <f t="shared" ref="BY268" si="3976">Q268/Q281</f>
        <v>4.7789089803981159E-2</v>
      </c>
      <c r="BZ268" s="130">
        <f t="shared" ref="BZ268" si="3977">R268/R281</f>
        <v>5.9084529361162673E-2</v>
      </c>
      <c r="CA268" s="131">
        <f t="shared" ref="CA268" si="3978">S268/S281</f>
        <v>5.4919326105766782E-2</v>
      </c>
      <c r="CB268" s="128">
        <f t="shared" ref="CB268" si="3979">T268/T281</f>
        <v>5.123513266239707E-2</v>
      </c>
      <c r="CC268" s="129">
        <f t="shared" ref="CC268" si="3980">U268/U281</f>
        <v>4.3942992874109264E-2</v>
      </c>
      <c r="CD268" s="130">
        <f t="shared" ref="CD268" si="3981">V268/V281</f>
        <v>4.9163710086163201E-2</v>
      </c>
      <c r="CE268" s="131">
        <f t="shared" ref="CE268" si="3982">W268/W281</f>
        <v>5.884409810679854E-2</v>
      </c>
      <c r="CF268" s="128">
        <f t="shared" ref="CF268" si="3983">X268/X281</f>
        <v>5.5219364599092283E-2</v>
      </c>
      <c r="CG268" s="129">
        <f t="shared" ref="CG268" si="3984">Y268/Y281</f>
        <v>5.2220091458917248E-2</v>
      </c>
      <c r="CH268" s="130">
        <f t="shared" ref="CH268" si="3985">Z268/Z281</f>
        <v>6.4513345605154163E-2</v>
      </c>
      <c r="CI268" s="128">
        <f t="shared" ref="CI268" si="3986">AA268/AA281</f>
        <v>6.9832168999972161E-2</v>
      </c>
      <c r="CJ268" s="134">
        <f t="shared" ref="CJ268" si="3987">AB268/AB281</f>
        <v>5.7108351297767188E-2</v>
      </c>
      <c r="CK268" s="135">
        <f t="shared" ref="CK268" si="3988">AC268/AC281</f>
        <v>5.7168069733527775E-2</v>
      </c>
    </row>
    <row r="269" spans="1:89" ht="13.5" thickTop="1" x14ac:dyDescent="0.2">
      <c r="A269" s="145" t="s">
        <v>28</v>
      </c>
      <c r="B269" s="189">
        <v>1344</v>
      </c>
      <c r="C269" s="183">
        <v>1805</v>
      </c>
      <c r="D269" s="184">
        <v>607</v>
      </c>
      <c r="E269" s="185">
        <v>543</v>
      </c>
      <c r="F269" s="182">
        <v>1013</v>
      </c>
      <c r="G269" s="186">
        <v>1326</v>
      </c>
      <c r="H269" s="184">
        <v>2105</v>
      </c>
      <c r="I269" s="185">
        <v>2473</v>
      </c>
      <c r="J269" s="182">
        <v>223</v>
      </c>
      <c r="K269" s="183">
        <v>157</v>
      </c>
      <c r="L269" s="184">
        <v>1150</v>
      </c>
      <c r="M269" s="182">
        <v>887</v>
      </c>
      <c r="N269" s="187">
        <v>2235</v>
      </c>
      <c r="O269" s="190">
        <v>1719</v>
      </c>
      <c r="P269" s="182">
        <v>1115</v>
      </c>
      <c r="Q269" s="183">
        <v>723</v>
      </c>
      <c r="R269" s="184">
        <v>1407</v>
      </c>
      <c r="S269" s="185">
        <v>1186</v>
      </c>
      <c r="T269" s="182">
        <v>207</v>
      </c>
      <c r="U269" s="186">
        <v>116</v>
      </c>
      <c r="V269" s="184">
        <v>1229</v>
      </c>
      <c r="W269" s="191">
        <v>1151</v>
      </c>
      <c r="X269" s="182">
        <v>993</v>
      </c>
      <c r="Y269" s="186">
        <v>316</v>
      </c>
      <c r="Z269" s="184">
        <v>2224</v>
      </c>
      <c r="AA269" s="182">
        <v>2415</v>
      </c>
      <c r="AB269" s="156">
        <f t="shared" si="3686"/>
        <v>15852</v>
      </c>
      <c r="AC269" s="157">
        <f t="shared" si="3687"/>
        <v>14817</v>
      </c>
      <c r="BI269" s="145" t="s">
        <v>28</v>
      </c>
      <c r="BJ269" s="128">
        <f>B269/B281</f>
        <v>6.3071941433197234E-2</v>
      </c>
      <c r="BK269" s="129">
        <f t="shared" ref="BK269" si="3989">C269/C281</f>
        <v>7.2159590629247622E-2</v>
      </c>
      <c r="BL269" s="130">
        <f t="shared" ref="BL269" si="3990">D269/D281</f>
        <v>7.4966036803754479E-2</v>
      </c>
      <c r="BM269" s="131">
        <f t="shared" ref="BM269" si="3991">E269/E281</f>
        <v>6.1031808474766774E-2</v>
      </c>
      <c r="BN269" s="128">
        <f t="shared" ref="BN269" si="3992">F269/F281</f>
        <v>5.2664413828957632E-2</v>
      </c>
      <c r="BO269" s="129">
        <f t="shared" ref="BO269" si="3993">G269/G281</f>
        <v>6.1599925671281239E-2</v>
      </c>
      <c r="BP269" s="130">
        <f t="shared" ref="BP269" si="3994">H269/H281</f>
        <v>6.4302297165200389E-2</v>
      </c>
      <c r="BQ269" s="131">
        <f t="shared" ref="BQ269" si="3995">I269/I281</f>
        <v>6.5969536105850032E-2</v>
      </c>
      <c r="BR269" s="128">
        <f t="shared" ref="BR269" si="3996">J269/J281</f>
        <v>6.258770698849285E-2</v>
      </c>
      <c r="BS269" s="129">
        <f t="shared" ref="BS269" si="3997">K269/K281</f>
        <v>4.4051627384960719E-2</v>
      </c>
      <c r="BT269" s="130">
        <f t="shared" ref="BT269" si="3998">L269/L281</f>
        <v>7.6820307281229128E-2</v>
      </c>
      <c r="BU269" s="128">
        <f t="shared" ref="BU269" si="3999">M269/M281</f>
        <v>5.8095362850406077E-2</v>
      </c>
      <c r="BV269" s="132">
        <f t="shared" ref="BV269" si="4000">N269/N281</f>
        <v>6.6232034375463031E-2</v>
      </c>
      <c r="BW269" s="133">
        <f t="shared" ref="BW269" si="4001">O269/O281</f>
        <v>5.5964318270608153E-2</v>
      </c>
      <c r="BX269" s="128">
        <f t="shared" ref="BX269" si="4002">P269/P281</f>
        <v>6.7489861388535799E-2</v>
      </c>
      <c r="BY269" s="129">
        <f t="shared" ref="BY269" si="4003">Q269/Q281</f>
        <v>5.4930861571189787E-2</v>
      </c>
      <c r="BZ269" s="130">
        <f t="shared" ref="BZ269" si="4004">R269/R281</f>
        <v>6.3702630506632857E-2</v>
      </c>
      <c r="CA269" s="131">
        <f t="shared" ref="CA269" si="4005">S269/S281</f>
        <v>6.0365450195958674E-2</v>
      </c>
      <c r="CB269" s="128">
        <f t="shared" ref="CB269" si="4006">T269/T281</f>
        <v>6.3129002744739246E-2</v>
      </c>
      <c r="CC269" s="129">
        <f t="shared" ref="CC269" si="4007">U269/U281</f>
        <v>3.4441805225653203E-2</v>
      </c>
      <c r="CD269" s="130">
        <f t="shared" ref="CD269" si="4008">V269/V281</f>
        <v>6.9212141690600887E-2</v>
      </c>
      <c r="CE269" s="131">
        <f t="shared" ref="CE269" si="4009">W269/W281</f>
        <v>5.7495379389579902E-2</v>
      </c>
      <c r="CF269" s="128">
        <f t="shared" ref="CF269" si="4010">X269/X281</f>
        <v>6.8284967679823963E-2</v>
      </c>
      <c r="CG269" s="129">
        <f t="shared" ref="CG269" si="4011">Y269/Y281</f>
        <v>4.6614544918129518E-2</v>
      </c>
      <c r="CH269" s="130">
        <f t="shared" ref="CH269" si="4012">Z269/Z281</f>
        <v>6.3966866083755181E-2</v>
      </c>
      <c r="CI269" s="128">
        <f t="shared" ref="CI269" si="4013">AA269/AA281</f>
        <v>6.7215898021097162E-2</v>
      </c>
      <c r="CJ269" s="134">
        <f t="shared" ref="CJ269" si="4014">AB269/AB281</f>
        <v>6.5339702978867237E-2</v>
      </c>
      <c r="CK269" s="135">
        <f t="shared" ref="CK269" si="4015">AC269/AC281</f>
        <v>6.1385556144769989E-2</v>
      </c>
    </row>
    <row r="270" spans="1:89" x14ac:dyDescent="0.2">
      <c r="A270" s="136" t="s">
        <v>29</v>
      </c>
      <c r="B270" s="192">
        <v>1488</v>
      </c>
      <c r="C270" s="176">
        <v>1986</v>
      </c>
      <c r="D270" s="177">
        <v>557</v>
      </c>
      <c r="E270" s="178">
        <v>652</v>
      </c>
      <c r="F270" s="175">
        <v>1054</v>
      </c>
      <c r="G270" s="179">
        <v>1873</v>
      </c>
      <c r="H270" s="177">
        <v>2123</v>
      </c>
      <c r="I270" s="178">
        <v>2869</v>
      </c>
      <c r="J270" s="175">
        <v>324</v>
      </c>
      <c r="K270" s="176">
        <v>161</v>
      </c>
      <c r="L270" s="177">
        <v>1274</v>
      </c>
      <c r="M270" s="175">
        <v>694</v>
      </c>
      <c r="N270" s="180">
        <v>2588</v>
      </c>
      <c r="O270" s="193">
        <v>1881</v>
      </c>
      <c r="P270" s="175">
        <v>1307</v>
      </c>
      <c r="Q270" s="176">
        <v>927</v>
      </c>
      <c r="R270" s="177">
        <v>1499</v>
      </c>
      <c r="S270" s="178">
        <v>1467</v>
      </c>
      <c r="T270" s="175">
        <v>265</v>
      </c>
      <c r="U270" s="179">
        <v>132</v>
      </c>
      <c r="V270" s="177">
        <v>1475</v>
      </c>
      <c r="W270" s="194">
        <v>1296</v>
      </c>
      <c r="X270" s="175">
        <v>1199</v>
      </c>
      <c r="Y270" s="179">
        <v>382</v>
      </c>
      <c r="Z270" s="177">
        <v>2436</v>
      </c>
      <c r="AA270" s="175">
        <v>2574</v>
      </c>
      <c r="AB270" s="156">
        <f t="shared" si="3686"/>
        <v>17589</v>
      </c>
      <c r="AC270" s="157">
        <f t="shared" si="3687"/>
        <v>16894</v>
      </c>
      <c r="BI270" s="136" t="s">
        <v>29</v>
      </c>
      <c r="BJ270" s="128">
        <f>B270/B281</f>
        <v>6.9829649443896941E-2</v>
      </c>
      <c r="BK270" s="129">
        <f t="shared" ref="BK270" si="4016">C270/C281</f>
        <v>7.9395538498440874E-2</v>
      </c>
      <c r="BL270" s="130">
        <f t="shared" ref="BL270" si="4017">D270/D281</f>
        <v>6.8790910213659379E-2</v>
      </c>
      <c r="BM270" s="131">
        <f t="shared" ref="BM270" si="4018">E270/E281</f>
        <v>7.3283129144655498E-2</v>
      </c>
      <c r="BN270" s="128">
        <f t="shared" ref="BN270" si="4019">F270/F281</f>
        <v>5.4795944892123735E-2</v>
      </c>
      <c r="BO270" s="129">
        <f t="shared" ref="BO270" si="4020">G270/G281</f>
        <v>8.7011056396915365E-2</v>
      </c>
      <c r="BP270" s="130">
        <f t="shared" ref="BP270" si="4021">H270/H281</f>
        <v>6.4852150537634407E-2</v>
      </c>
      <c r="BQ270" s="131">
        <f t="shared" ref="BQ270" si="4022">I270/I281</f>
        <v>7.6533198175367467E-2</v>
      </c>
      <c r="BR270" s="128">
        <f t="shared" ref="BR270" si="4023">J270/J281</f>
        <v>9.0934605669379734E-2</v>
      </c>
      <c r="BS270" s="129">
        <f t="shared" ref="BS270" si="4024">K270/K281</f>
        <v>4.517396184062851E-2</v>
      </c>
      <c r="BT270" s="130">
        <f t="shared" ref="BT270" si="4025">L270/L281</f>
        <v>8.5103540414161655E-2</v>
      </c>
      <c r="BU270" s="128">
        <f t="shared" ref="BU270" si="4026">M270/M281</f>
        <v>4.5454545454545456E-2</v>
      </c>
      <c r="BV270" s="132">
        <f t="shared" ref="BV270" si="4027">N270/N281</f>
        <v>7.6692843384205067E-2</v>
      </c>
      <c r="BW270" s="133">
        <f t="shared" ref="BW270" si="4028">O270/O281</f>
        <v>6.1238442505534577E-2</v>
      </c>
      <c r="BX270" s="128">
        <f t="shared" ref="BX270" si="4029">P270/P281</f>
        <v>7.9111433932570668E-2</v>
      </c>
      <c r="BY270" s="129">
        <f t="shared" ref="BY270" si="4030">Q270/Q281</f>
        <v>7.043002583194044E-2</v>
      </c>
      <c r="BZ270" s="130">
        <f t="shared" ref="BZ270" si="4031">R270/R281</f>
        <v>6.7867976637841262E-2</v>
      </c>
      <c r="CA270" s="131">
        <f t="shared" ref="CA270" si="4032">S270/S281</f>
        <v>7.4667888227210266E-2</v>
      </c>
      <c r="CB270" s="128">
        <f t="shared" ref="CB270" si="4033">T270/T281</f>
        <v>8.0817322354376331E-2</v>
      </c>
      <c r="CC270" s="129">
        <f t="shared" ref="CC270" si="4034">U270/U281</f>
        <v>3.9192399049881234E-2</v>
      </c>
      <c r="CD270" s="130">
        <f t="shared" ref="CD270" si="4035">V270/V281</f>
        <v>8.3065833192543792E-2</v>
      </c>
      <c r="CE270" s="131">
        <f t="shared" ref="CE270" si="4036">W270/W281</f>
        <v>6.4738498426494831E-2</v>
      </c>
      <c r="CF270" s="128">
        <f t="shared" ref="CF270" si="4037">X270/X281</f>
        <v>8.2450832072617247E-2</v>
      </c>
      <c r="CG270" s="129">
        <f t="shared" ref="CG270" si="4038">Y270/Y281</f>
        <v>5.6350494173181886E-2</v>
      </c>
      <c r="CH270" s="130">
        <f t="shared" ref="CH270" si="4039">Z270/Z281</f>
        <v>7.0064427059364928E-2</v>
      </c>
      <c r="CI270" s="128">
        <f t="shared" ref="CI270" si="4040">AA270/AA281</f>
        <v>7.1641292549194241E-2</v>
      </c>
      <c r="CJ270" s="134">
        <f t="shared" ref="CJ270" si="4041">AB270/AB281</f>
        <v>7.2499371416559155E-2</v>
      </c>
      <c r="CK270" s="135">
        <f t="shared" ref="CK270" si="4042">AC270/AC281</f>
        <v>6.9990388439612888E-2</v>
      </c>
    </row>
    <row r="271" spans="1:89" x14ac:dyDescent="0.2">
      <c r="A271" s="145" t="s">
        <v>30</v>
      </c>
      <c r="B271" s="189">
        <v>1769</v>
      </c>
      <c r="C271" s="183">
        <v>1836</v>
      </c>
      <c r="D271" s="184">
        <v>517</v>
      </c>
      <c r="E271" s="185">
        <v>696</v>
      </c>
      <c r="F271" s="182">
        <v>1067</v>
      </c>
      <c r="G271" s="186">
        <v>2028</v>
      </c>
      <c r="H271" s="184">
        <v>2199</v>
      </c>
      <c r="I271" s="185">
        <v>3357</v>
      </c>
      <c r="J271" s="182">
        <v>343</v>
      </c>
      <c r="K271" s="183">
        <v>178</v>
      </c>
      <c r="L271" s="184">
        <v>1353</v>
      </c>
      <c r="M271" s="182">
        <v>806</v>
      </c>
      <c r="N271" s="187">
        <v>2768</v>
      </c>
      <c r="O271" s="190">
        <v>2069</v>
      </c>
      <c r="P271" s="182">
        <v>1326</v>
      </c>
      <c r="Q271" s="183">
        <v>824</v>
      </c>
      <c r="R271" s="184">
        <v>1528</v>
      </c>
      <c r="S271" s="185">
        <v>1522</v>
      </c>
      <c r="T271" s="182">
        <v>278</v>
      </c>
      <c r="U271" s="186">
        <v>161</v>
      </c>
      <c r="V271" s="184">
        <v>1316</v>
      </c>
      <c r="W271" s="191">
        <v>1298</v>
      </c>
      <c r="X271" s="182">
        <v>1160</v>
      </c>
      <c r="Y271" s="186">
        <v>428</v>
      </c>
      <c r="Z271" s="184">
        <v>2836</v>
      </c>
      <c r="AA271" s="182">
        <v>2706</v>
      </c>
      <c r="AB271" s="156">
        <f t="shared" si="3686"/>
        <v>18460</v>
      </c>
      <c r="AC271" s="157">
        <f t="shared" si="3687"/>
        <v>17909</v>
      </c>
      <c r="BI271" s="145" t="s">
        <v>30</v>
      </c>
      <c r="BJ271" s="128">
        <f>B271/B281</f>
        <v>8.3016565770331785E-2</v>
      </c>
      <c r="BK271" s="129">
        <f t="shared" ref="BK271" si="4043">C271/C281</f>
        <v>7.3398896617893977E-2</v>
      </c>
      <c r="BL271" s="130">
        <f t="shared" ref="BL271" si="4044">D271/D281</f>
        <v>6.3850808941583306E-2</v>
      </c>
      <c r="BM271" s="131">
        <f t="shared" ref="BM271" si="4045">E271/E281</f>
        <v>7.8228616387546371E-2</v>
      </c>
      <c r="BN271" s="128">
        <f t="shared" ref="BN271" si="4046">F271/F281</f>
        <v>5.5471796204834938E-2</v>
      </c>
      <c r="BO271" s="129">
        <f t="shared" ref="BO271" si="4047">G271/G281</f>
        <v>9.4211651026665427E-2</v>
      </c>
      <c r="BP271" s="130">
        <f t="shared" ref="BP271" si="4048">H271/H281</f>
        <v>6.7173753665689145E-2</v>
      </c>
      <c r="BQ271" s="131">
        <f t="shared" ref="BQ271" si="4049">I271/I281</f>
        <v>8.9551044362045515E-2</v>
      </c>
      <c r="BR271" s="128">
        <f t="shared" ref="BR271" si="4050">J271/J281</f>
        <v>9.6267190569744601E-2</v>
      </c>
      <c r="BS271" s="129">
        <f t="shared" ref="BS271" si="4051">K271/K281</f>
        <v>4.9943883277216612E-2</v>
      </c>
      <c r="BT271" s="130">
        <f t="shared" ref="BT271" si="4052">L271/L281</f>
        <v>9.0380761523046096E-2</v>
      </c>
      <c r="BU271" s="128">
        <f t="shared" ref="BU271" si="4053">M271/M281</f>
        <v>5.2790149331936077E-2</v>
      </c>
      <c r="BV271" s="132">
        <f t="shared" ref="BV271" si="4054">N271/N281</f>
        <v>8.2026966958067868E-2</v>
      </c>
      <c r="BW271" s="133">
        <f t="shared" ref="BW271" si="4055">O271/O281</f>
        <v>6.7359031123844254E-2</v>
      </c>
      <c r="BX271" s="128">
        <f t="shared" ref="BX271" si="4056">P271/P281</f>
        <v>8.0261485382240788E-2</v>
      </c>
      <c r="BY271" s="129">
        <f t="shared" ref="BY271" si="4057">Q271/Q281</f>
        <v>6.2604467406169276E-2</v>
      </c>
      <c r="BZ271" s="130">
        <f t="shared" ref="BZ271" si="4058">R271/R281</f>
        <v>6.9180966179200429E-2</v>
      </c>
      <c r="CA271" s="131">
        <f t="shared" ref="CA271" si="4059">S271/S281</f>
        <v>7.7467297806280852E-2</v>
      </c>
      <c r="CB271" s="128">
        <f t="shared" ref="CB271" si="4060">T271/T281</f>
        <v>8.4781945715157056E-2</v>
      </c>
      <c r="CC271" s="129">
        <f t="shared" ref="CC271" si="4061">U271/U281</f>
        <v>4.7802850356294536E-2</v>
      </c>
      <c r="CD271" s="130">
        <f t="shared" ref="CD271" si="4062">V271/V281</f>
        <v>7.411161795348313E-2</v>
      </c>
      <c r="CE271" s="131">
        <f t="shared" ref="CE271" si="4063">W271/W281</f>
        <v>6.4838403516659177E-2</v>
      </c>
      <c r="CF271" s="128">
        <f t="shared" ref="CF271" si="4064">X271/X281</f>
        <v>7.9768945124467056E-2</v>
      </c>
      <c r="CG271" s="129">
        <f t="shared" ref="CG271" si="4065">Y271/Y281</f>
        <v>6.313615577518808E-2</v>
      </c>
      <c r="CH271" s="130">
        <f t="shared" ref="CH271" si="4066">Z271/Z281</f>
        <v>8.1569259088817306E-2</v>
      </c>
      <c r="CI271" s="128">
        <f t="shared" ref="CI271" si="4067">AA271/AA281</f>
        <v>7.5315204987614459E-2</v>
      </c>
      <c r="CJ271" s="134">
        <f t="shared" ref="CJ271" si="4068">AB271/AB281</f>
        <v>7.6089510281976344E-2</v>
      </c>
      <c r="CK271" s="135">
        <f t="shared" ref="CK271" si="4069">AC271/AC281</f>
        <v>7.4195446108975202E-2</v>
      </c>
    </row>
    <row r="272" spans="1:89" x14ac:dyDescent="0.2">
      <c r="A272" s="136" t="s">
        <v>31</v>
      </c>
      <c r="B272" s="192">
        <v>1594</v>
      </c>
      <c r="C272" s="176">
        <v>1817</v>
      </c>
      <c r="D272" s="177">
        <v>472</v>
      </c>
      <c r="E272" s="178">
        <v>542</v>
      </c>
      <c r="F272" s="175">
        <v>873</v>
      </c>
      <c r="G272" s="179">
        <v>1694</v>
      </c>
      <c r="H272" s="177">
        <v>2133</v>
      </c>
      <c r="I272" s="178">
        <v>3007</v>
      </c>
      <c r="J272" s="175">
        <v>366</v>
      </c>
      <c r="K272" s="176">
        <v>140</v>
      </c>
      <c r="L272" s="177">
        <v>1285</v>
      </c>
      <c r="M272" s="175">
        <v>692</v>
      </c>
      <c r="N272" s="180">
        <v>2629</v>
      </c>
      <c r="O272" s="193">
        <v>1923</v>
      </c>
      <c r="P272" s="175">
        <v>1054</v>
      </c>
      <c r="Q272" s="176">
        <v>1116</v>
      </c>
      <c r="R272" s="177">
        <v>1257</v>
      </c>
      <c r="S272" s="178">
        <v>1746</v>
      </c>
      <c r="T272" s="175">
        <v>256</v>
      </c>
      <c r="U272" s="179">
        <v>190</v>
      </c>
      <c r="V272" s="177">
        <v>1521</v>
      </c>
      <c r="W272" s="194">
        <v>1163</v>
      </c>
      <c r="X272" s="175">
        <v>1193</v>
      </c>
      <c r="Y272" s="179">
        <v>458</v>
      </c>
      <c r="Z272" s="177">
        <v>2886</v>
      </c>
      <c r="AA272" s="175">
        <v>2584</v>
      </c>
      <c r="AB272" s="156">
        <f t="shared" si="3686"/>
        <v>17519</v>
      </c>
      <c r="AC272" s="157">
        <f t="shared" si="3687"/>
        <v>17072</v>
      </c>
      <c r="BI272" s="136" t="s">
        <v>31</v>
      </c>
      <c r="BJ272" s="128">
        <f>B272/B281</f>
        <v>7.4804073396217557E-2</v>
      </c>
      <c r="BK272" s="129">
        <f t="shared" ref="BK272" si="4070">C272/C281</f>
        <v>7.2639321979691376E-2</v>
      </c>
      <c r="BL272" s="130">
        <f t="shared" ref="BL272" si="4071">D272/D281</f>
        <v>5.8293195010497713E-2</v>
      </c>
      <c r="BM272" s="131">
        <f t="shared" ref="BM272" si="4072">E272/E281</f>
        <v>6.0919411037428345E-2</v>
      </c>
      <c r="BN272" s="128">
        <f t="shared" ref="BN272" si="4073">F272/F281</f>
        <v>4.5386015076683127E-2</v>
      </c>
      <c r="BO272" s="129">
        <f t="shared" ref="BO272" si="4074">G272/G281</f>
        <v>7.8695530985784634E-2</v>
      </c>
      <c r="BP272" s="130">
        <f t="shared" ref="BP272" si="4075">H272/H281</f>
        <v>6.5157624633431083E-2</v>
      </c>
      <c r="BQ272" s="131">
        <f t="shared" ref="BQ272" si="4076">I272/I281</f>
        <v>8.0214474351108386E-2</v>
      </c>
      <c r="BR272" s="128">
        <f t="shared" ref="BR272" si="4077">J272/J281</f>
        <v>0.10272242492281786</v>
      </c>
      <c r="BS272" s="129">
        <f t="shared" ref="BS272" si="4078">K272/K281</f>
        <v>3.9281705948372617E-2</v>
      </c>
      <c r="BT272" s="130">
        <f t="shared" ref="BT272" si="4079">L272/L281</f>
        <v>8.5838343353373411E-2</v>
      </c>
      <c r="BU272" s="128">
        <f t="shared" ref="BU272" si="4080">M272/M281</f>
        <v>4.5323552528163481E-2</v>
      </c>
      <c r="BV272" s="132">
        <f t="shared" ref="BV272" si="4081">N272/N281</f>
        <v>7.7907838198251589E-2</v>
      </c>
      <c r="BW272" s="133">
        <f t="shared" ref="BW272" si="4082">O272/O281</f>
        <v>6.2605808047922901E-2</v>
      </c>
      <c r="BX272" s="128">
        <f t="shared" ref="BX272" si="4083">P272/P281</f>
        <v>6.3797590944858054E-2</v>
      </c>
      <c r="BY272" s="129">
        <f t="shared" ref="BY272" si="4084">Q272/Q281</f>
        <v>8.4789545661753535E-2</v>
      </c>
      <c r="BZ272" s="130">
        <f t="shared" ref="BZ272" si="4085">R272/R281</f>
        <v>5.6911305292706119E-2</v>
      </c>
      <c r="CA272" s="131">
        <f t="shared" ref="CA272" si="4086">S272/S281</f>
        <v>8.8868529546495642E-2</v>
      </c>
      <c r="CB272" s="128">
        <f t="shared" ref="CB272" si="4087">T272/T281</f>
        <v>7.8072583104605062E-2</v>
      </c>
      <c r="CC272" s="129">
        <f t="shared" ref="CC272" si="4088">U272/U281</f>
        <v>5.6413301662707839E-2</v>
      </c>
      <c r="CD272" s="130">
        <f t="shared" ref="CD272" si="4089">V272/V281</f>
        <v>8.565636087176888E-2</v>
      </c>
      <c r="CE272" s="131">
        <f t="shared" ref="CE272" si="4090">W272/W281</f>
        <v>5.8094809930565962E-2</v>
      </c>
      <c r="CF272" s="128">
        <f t="shared" ref="CF272" si="4091">X272/X281</f>
        <v>8.2038234080594144E-2</v>
      </c>
      <c r="CG272" s="129">
        <f t="shared" ref="CG272" si="4092">Y272/Y281</f>
        <v>6.7561587254757333E-2</v>
      </c>
      <c r="CH272" s="130">
        <f t="shared" ref="CH272" si="4093">Z272/Z281</f>
        <v>8.3007363092498843E-2</v>
      </c>
      <c r="CI272" s="128">
        <f t="shared" ref="CI272" si="4094">AA272/AA281</f>
        <v>7.1919619249074571E-2</v>
      </c>
      <c r="CJ272" s="134">
        <f t="shared" ref="CJ272" si="4095">AB272/AB281</f>
        <v>7.2210841312564666E-2</v>
      </c>
      <c r="CK272" s="135">
        <f t="shared" ref="CK272" si="4096">AC272/AC281</f>
        <v>7.0727827124486276E-2</v>
      </c>
    </row>
    <row r="273" spans="1:89" x14ac:dyDescent="0.2">
      <c r="A273" s="145" t="s">
        <v>32</v>
      </c>
      <c r="B273" s="189">
        <v>1478</v>
      </c>
      <c r="C273" s="183">
        <v>1850</v>
      </c>
      <c r="D273" s="184">
        <v>384</v>
      </c>
      <c r="E273" s="185">
        <v>783</v>
      </c>
      <c r="F273" s="182">
        <v>799</v>
      </c>
      <c r="G273" s="186">
        <v>1968</v>
      </c>
      <c r="H273" s="184">
        <v>1814</v>
      </c>
      <c r="I273" s="185">
        <v>3034</v>
      </c>
      <c r="J273" s="182">
        <v>337</v>
      </c>
      <c r="K273" s="183">
        <v>146</v>
      </c>
      <c r="L273" s="184">
        <v>1255</v>
      </c>
      <c r="M273" s="182">
        <v>609</v>
      </c>
      <c r="N273" s="187">
        <v>2382</v>
      </c>
      <c r="O273" s="190">
        <v>1748</v>
      </c>
      <c r="P273" s="182">
        <v>727</v>
      </c>
      <c r="Q273" s="183">
        <v>1059</v>
      </c>
      <c r="R273" s="184">
        <v>1226</v>
      </c>
      <c r="S273" s="185">
        <v>1598</v>
      </c>
      <c r="T273" s="182">
        <v>244</v>
      </c>
      <c r="U273" s="186">
        <v>188</v>
      </c>
      <c r="V273" s="184">
        <v>1735</v>
      </c>
      <c r="W273" s="191">
        <v>1183</v>
      </c>
      <c r="X273" s="182">
        <v>829</v>
      </c>
      <c r="Y273" s="186">
        <v>471</v>
      </c>
      <c r="Z273" s="184">
        <v>2412</v>
      </c>
      <c r="AA273" s="182">
        <v>2534</v>
      </c>
      <c r="AB273" s="156">
        <f t="shared" si="3686"/>
        <v>15622</v>
      </c>
      <c r="AC273" s="157">
        <f t="shared" si="3687"/>
        <v>17171</v>
      </c>
      <c r="BI273" s="145" t="s">
        <v>32</v>
      </c>
      <c r="BJ273" s="128">
        <f>B273/B281</f>
        <v>6.9360364165376137E-2</v>
      </c>
      <c r="BK273" s="129">
        <f t="shared" ref="BK273" si="4097">C273/C281</f>
        <v>7.3958583193411684E-2</v>
      </c>
      <c r="BL273" s="130">
        <f t="shared" ref="BL273" si="4098">D273/D281</f>
        <v>4.7424972211930344E-2</v>
      </c>
      <c r="BM273" s="131">
        <f t="shared" ref="BM273" si="4099">E273/E281</f>
        <v>8.8007193435989658E-2</v>
      </c>
      <c r="BN273" s="128">
        <f t="shared" ref="BN273" si="4100">F273/F281</f>
        <v>4.1538861450480892E-2</v>
      </c>
      <c r="BO273" s="129">
        <f t="shared" ref="BO273" si="4101">G273/G281</f>
        <v>9.1424324073213784E-2</v>
      </c>
      <c r="BP273" s="130">
        <f t="shared" ref="BP273" si="4102">H273/H281</f>
        <v>5.5413000977517106E-2</v>
      </c>
      <c r="BQ273" s="131">
        <f t="shared" ref="BQ273" si="4103">I273/I281</f>
        <v>8.0934724037666397E-2</v>
      </c>
      <c r="BR273" s="128">
        <f t="shared" ref="BR273" si="4104">J273/J281</f>
        <v>9.4583216390682012E-2</v>
      </c>
      <c r="BS273" s="129">
        <f t="shared" ref="BS273" si="4105">K273/K281</f>
        <v>4.0965207631874299E-2</v>
      </c>
      <c r="BT273" s="130">
        <f t="shared" ref="BT273" si="4106">L273/L281</f>
        <v>8.3834335337341345E-2</v>
      </c>
      <c r="BU273" s="128">
        <f t="shared" ref="BU273" si="4107">M273/M281</f>
        <v>3.9887346083311501E-2</v>
      </c>
      <c r="BV273" s="132">
        <f t="shared" ref="BV273" si="4108">N273/N281</f>
        <v>7.0588235294117646E-2</v>
      </c>
      <c r="BW273" s="133">
        <f t="shared" ref="BW273" si="4109">O273/O281</f>
        <v>5.6908451621304861E-2</v>
      </c>
      <c r="BX273" s="128">
        <f t="shared" ref="BX273" si="4110">P273/P281</f>
        <v>4.4004600205798682E-2</v>
      </c>
      <c r="BY273" s="129">
        <f t="shared" ref="BY273" si="4111">Q273/Q281</f>
        <v>8.0458896824190856E-2</v>
      </c>
      <c r="BZ273" s="130">
        <f t="shared" ref="BZ273" si="4112">R273/R281</f>
        <v>5.5507764748494587E-2</v>
      </c>
      <c r="CA273" s="131">
        <f t="shared" ref="CA273" si="4113">S273/S281</f>
        <v>8.1335572860996588E-2</v>
      </c>
      <c r="CB273" s="128">
        <f t="shared" ref="CB273" si="4114">T273/T281</f>
        <v>7.4412930771576694E-2</v>
      </c>
      <c r="CC273" s="129">
        <f t="shared" ref="CC273" si="4115">U273/U281</f>
        <v>5.5819477434679333E-2</v>
      </c>
      <c r="CD273" s="130">
        <f t="shared" ref="CD273" si="4116">V273/V281</f>
        <v>9.7707946162076925E-2</v>
      </c>
      <c r="CE273" s="131">
        <f t="shared" ref="CE273" si="4117">W273/W281</f>
        <v>5.9093860832209404E-2</v>
      </c>
      <c r="CF273" s="128">
        <f t="shared" ref="CF273" si="4118">X273/X281</f>
        <v>5.7007289231192408E-2</v>
      </c>
      <c r="CG273" s="129">
        <f t="shared" ref="CG273" si="4119">Y273/Y281</f>
        <v>6.9479274229237345E-2</v>
      </c>
      <c r="CH273" s="130">
        <f t="shared" ref="CH273" si="4120">Z273/Z281</f>
        <v>6.9374137137597797E-2</v>
      </c>
      <c r="CI273" s="128">
        <f t="shared" ref="CI273" si="4121">AA273/AA281</f>
        <v>7.0527985749672964E-2</v>
      </c>
      <c r="CJ273" s="134">
        <f t="shared" ref="CJ273" si="4122">AB273/AB281</f>
        <v>6.4391675494313891E-2</v>
      </c>
      <c r="CK273" s="135">
        <f t="shared" ref="CK273" si="4123">AC273/AC281</f>
        <v>7.1137975606522602E-2</v>
      </c>
    </row>
    <row r="274" spans="1:89" x14ac:dyDescent="0.2">
      <c r="A274" s="136" t="s">
        <v>33</v>
      </c>
      <c r="B274" s="192">
        <v>1253</v>
      </c>
      <c r="C274" s="176">
        <v>1414</v>
      </c>
      <c r="D274" s="177">
        <v>311</v>
      </c>
      <c r="E274" s="178">
        <v>690</v>
      </c>
      <c r="F274" s="175">
        <v>727</v>
      </c>
      <c r="G274" s="179">
        <v>1628</v>
      </c>
      <c r="H274" s="177">
        <v>1531</v>
      </c>
      <c r="I274" s="178">
        <v>2384</v>
      </c>
      <c r="J274" s="175">
        <v>287</v>
      </c>
      <c r="K274" s="176">
        <v>93</v>
      </c>
      <c r="L274" s="177">
        <v>1146</v>
      </c>
      <c r="M274" s="175">
        <v>443</v>
      </c>
      <c r="N274" s="180">
        <v>1862</v>
      </c>
      <c r="O274" s="193">
        <v>1489</v>
      </c>
      <c r="P274" s="175">
        <v>568</v>
      </c>
      <c r="Q274" s="176">
        <v>1018</v>
      </c>
      <c r="R274" s="177">
        <v>936</v>
      </c>
      <c r="S274" s="178">
        <v>1157</v>
      </c>
      <c r="T274" s="175">
        <v>118</v>
      </c>
      <c r="U274" s="179">
        <v>221</v>
      </c>
      <c r="V274" s="177">
        <v>1273</v>
      </c>
      <c r="W274" s="194">
        <v>865</v>
      </c>
      <c r="X274" s="175">
        <v>499</v>
      </c>
      <c r="Y274" s="179">
        <v>402</v>
      </c>
      <c r="Z274" s="177">
        <v>2038</v>
      </c>
      <c r="AA274" s="175">
        <v>1977</v>
      </c>
      <c r="AB274" s="156">
        <f t="shared" si="3686"/>
        <v>12549</v>
      </c>
      <c r="AC274" s="157">
        <f t="shared" si="3687"/>
        <v>13781</v>
      </c>
      <c r="BI274" s="136" t="s">
        <v>33</v>
      </c>
      <c r="BJ274" s="128">
        <f>B274/B281</f>
        <v>5.8801445398657844E-2</v>
      </c>
      <c r="BK274" s="129">
        <f t="shared" ref="BK274" si="4124">C274/C281</f>
        <v>5.6528344127288715E-2</v>
      </c>
      <c r="BL274" s="130">
        <f t="shared" ref="BL274" si="4125">D274/D281</f>
        <v>3.8409287390391504E-2</v>
      </c>
      <c r="BM274" s="131">
        <f t="shared" ref="BM274" si="4126">E274/E281</f>
        <v>7.7554231763515794E-2</v>
      </c>
      <c r="BN274" s="128">
        <f t="shared" ref="BN274" si="4127">F274/F281</f>
        <v>3.7795684949311154E-2</v>
      </c>
      <c r="BO274" s="129">
        <f t="shared" ref="BO274" si="4128">G274/G281</f>
        <v>7.562947133698783E-2</v>
      </c>
      <c r="BP274" s="130">
        <f t="shared" ref="BP274" si="4129">H274/H281</f>
        <v>4.6768084066471163E-2</v>
      </c>
      <c r="BQ274" s="131">
        <f t="shared" ref="BQ274" si="4130">I274/I281</f>
        <v>6.3595379731640297E-2</v>
      </c>
      <c r="BR274" s="128">
        <f t="shared" ref="BR274" si="4131">J274/J281</f>
        <v>8.0550098231827114E-2</v>
      </c>
      <c r="BS274" s="129">
        <f t="shared" ref="BS274" si="4132">K274/K281</f>
        <v>2.6094276094276093E-2</v>
      </c>
      <c r="BT274" s="130">
        <f t="shared" ref="BT274" si="4133">L274/L281</f>
        <v>7.6553106212424851E-2</v>
      </c>
      <c r="BU274" s="128">
        <f t="shared" ref="BU274" si="4134">M274/M281</f>
        <v>2.9014933193607546E-2</v>
      </c>
      <c r="BV274" s="132">
        <f t="shared" ref="BV274" si="4135">N274/N281</f>
        <v>5.5178544969625126E-2</v>
      </c>
      <c r="BW274" s="133">
        <f t="shared" ref="BW274" si="4136">O274/O281</f>
        <v>4.8476364109910144E-2</v>
      </c>
      <c r="BX274" s="128">
        <f t="shared" ref="BX274" si="4137">P274/P281</f>
        <v>3.4380485442769809E-2</v>
      </c>
      <c r="BY274" s="129">
        <f t="shared" ref="BY274" si="4138">Q274/Q281</f>
        <v>7.7343868712961561E-2</v>
      </c>
      <c r="BZ274" s="130">
        <f t="shared" ref="BZ274" si="4139">R274/R281</f>
        <v>4.2377869334902882E-2</v>
      </c>
      <c r="CA274" s="131">
        <f t="shared" ref="CA274" si="4140">S274/S281</f>
        <v>5.888939787244872E-2</v>
      </c>
      <c r="CB274" s="128">
        <f t="shared" ref="CB274" si="4141">T274/T281</f>
        <v>3.5986581274778898E-2</v>
      </c>
      <c r="CC274" s="129">
        <f t="shared" ref="CC274" si="4142">U274/U281</f>
        <v>6.561757719714964E-2</v>
      </c>
      <c r="CD274" s="130">
        <f t="shared" ref="CD274" si="4143">V274/V281</f>
        <v>7.1690037731598807E-2</v>
      </c>
      <c r="CE274" s="131">
        <f t="shared" ref="CE274" si="4144">W274/W281</f>
        <v>4.3208951496078722E-2</v>
      </c>
      <c r="CF274" s="128">
        <f t="shared" ref="CF274" si="4145">X274/X281</f>
        <v>3.4314399669921607E-2</v>
      </c>
      <c r="CG274" s="129">
        <f t="shared" ref="CG274" si="4146">Y274/Y281</f>
        <v>5.9300781826228055E-2</v>
      </c>
      <c r="CH274" s="130">
        <f t="shared" ref="CH274" si="4147">Z274/Z281</f>
        <v>5.8617119190059824E-2</v>
      </c>
      <c r="CI274" s="128">
        <f t="shared" ref="CI274" si="4148">AA274/AA281</f>
        <v>5.5025188566339166E-2</v>
      </c>
      <c r="CJ274" s="134">
        <f t="shared" ref="CJ274" si="4149">AB274/AB281</f>
        <v>5.1725203928955646E-2</v>
      </c>
      <c r="CK274" s="135">
        <f t="shared" ref="CK274" si="4150">AC274/AC281</f>
        <v>5.709349728224844E-2</v>
      </c>
    </row>
    <row r="275" spans="1:89" x14ac:dyDescent="0.2">
      <c r="A275" s="145" t="s">
        <v>34</v>
      </c>
      <c r="B275" s="189">
        <v>486</v>
      </c>
      <c r="C275" s="183">
        <v>961</v>
      </c>
      <c r="D275" s="184">
        <v>153</v>
      </c>
      <c r="E275" s="185">
        <v>536</v>
      </c>
      <c r="F275" s="182">
        <v>342</v>
      </c>
      <c r="G275" s="186">
        <v>1295</v>
      </c>
      <c r="H275" s="184">
        <v>816</v>
      </c>
      <c r="I275" s="185">
        <v>1919</v>
      </c>
      <c r="J275" s="182">
        <v>261</v>
      </c>
      <c r="K275" s="183">
        <v>63</v>
      </c>
      <c r="L275" s="184">
        <v>856</v>
      </c>
      <c r="M275" s="182">
        <v>355</v>
      </c>
      <c r="N275" s="187">
        <v>1820</v>
      </c>
      <c r="O275" s="190">
        <v>1253</v>
      </c>
      <c r="P275" s="182">
        <v>456</v>
      </c>
      <c r="Q275" s="183">
        <v>829</v>
      </c>
      <c r="R275" s="184">
        <v>663</v>
      </c>
      <c r="S275" s="185">
        <v>1155</v>
      </c>
      <c r="T275" s="182">
        <v>84</v>
      </c>
      <c r="U275" s="186">
        <v>169</v>
      </c>
      <c r="V275" s="184">
        <v>1114</v>
      </c>
      <c r="W275" s="191">
        <v>667</v>
      </c>
      <c r="X275" s="182">
        <v>363</v>
      </c>
      <c r="Y275" s="186">
        <v>322</v>
      </c>
      <c r="Z275" s="184">
        <v>1233</v>
      </c>
      <c r="AA275" s="182">
        <v>1492</v>
      </c>
      <c r="AB275" s="156">
        <f t="shared" si="3686"/>
        <v>8647</v>
      </c>
      <c r="AC275" s="157">
        <f t="shared" si="3687"/>
        <v>11016</v>
      </c>
      <c r="BI275" s="145" t="s">
        <v>34</v>
      </c>
      <c r="BJ275" s="128">
        <f>B275/B281</f>
        <v>2.2807264536111503E-2</v>
      </c>
      <c r="BK275" s="129">
        <f t="shared" ref="BK275" si="4151">C275/C281</f>
        <v>3.8418485648037098E-2</v>
      </c>
      <c r="BL275" s="130">
        <f t="shared" ref="BL275" si="4152">D275/D281</f>
        <v>1.8895887365690995E-2</v>
      </c>
      <c r="BM275" s="131">
        <f t="shared" ref="BM275" si="4153">E275/E281</f>
        <v>6.0245026413397774E-2</v>
      </c>
      <c r="BN275" s="128">
        <f t="shared" ref="BN275" si="4154">F275/F281</f>
        <v>1.7780088380556277E-2</v>
      </c>
      <c r="BO275" s="129">
        <f t="shared" ref="BO275" si="4155">G275/G281</f>
        <v>6.015980674533123E-2</v>
      </c>
      <c r="BP275" s="130">
        <f t="shared" ref="BP275" si="4156">H275/H281</f>
        <v>2.4926686217008796E-2</v>
      </c>
      <c r="BQ275" s="131">
        <f t="shared" ref="BQ275" si="4157">I275/I281</f>
        <v>5.119107957425241E-2</v>
      </c>
      <c r="BR275" s="128">
        <f t="shared" ref="BR275" si="4158">J275/J281</f>
        <v>7.3252876789222571E-2</v>
      </c>
      <c r="BS275" s="129">
        <f t="shared" ref="BS275" si="4159">K275/K281</f>
        <v>1.7676767676767676E-2</v>
      </c>
      <c r="BT275" s="130">
        <f t="shared" ref="BT275" si="4160">L275/L281</f>
        <v>5.7181028724114895E-2</v>
      </c>
      <c r="BU275" s="128">
        <f t="shared" ref="BU275" si="4161">M275/M281</f>
        <v>2.3251244432800629E-2</v>
      </c>
      <c r="BV275" s="132">
        <f t="shared" ref="BV275" si="4162">N275/N281</f>
        <v>5.3933916135723813E-2</v>
      </c>
      <c r="BW275" s="133">
        <f t="shared" ref="BW275" si="4163">O275/O281</f>
        <v>4.0793072014585235E-2</v>
      </c>
      <c r="BX275" s="128">
        <f t="shared" ref="BX275" si="4164">P275/P281</f>
        <v>2.7601234792082804E-2</v>
      </c>
      <c r="BY275" s="129">
        <f t="shared" ref="BY275" si="4165">Q275/Q281</f>
        <v>6.2984348883148453E-2</v>
      </c>
      <c r="BZ275" s="130">
        <f t="shared" ref="BZ275" si="4166">R275/R281</f>
        <v>3.001765744555621E-2</v>
      </c>
      <c r="CA275" s="131">
        <f t="shared" ref="CA275" si="4167">S275/S281</f>
        <v>5.8787601160482518E-2</v>
      </c>
      <c r="CB275" s="128">
        <f t="shared" ref="CB275" si="4168">T275/T281</f>
        <v>2.5617566331198535E-2</v>
      </c>
      <c r="CC275" s="129">
        <f t="shared" ref="CC275" si="4169">U275/U281</f>
        <v>5.0178147268408552E-2</v>
      </c>
      <c r="CD275" s="130">
        <f t="shared" ref="CD275" si="4170">V275/V281</f>
        <v>6.273582249253816E-2</v>
      </c>
      <c r="CE275" s="131">
        <f t="shared" ref="CE275" si="4171">W275/W281</f>
        <v>3.3318347569808685E-2</v>
      </c>
      <c r="CF275" s="128">
        <f t="shared" ref="CF275" si="4172">X275/X281</f>
        <v>2.4962178517397883E-2</v>
      </c>
      <c r="CG275" s="129">
        <f t="shared" ref="CG275" si="4173">Y275/Y281</f>
        <v>4.7499631214043367E-2</v>
      </c>
      <c r="CH275" s="130">
        <f t="shared" ref="CH275" si="4174">Z275/Z281</f>
        <v>3.5463644730786933E-2</v>
      </c>
      <c r="CI275" s="128">
        <f t="shared" ref="CI275" si="4175">AA275/AA281</f>
        <v>4.152634362214367E-2</v>
      </c>
      <c r="CJ275" s="134">
        <f t="shared" ref="CJ275" si="4176">AB275/AB281</f>
        <v>3.5641711560576897E-2</v>
      </c>
      <c r="CK275" s="135">
        <f t="shared" ref="CK275" si="4177">AC275/AC281</f>
        <v>4.5638340182951077E-2</v>
      </c>
    </row>
    <row r="276" spans="1:89" x14ac:dyDescent="0.2">
      <c r="A276" s="136" t="s">
        <v>35</v>
      </c>
      <c r="B276" s="192">
        <v>0</v>
      </c>
      <c r="C276" s="176">
        <v>482</v>
      </c>
      <c r="D276" s="177">
        <v>3</v>
      </c>
      <c r="E276" s="178">
        <v>361</v>
      </c>
      <c r="F276" s="175">
        <v>13</v>
      </c>
      <c r="G276" s="179">
        <v>870</v>
      </c>
      <c r="H276" s="177">
        <v>144</v>
      </c>
      <c r="I276" s="178">
        <v>865</v>
      </c>
      <c r="J276" s="175">
        <v>58</v>
      </c>
      <c r="K276" s="176">
        <v>58</v>
      </c>
      <c r="L276" s="177">
        <v>650</v>
      </c>
      <c r="M276" s="175">
        <v>86</v>
      </c>
      <c r="N276" s="180">
        <v>537</v>
      </c>
      <c r="O276" s="193">
        <v>225</v>
      </c>
      <c r="P276" s="175">
        <v>80</v>
      </c>
      <c r="Q276" s="176">
        <v>206</v>
      </c>
      <c r="R276" s="177">
        <v>222</v>
      </c>
      <c r="S276" s="178">
        <v>139</v>
      </c>
      <c r="T276" s="175">
        <v>25</v>
      </c>
      <c r="U276" s="179">
        <v>14</v>
      </c>
      <c r="V276" s="177">
        <v>359</v>
      </c>
      <c r="W276" s="194">
        <v>25</v>
      </c>
      <c r="X276" s="175">
        <v>51</v>
      </c>
      <c r="Y276" s="179">
        <v>37</v>
      </c>
      <c r="Z276" s="177">
        <v>116</v>
      </c>
      <c r="AA276" s="175">
        <v>166</v>
      </c>
      <c r="AB276" s="156">
        <f t="shared" si="3686"/>
        <v>2258</v>
      </c>
      <c r="AC276" s="157">
        <f t="shared" si="3687"/>
        <v>3534</v>
      </c>
      <c r="BI276" s="136" t="s">
        <v>35</v>
      </c>
      <c r="BJ276" s="128">
        <f>B276/B281</f>
        <v>0</v>
      </c>
      <c r="BK276" s="129">
        <f t="shared" ref="BK276" si="4178">C276/C281</f>
        <v>1.926920924282402E-2</v>
      </c>
      <c r="BL276" s="130">
        <f t="shared" ref="BL276" si="4179">D276/D281</f>
        <v>3.7050759540570581E-4</v>
      </c>
      <c r="BM276" s="131">
        <f t="shared" ref="BM276" si="4180">E276/E281</f>
        <v>4.0575474879172756E-2</v>
      </c>
      <c r="BN276" s="128">
        <f t="shared" ref="BN276" si="4181">F276/F281</f>
        <v>6.7585131271120349E-4</v>
      </c>
      <c r="BO276" s="129">
        <f t="shared" ref="BO276" si="4182">G276/G281</f>
        <v>4.0416240825048778E-2</v>
      </c>
      <c r="BP276" s="130">
        <f t="shared" ref="BP276" si="4183">H276/H281</f>
        <v>4.3988269794721412E-3</v>
      </c>
      <c r="BQ276" s="131">
        <f t="shared" ref="BQ276" si="4184">I276/I281</f>
        <v>2.307466588417318E-2</v>
      </c>
      <c r="BR276" s="128">
        <f t="shared" ref="BR276" si="4185">J276/J281</f>
        <v>1.6278417064271682E-2</v>
      </c>
      <c r="BS276" s="129">
        <f t="shared" ref="BS276" si="4186">K276/K281</f>
        <v>1.6273849607182939E-2</v>
      </c>
      <c r="BT276" s="130">
        <f t="shared" ref="BT276" si="4187">L276/L281</f>
        <v>4.3420173680694722E-2</v>
      </c>
      <c r="BU276" s="128">
        <f t="shared" ref="BU276" si="4188">M276/M281</f>
        <v>5.6326958344249407E-3</v>
      </c>
      <c r="BV276" s="132">
        <f t="shared" ref="BV276" si="4189">N276/N281</f>
        <v>1.5913468662024005E-2</v>
      </c>
      <c r="BW276" s="133">
        <f t="shared" ref="BW276" si="4190">O276/O281</f>
        <v>7.3251725485089202E-3</v>
      </c>
      <c r="BX276" s="128">
        <f t="shared" ref="BX276" si="4191">P276/P281</f>
        <v>4.8423218933478602E-3</v>
      </c>
      <c r="BY276" s="129">
        <f t="shared" ref="BY276" si="4192">Q276/Q281</f>
        <v>1.5651116851542319E-2</v>
      </c>
      <c r="BZ276" s="130">
        <f t="shared" ref="BZ276" si="4193">R276/R281</f>
        <v>1.0051161316611582E-2</v>
      </c>
      <c r="CA276" s="131">
        <f t="shared" ref="CA276" si="4194">S276/S281</f>
        <v>7.0748714816511425E-3</v>
      </c>
      <c r="CB276" s="128">
        <f t="shared" ref="CB276" si="4195">T276/T281</f>
        <v>7.6242756938090881E-3</v>
      </c>
      <c r="CC276" s="129">
        <f t="shared" ref="CC276" si="4196">U276/U281</f>
        <v>4.1567695961995249E-3</v>
      </c>
      <c r="CD276" s="130">
        <f t="shared" ref="CD276" si="4197">V276/V281</f>
        <v>2.0217379061778454E-2</v>
      </c>
      <c r="CE276" s="131">
        <f t="shared" ref="CE276" si="4198">W276/W281</f>
        <v>1.2488136270542983E-3</v>
      </c>
      <c r="CF276" s="128">
        <f t="shared" ref="CF276" si="4199">X276/X281</f>
        <v>3.5070829321963968E-3</v>
      </c>
      <c r="CG276" s="129">
        <f t="shared" ref="CG276" si="4200">Y276/Y281</f>
        <v>5.4580321581354186E-3</v>
      </c>
      <c r="CH276" s="130">
        <f t="shared" ref="CH276" si="4201">Z276/Z281</f>
        <v>3.3364012885411872E-3</v>
      </c>
      <c r="CI276" s="128">
        <f t="shared" ref="CI276" si="4202">AA276/AA281</f>
        <v>4.6202232180133041E-3</v>
      </c>
      <c r="CJ276" s="134">
        <f t="shared" ref="CJ276" si="4203">AB276/AB281</f>
        <v>9.3071567831366515E-3</v>
      </c>
      <c r="CK276" s="135">
        <f t="shared" ref="CK276" si="4204">AC276/AC281</f>
        <v>1.4641057934508817E-2</v>
      </c>
    </row>
    <row r="277" spans="1:89" x14ac:dyDescent="0.2">
      <c r="A277" s="145" t="s">
        <v>36</v>
      </c>
      <c r="B277" s="189"/>
      <c r="C277" s="183"/>
      <c r="D277" s="184"/>
      <c r="E277" s="185"/>
      <c r="F277" s="182"/>
      <c r="G277" s="186"/>
      <c r="H277" s="184"/>
      <c r="I277" s="185"/>
      <c r="J277" s="182"/>
      <c r="K277" s="186"/>
      <c r="L277" s="184"/>
      <c r="M277" s="182"/>
      <c r="N277" s="187"/>
      <c r="O277" s="190"/>
      <c r="P277" s="182"/>
      <c r="Q277" s="186"/>
      <c r="R277" s="184"/>
      <c r="S277" s="185"/>
      <c r="T277" s="182"/>
      <c r="U277" s="186"/>
      <c r="V277" s="184"/>
      <c r="W277" s="185"/>
      <c r="X277" s="182"/>
      <c r="Y277" s="186"/>
      <c r="Z277" s="184"/>
      <c r="AA277" s="182"/>
      <c r="AB277" s="156">
        <f t="shared" si="3686"/>
        <v>0</v>
      </c>
      <c r="AC277" s="157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2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58">
        <f t="shared" ref="AB278:AB280" si="4232">SUM(B278,D278,F278,H278,J278,L278,N278,P278,R278,T278,V278,X278,Z278)</f>
        <v>0</v>
      </c>
      <c r="AC278" s="159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29" t="s">
        <v>13</v>
      </c>
      <c r="B281" s="20">
        <f t="shared" ref="B281" si="4315">SUM(B258:B280)</f>
        <v>21309</v>
      </c>
      <c r="C281" s="21">
        <f t="shared" ref="C281" si="4316">SUM(C258:C280)</f>
        <v>25014</v>
      </c>
      <c r="D281" s="20">
        <f t="shared" ref="D281" si="4317">SUM(D258:D280)</f>
        <v>8097</v>
      </c>
      <c r="E281" s="21">
        <f t="shared" ref="E281" si="4318">SUM(E258:E280)</f>
        <v>8897</v>
      </c>
      <c r="F281" s="20">
        <f t="shared" ref="F281" si="4319">SUM(F258:F280)</f>
        <v>19235</v>
      </c>
      <c r="G281" s="21">
        <f t="shared" ref="G281" si="4320">SUM(G258:G280)</f>
        <v>21526</v>
      </c>
      <c r="H281" s="20">
        <f t="shared" ref="H281" si="4321">SUM(H258:H280)</f>
        <v>32736</v>
      </c>
      <c r="I281" s="21">
        <f t="shared" ref="I281" si="4322">SUM(I258:I280)</f>
        <v>37487</v>
      </c>
      <c r="J281" s="20">
        <f t="shared" ref="J281" si="4323">SUM(J258:J280)</f>
        <v>3563</v>
      </c>
      <c r="K281" s="21">
        <f t="shared" ref="K281" si="4324">SUM(K258:K280)</f>
        <v>3564</v>
      </c>
      <c r="L281" s="20">
        <f t="shared" ref="L281" si="4325">SUM(L258:L280)</f>
        <v>14970</v>
      </c>
      <c r="M281" s="21">
        <f t="shared" ref="M281" si="4326">SUM(M258:M280)</f>
        <v>15268</v>
      </c>
      <c r="N281" s="20">
        <f t="shared" ref="N281" si="4327">SUM(N258:N280)</f>
        <v>33745</v>
      </c>
      <c r="O281" s="21">
        <f t="shared" ref="O281" si="4328">SUM(O258:O280)</f>
        <v>30716</v>
      </c>
      <c r="P281" s="20">
        <f t="shared" ref="P281" si="4329">SUM(P258:P280)</f>
        <v>16521</v>
      </c>
      <c r="Q281" s="21">
        <f t="shared" ref="Q281" si="4330">SUM(Q258:Q280)</f>
        <v>13162</v>
      </c>
      <c r="R281" s="20">
        <f t="shared" ref="R281" si="4331">SUM(R258:R280)</f>
        <v>22087</v>
      </c>
      <c r="S281" s="21">
        <f t="shared" ref="S281" si="4332">SUM(S258:S280)</f>
        <v>19647</v>
      </c>
      <c r="T281" s="20">
        <f t="shared" ref="T281" si="4333">SUM(T258:T280)</f>
        <v>3279</v>
      </c>
      <c r="U281" s="21">
        <f t="shared" ref="U281" si="4334">SUM(U258:U280)</f>
        <v>3368</v>
      </c>
      <c r="V281" s="20">
        <f t="shared" ref="V281" si="4335">SUM(V258:V280)</f>
        <v>17757</v>
      </c>
      <c r="W281" s="21">
        <f t="shared" ref="W281" si="4336">SUM(W258:W280)</f>
        <v>20019</v>
      </c>
      <c r="X281" s="20">
        <f t="shared" ref="X281" si="4337">SUM(X258:X280)</f>
        <v>14542</v>
      </c>
      <c r="Y281" s="21">
        <f t="shared" ref="Y281" si="4338">SUM(Y258:Y280)</f>
        <v>6779</v>
      </c>
      <c r="Z281" s="20">
        <f t="shared" ref="Z281" si="4339">SUM(Z258:Z280)</f>
        <v>34768</v>
      </c>
      <c r="AA281" s="21">
        <f t="shared" ref="AA281" si="4340">SUM(AA258:AA280)</f>
        <v>35929</v>
      </c>
      <c r="AB281" s="160">
        <f t="shared" ref="AB281:AC281" si="4341">SUM(AB257:AB280)</f>
        <v>242609</v>
      </c>
      <c r="AC281" s="161">
        <f t="shared" si="4341"/>
        <v>241376</v>
      </c>
      <c r="BI281" s="229" t="s">
        <v>13</v>
      </c>
      <c r="BJ281" s="154">
        <f>SUM(BJ257:BJ280)</f>
        <v>1</v>
      </c>
      <c r="BK281" s="155">
        <f t="shared" ref="BK281:CK281" si="4342">SUM(BK257:BK280)</f>
        <v>0.99999999999999978</v>
      </c>
      <c r="BL281" s="154">
        <f t="shared" si="4342"/>
        <v>1</v>
      </c>
      <c r="BM281" s="155">
        <f t="shared" si="4342"/>
        <v>1</v>
      </c>
      <c r="BN281" s="154">
        <f t="shared" si="4342"/>
        <v>0.99999999999999978</v>
      </c>
      <c r="BO281" s="155">
        <f t="shared" si="4342"/>
        <v>1</v>
      </c>
      <c r="BP281" s="154">
        <f t="shared" si="4342"/>
        <v>0.99999999999999989</v>
      </c>
      <c r="BQ281" s="155">
        <f t="shared" si="4342"/>
        <v>1.0000000000000002</v>
      </c>
      <c r="BR281" s="154">
        <f t="shared" si="4342"/>
        <v>1</v>
      </c>
      <c r="BS281" s="155">
        <f t="shared" si="4342"/>
        <v>0.99999999999999989</v>
      </c>
      <c r="BT281" s="154">
        <f t="shared" si="4342"/>
        <v>0.99999999999999989</v>
      </c>
      <c r="BU281" s="155">
        <f t="shared" si="4342"/>
        <v>0.99999999999999978</v>
      </c>
      <c r="BV281" s="154">
        <f t="shared" si="4342"/>
        <v>1</v>
      </c>
      <c r="BW281" s="155">
        <f t="shared" si="4342"/>
        <v>1</v>
      </c>
      <c r="BX281" s="154">
        <f t="shared" si="4342"/>
        <v>0.99999999999999989</v>
      </c>
      <c r="BY281" s="155">
        <f t="shared" si="4342"/>
        <v>1.0000000000000002</v>
      </c>
      <c r="BZ281" s="154">
        <f t="shared" si="4342"/>
        <v>1</v>
      </c>
      <c r="CA281" s="155">
        <f t="shared" si="4342"/>
        <v>0.99999999999999989</v>
      </c>
      <c r="CB281" s="154">
        <f t="shared" si="4342"/>
        <v>1</v>
      </c>
      <c r="CC281" s="155">
        <f t="shared" si="4342"/>
        <v>0.99999999999999989</v>
      </c>
      <c r="CD281" s="154">
        <f t="shared" si="4342"/>
        <v>0.99999999999999989</v>
      </c>
      <c r="CE281" s="155">
        <f t="shared" si="4342"/>
        <v>0.99999999999999989</v>
      </c>
      <c r="CF281" s="154">
        <f t="shared" si="4342"/>
        <v>1</v>
      </c>
      <c r="CG281" s="155">
        <f t="shared" si="4342"/>
        <v>1</v>
      </c>
      <c r="CH281" s="154">
        <f t="shared" si="4342"/>
        <v>0.99999999999999989</v>
      </c>
      <c r="CI281" s="155">
        <f t="shared" si="4342"/>
        <v>1.0000000000000002</v>
      </c>
      <c r="CJ281" s="154">
        <f t="shared" si="4342"/>
        <v>1.0000000000000002</v>
      </c>
      <c r="CK281" s="155">
        <f t="shared" si="4342"/>
        <v>1</v>
      </c>
    </row>
    <row r="282" spans="1:89" ht="13.5" thickTop="1" x14ac:dyDescent="0.2">
      <c r="A282" s="173"/>
    </row>
    <row r="284" spans="1:89" x14ac:dyDescent="0.2">
      <c r="A284" s="305">
        <f>+A253+1</f>
        <v>44752</v>
      </c>
      <c r="B284" s="305"/>
      <c r="C284" s="305"/>
      <c r="D284" s="305"/>
      <c r="BI284" s="310">
        <f>+BI253+1</f>
        <v>44752</v>
      </c>
      <c r="BJ284" s="310"/>
      <c r="BK284" s="310"/>
      <c r="BL284" s="310"/>
    </row>
    <row r="285" spans="1:89" ht="13.5" thickBot="1" x14ac:dyDescent="0.25">
      <c r="AE285" s="232" t="s">
        <v>84</v>
      </c>
    </row>
    <row r="286" spans="1:89" ht="14.25" thickTop="1" thickBot="1" x14ac:dyDescent="0.25">
      <c r="A286" s="301" t="s">
        <v>0</v>
      </c>
      <c r="B286" s="303" t="s">
        <v>1</v>
      </c>
      <c r="C286" s="304"/>
      <c r="D286" s="303" t="s">
        <v>2</v>
      </c>
      <c r="E286" s="304"/>
      <c r="F286" s="303" t="s">
        <v>3</v>
      </c>
      <c r="G286" s="304"/>
      <c r="H286" s="303" t="s">
        <v>4</v>
      </c>
      <c r="I286" s="304"/>
      <c r="J286" s="303" t="s">
        <v>5</v>
      </c>
      <c r="K286" s="304"/>
      <c r="L286" s="303" t="s">
        <v>6</v>
      </c>
      <c r="M286" s="304"/>
      <c r="N286" s="303" t="s">
        <v>7</v>
      </c>
      <c r="O286" s="304"/>
      <c r="P286" s="303" t="s">
        <v>8</v>
      </c>
      <c r="Q286" s="304"/>
      <c r="R286" s="303" t="s">
        <v>9</v>
      </c>
      <c r="S286" s="304"/>
      <c r="T286" s="303" t="s">
        <v>10</v>
      </c>
      <c r="U286" s="304"/>
      <c r="V286" s="303" t="s">
        <v>11</v>
      </c>
      <c r="W286" s="304"/>
      <c r="X286" s="303" t="s">
        <v>12</v>
      </c>
      <c r="Y286" s="304"/>
      <c r="Z286" s="306" t="s">
        <v>40</v>
      </c>
      <c r="AA286" s="307"/>
      <c r="AB286" s="308" t="s">
        <v>41</v>
      </c>
      <c r="AC286" s="309"/>
      <c r="AE286" s="301" t="s">
        <v>0</v>
      </c>
      <c r="AF286" s="303" t="s">
        <v>1</v>
      </c>
      <c r="AG286" s="304"/>
      <c r="AH286" s="303" t="s">
        <v>2</v>
      </c>
      <c r="AI286" s="304"/>
      <c r="AJ286" s="303" t="s">
        <v>3</v>
      </c>
      <c r="AK286" s="304"/>
      <c r="AL286" s="303" t="s">
        <v>4</v>
      </c>
      <c r="AM286" s="304"/>
      <c r="AN286" s="303" t="s">
        <v>5</v>
      </c>
      <c r="AO286" s="304"/>
      <c r="AP286" s="303" t="s">
        <v>6</v>
      </c>
      <c r="AQ286" s="304"/>
      <c r="AR286" s="303" t="s">
        <v>7</v>
      </c>
      <c r="AS286" s="304"/>
      <c r="AT286" s="303" t="s">
        <v>8</v>
      </c>
      <c r="AU286" s="304"/>
      <c r="AV286" s="303" t="s">
        <v>9</v>
      </c>
      <c r="AW286" s="304"/>
      <c r="AX286" s="303" t="s">
        <v>10</v>
      </c>
      <c r="AY286" s="304"/>
      <c r="AZ286" s="303" t="s">
        <v>11</v>
      </c>
      <c r="BA286" s="304"/>
      <c r="BB286" s="303" t="s">
        <v>12</v>
      </c>
      <c r="BC286" s="304"/>
      <c r="BD286" s="306" t="s">
        <v>40</v>
      </c>
      <c r="BE286" s="307"/>
      <c r="BF286" s="308" t="s">
        <v>41</v>
      </c>
      <c r="BG286" s="309"/>
      <c r="BI286" s="301" t="s">
        <v>0</v>
      </c>
      <c r="BJ286" s="303" t="s">
        <v>1</v>
      </c>
      <c r="BK286" s="304"/>
      <c r="BL286" s="303" t="s">
        <v>2</v>
      </c>
      <c r="BM286" s="304"/>
      <c r="BN286" s="303" t="s">
        <v>3</v>
      </c>
      <c r="BO286" s="304"/>
      <c r="BP286" s="303" t="s">
        <v>4</v>
      </c>
      <c r="BQ286" s="304"/>
      <c r="BR286" s="303" t="s">
        <v>5</v>
      </c>
      <c r="BS286" s="304"/>
      <c r="BT286" s="303" t="s">
        <v>6</v>
      </c>
      <c r="BU286" s="304"/>
      <c r="BV286" s="303" t="s">
        <v>7</v>
      </c>
      <c r="BW286" s="304"/>
      <c r="BX286" s="303" t="s">
        <v>8</v>
      </c>
      <c r="BY286" s="304"/>
      <c r="BZ286" s="303" t="s">
        <v>9</v>
      </c>
      <c r="CA286" s="304"/>
      <c r="CB286" s="303" t="s">
        <v>10</v>
      </c>
      <c r="CC286" s="304"/>
      <c r="CD286" s="303" t="s">
        <v>11</v>
      </c>
      <c r="CE286" s="304"/>
      <c r="CF286" s="303" t="s">
        <v>12</v>
      </c>
      <c r="CG286" s="304"/>
      <c r="CH286" s="306" t="s">
        <v>40</v>
      </c>
      <c r="CI286" s="307"/>
      <c r="CJ286" s="303" t="s">
        <v>41</v>
      </c>
      <c r="CK286" s="304"/>
    </row>
    <row r="287" spans="1:89" ht="15" thickTop="1" thickBot="1" x14ac:dyDescent="0.3">
      <c r="A287" s="302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2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2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629</v>
      </c>
      <c r="AG288" s="172">
        <f t="shared" ref="AG288:AV289" si="4343">SUMIF($A$9:$A$32,$AE288,C$288:C$311)</f>
        <v>669</v>
      </c>
      <c r="AH288" s="126">
        <f t="shared" si="4343"/>
        <v>284</v>
      </c>
      <c r="AI288" s="166">
        <f t="shared" si="4343"/>
        <v>261</v>
      </c>
      <c r="AJ288" s="125">
        <f t="shared" si="4343"/>
        <v>1042</v>
      </c>
      <c r="AK288" s="127">
        <f t="shared" si="4343"/>
        <v>789</v>
      </c>
      <c r="AL288" s="126">
        <f t="shared" si="4343"/>
        <v>1231</v>
      </c>
      <c r="AM288" s="166">
        <f t="shared" si="4343"/>
        <v>1200</v>
      </c>
      <c r="AN288" s="125">
        <f t="shared" si="4343"/>
        <v>70</v>
      </c>
      <c r="AO288" s="127">
        <f t="shared" si="4343"/>
        <v>162</v>
      </c>
      <c r="AP288" s="126">
        <f t="shared" si="4343"/>
        <v>358</v>
      </c>
      <c r="AQ288" s="125">
        <f t="shared" si="4343"/>
        <v>604</v>
      </c>
      <c r="AR288" s="165">
        <f t="shared" si="4343"/>
        <v>1238</v>
      </c>
      <c r="AS288" s="167">
        <f t="shared" si="4343"/>
        <v>1274</v>
      </c>
      <c r="AT288" s="125">
        <f t="shared" si="4343"/>
        <v>637</v>
      </c>
      <c r="AU288" s="127">
        <f t="shared" si="4343"/>
        <v>531</v>
      </c>
      <c r="AV288" s="126">
        <f t="shared" si="4343"/>
        <v>973</v>
      </c>
      <c r="AW288" s="166">
        <f t="shared" ref="AW288:BE289" si="4344">SUMIF($A$9:$A$32,$AE288,S$288:S$311)</f>
        <v>719</v>
      </c>
      <c r="AX288" s="125">
        <f t="shared" si="4344"/>
        <v>187</v>
      </c>
      <c r="AY288" s="127">
        <f t="shared" si="4344"/>
        <v>182</v>
      </c>
      <c r="AZ288" s="126">
        <f t="shared" si="4344"/>
        <v>495</v>
      </c>
      <c r="BA288" s="166">
        <f t="shared" si="4344"/>
        <v>750</v>
      </c>
      <c r="BB288" s="125">
        <f t="shared" si="4344"/>
        <v>591</v>
      </c>
      <c r="BC288" s="127">
        <f t="shared" si="4344"/>
        <v>273</v>
      </c>
      <c r="BD288" s="170">
        <f t="shared" si="4344"/>
        <v>1234</v>
      </c>
      <c r="BE288" s="171">
        <f t="shared" si="4344"/>
        <v>1402</v>
      </c>
      <c r="BF288" s="156">
        <f>AF288+AH288+AJ288+AL288+AN288+AP288+AR288+AT288+AV288+AX288+AZ288+BB288+BD288</f>
        <v>8969</v>
      </c>
      <c r="BG288" s="157">
        <f>AG288+AI288+AK288+AM288+AO288+AQ288+AS288+AU288+AW288+AY288+BA288+BC288+BE288</f>
        <v>8816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75">
        <v>116</v>
      </c>
      <c r="C289" s="176">
        <v>0</v>
      </c>
      <c r="D289" s="177">
        <v>48</v>
      </c>
      <c r="E289" s="178">
        <v>4</v>
      </c>
      <c r="F289" s="175">
        <v>218</v>
      </c>
      <c r="G289" s="179">
        <v>4</v>
      </c>
      <c r="H289" s="177">
        <v>229</v>
      </c>
      <c r="I289" s="178">
        <v>34</v>
      </c>
      <c r="J289" s="175">
        <v>3</v>
      </c>
      <c r="K289" s="179">
        <v>13</v>
      </c>
      <c r="L289" s="177">
        <v>29</v>
      </c>
      <c r="M289" s="175">
        <v>16</v>
      </c>
      <c r="N289" s="180">
        <v>103</v>
      </c>
      <c r="O289" s="181">
        <v>74</v>
      </c>
      <c r="P289" s="175">
        <v>34</v>
      </c>
      <c r="Q289" s="179">
        <v>16</v>
      </c>
      <c r="R289" s="177">
        <v>20</v>
      </c>
      <c r="S289" s="178">
        <v>1</v>
      </c>
      <c r="T289" s="175">
        <v>0</v>
      </c>
      <c r="U289" s="179">
        <v>0</v>
      </c>
      <c r="V289" s="177">
        <v>7</v>
      </c>
      <c r="W289" s="178">
        <v>0</v>
      </c>
      <c r="X289" s="175">
        <v>1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808</v>
      </c>
      <c r="AC289" s="157">
        <f t="shared" ref="AC289:AC308" si="4373">C289+E289+G289+I289+K289+M289+O289+Q289+S289+U289+W289+Y289+AA289</f>
        <v>162</v>
      </c>
      <c r="AE289" s="237" t="str">
        <f>$AE$10</f>
        <v>08:00 - 08:59</v>
      </c>
      <c r="AF289" s="125">
        <f>SUMIF($A$9:$A$32,$AE289,B$288:B$311)</f>
        <v>841</v>
      </c>
      <c r="AG289" s="176">
        <f t="shared" si="4343"/>
        <v>719</v>
      </c>
      <c r="AH289" s="177">
        <f t="shared" si="4343"/>
        <v>344</v>
      </c>
      <c r="AI289" s="178">
        <f t="shared" si="4343"/>
        <v>310</v>
      </c>
      <c r="AJ289" s="238">
        <f t="shared" si="4343"/>
        <v>1146</v>
      </c>
      <c r="AK289" s="179">
        <f t="shared" si="4343"/>
        <v>633</v>
      </c>
      <c r="AL289" s="177">
        <f t="shared" si="4343"/>
        <v>1549</v>
      </c>
      <c r="AM289" s="178">
        <f t="shared" si="4343"/>
        <v>1291</v>
      </c>
      <c r="AN289" s="238">
        <f t="shared" si="4343"/>
        <v>82</v>
      </c>
      <c r="AO289" s="179">
        <f t="shared" si="4343"/>
        <v>211</v>
      </c>
      <c r="AP289" s="177">
        <f t="shared" si="4343"/>
        <v>340</v>
      </c>
      <c r="AQ289" s="238">
        <f t="shared" si="4343"/>
        <v>692</v>
      </c>
      <c r="AR289" s="180">
        <f t="shared" si="4343"/>
        <v>1312</v>
      </c>
      <c r="AS289" s="181">
        <f t="shared" si="4343"/>
        <v>1568</v>
      </c>
      <c r="AT289" s="238">
        <f t="shared" si="4343"/>
        <v>700</v>
      </c>
      <c r="AU289" s="179">
        <f t="shared" si="4343"/>
        <v>486</v>
      </c>
      <c r="AV289" s="177">
        <f t="shared" si="4343"/>
        <v>1050</v>
      </c>
      <c r="AW289" s="178">
        <f t="shared" si="4344"/>
        <v>789</v>
      </c>
      <c r="AX289" s="238">
        <f t="shared" si="4344"/>
        <v>106</v>
      </c>
      <c r="AY289" s="179">
        <f t="shared" si="4344"/>
        <v>170</v>
      </c>
      <c r="AZ289" s="177">
        <f t="shared" si="4344"/>
        <v>495</v>
      </c>
      <c r="BA289" s="178">
        <f t="shared" si="4344"/>
        <v>831</v>
      </c>
      <c r="BB289" s="238">
        <f t="shared" si="4344"/>
        <v>571</v>
      </c>
      <c r="BC289" s="179">
        <f t="shared" si="4344"/>
        <v>321</v>
      </c>
      <c r="BD289" s="177">
        <f t="shared" si="4344"/>
        <v>1615</v>
      </c>
      <c r="BE289" s="238">
        <f t="shared" si="4344"/>
        <v>1608</v>
      </c>
      <c r="BF289" s="158">
        <f>SUM(AF289,AH289,AJ289,AL289,AN289,AP289,AR289,AT289,AV289,AX289,AZ289,BB289,BD289)</f>
        <v>10151</v>
      </c>
      <c r="BG289" s="159">
        <f>SUM(AG289,AI289,AK289,AM289,AO289,AQ289,AS289,AU289,AW289,AY289,BA289,BC289,BE289)</f>
        <v>9629</v>
      </c>
      <c r="BI289" s="136" t="s">
        <v>17</v>
      </c>
      <c r="BJ289" s="128">
        <f>B289/B312</f>
        <v>6.1932728243459688E-3</v>
      </c>
      <c r="BK289" s="129">
        <f t="shared" ref="BK289" si="4374">C289/C312</f>
        <v>0</v>
      </c>
      <c r="BL289" s="130">
        <f t="shared" ref="BL289" si="4375">D289/D312</f>
        <v>7.5925340082252449E-3</v>
      </c>
      <c r="BM289" s="131">
        <f t="shared" ref="BM289" si="4376">E289/E312</f>
        <v>6.1199510403916763E-4</v>
      </c>
      <c r="BN289" s="128">
        <f t="shared" ref="BN289" si="4377">F289/F312</f>
        <v>1.2574988463313336E-2</v>
      </c>
      <c r="BO289" s="129">
        <f t="shared" ref="BO289" si="4378">G289/G312</f>
        <v>2.863073509412354E-4</v>
      </c>
      <c r="BP289" s="130">
        <f t="shared" ref="BP289" si="4379">H289/H312</f>
        <v>7.8532235939643355E-3</v>
      </c>
      <c r="BQ289" s="131">
        <f t="shared" ref="BQ289" si="4380">I289/I312</f>
        <v>1.1793679975025148E-3</v>
      </c>
      <c r="BR289" s="128">
        <f t="shared" ref="BR289" si="4381">J289/J312</f>
        <v>1.2229922543823889E-3</v>
      </c>
      <c r="BS289" s="129">
        <f t="shared" ref="BS289" si="4382">K289/K312</f>
        <v>4.6478369681801929E-3</v>
      </c>
      <c r="BT289" s="130">
        <f t="shared" ref="BT289" si="4383">L289/L312</f>
        <v>2.6779942746329301E-3</v>
      </c>
      <c r="BU289" s="128">
        <f t="shared" ref="BU289" si="4384">M289/M312</f>
        <v>1.3457818151232231E-3</v>
      </c>
      <c r="BV289" s="132">
        <f t="shared" ref="BV289" si="4385">N289/N312</f>
        <v>3.9581892245023438E-3</v>
      </c>
      <c r="BW289" s="133">
        <f t="shared" ref="BW289" si="4386">O289/O312</f>
        <v>2.8193698327427896E-3</v>
      </c>
      <c r="BX289" s="128">
        <f t="shared" ref="BX289" si="4387">P289/P312</f>
        <v>2.7680534071480908E-3</v>
      </c>
      <c r="BY289" s="129">
        <f t="shared" ref="BY289" si="4388">Q289/Q312</f>
        <v>1.2905307307630263E-3</v>
      </c>
      <c r="BZ289" s="130">
        <f t="shared" ref="BZ289" si="4389">R289/R312</f>
        <v>1.1732269607555581E-3</v>
      </c>
      <c r="CA289" s="131">
        <f t="shared" ref="CA289" si="4390">S289/S312</f>
        <v>5.4100843973165978E-5</v>
      </c>
      <c r="CB289" s="128">
        <f t="shared" ref="CB289" si="4391">T289/T312</f>
        <v>0</v>
      </c>
      <c r="CC289" s="129">
        <f t="shared" ref="CC289" si="4392">U289/U312</f>
        <v>0</v>
      </c>
      <c r="CD289" s="130">
        <f t="shared" ref="CD289" si="4393">V289/V312</f>
        <v>5.2040740465392904E-4</v>
      </c>
      <c r="CE289" s="131">
        <f t="shared" ref="CE289" si="4394">W289/W312</f>
        <v>0</v>
      </c>
      <c r="CF289" s="128">
        <f t="shared" ref="CF289" si="4395">X289/X312</f>
        <v>1.0474494605635278E-4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4.1392382367254933E-3</v>
      </c>
      <c r="CK289" s="135">
        <f t="shared" ref="CK289" si="4400">AC289/AC312</f>
        <v>8.3349197120851195E-4</v>
      </c>
    </row>
    <row r="290" spans="1:89" ht="13.5" thickBot="1" x14ac:dyDescent="0.25">
      <c r="A290" s="145" t="s">
        <v>18</v>
      </c>
      <c r="B290" s="182">
        <v>361</v>
      </c>
      <c r="C290" s="183">
        <v>96</v>
      </c>
      <c r="D290" s="184">
        <v>257</v>
      </c>
      <c r="E290" s="185">
        <v>76</v>
      </c>
      <c r="F290" s="182">
        <v>876</v>
      </c>
      <c r="G290" s="186">
        <v>216</v>
      </c>
      <c r="H290" s="184">
        <v>824</v>
      </c>
      <c r="I290" s="185">
        <v>482</v>
      </c>
      <c r="J290" s="182">
        <v>24</v>
      </c>
      <c r="K290" s="186">
        <v>82</v>
      </c>
      <c r="L290" s="184">
        <v>239</v>
      </c>
      <c r="M290" s="182">
        <v>315</v>
      </c>
      <c r="N290" s="187">
        <v>700</v>
      </c>
      <c r="O290" s="188">
        <v>736</v>
      </c>
      <c r="P290" s="182">
        <v>312</v>
      </c>
      <c r="Q290" s="186">
        <v>340</v>
      </c>
      <c r="R290" s="184">
        <v>488</v>
      </c>
      <c r="S290" s="185">
        <v>455</v>
      </c>
      <c r="T290" s="182">
        <v>79</v>
      </c>
      <c r="U290" s="186">
        <v>200</v>
      </c>
      <c r="V290" s="184">
        <v>246</v>
      </c>
      <c r="W290" s="185">
        <v>486</v>
      </c>
      <c r="X290" s="182">
        <v>271</v>
      </c>
      <c r="Y290" s="186">
        <v>225</v>
      </c>
      <c r="Z290" s="184">
        <v>688</v>
      </c>
      <c r="AA290" s="182">
        <v>589</v>
      </c>
      <c r="AB290" s="156">
        <f t="shared" si="4372"/>
        <v>5365</v>
      </c>
      <c r="AC290" s="157">
        <f t="shared" si="4373"/>
        <v>4298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1.9273892151628405E-2</v>
      </c>
      <c r="BK290" s="129">
        <f t="shared" ref="BK290" si="4401">C290/C312</f>
        <v>5.3631284916201118E-3</v>
      </c>
      <c r="BL290" s="130">
        <f t="shared" ref="BL290" si="4402">D290/D312</f>
        <v>4.0651692502372667E-2</v>
      </c>
      <c r="BM290" s="131">
        <f t="shared" ref="BM290" si="4403">E290/E312</f>
        <v>1.1627906976744186E-2</v>
      </c>
      <c r="BN290" s="128">
        <f t="shared" ref="BN290" si="4404">F290/F312</f>
        <v>5.0530687586525153E-2</v>
      </c>
      <c r="BO290" s="129">
        <f t="shared" ref="BO290" si="4405">G290/G312</f>
        <v>1.5460596950826713E-2</v>
      </c>
      <c r="BP290" s="130">
        <f t="shared" ref="BP290" si="4406">H290/H312</f>
        <v>2.8257887517146776E-2</v>
      </c>
      <c r="BQ290" s="131">
        <f t="shared" ref="BQ290" si="4407">I290/I312</f>
        <v>1.6719275729300358E-2</v>
      </c>
      <c r="BR290" s="128">
        <f t="shared" ref="BR290" si="4408">J290/J312</f>
        <v>9.7839380350591108E-3</v>
      </c>
      <c r="BS290" s="129">
        <f t="shared" ref="BS290" si="4409">K290/K312</f>
        <v>2.931712549159814E-2</v>
      </c>
      <c r="BT290" s="130">
        <f t="shared" ref="BT290" si="4410">L290/L312</f>
        <v>2.2070366608181735E-2</v>
      </c>
      <c r="BU290" s="128">
        <f t="shared" ref="BU290" si="4411">M290/M312</f>
        <v>2.6495079485238455E-2</v>
      </c>
      <c r="BV290" s="132">
        <f t="shared" ref="BV290" si="4412">N290/N312</f>
        <v>2.6900315117977098E-2</v>
      </c>
      <c r="BW290" s="133">
        <f t="shared" ref="BW290" si="4413">O290/O312</f>
        <v>2.8041299958090449E-2</v>
      </c>
      <c r="BX290" s="128">
        <f t="shared" ref="BX290" si="4414">P290/P312</f>
        <v>2.540096067735895E-2</v>
      </c>
      <c r="BY290" s="129">
        <f t="shared" ref="BY290" si="4415">Q290/Q312</f>
        <v>2.7423778028714308E-2</v>
      </c>
      <c r="BZ290" s="130">
        <f t="shared" ref="BZ290" si="4416">R290/R312</f>
        <v>2.8626737842435621E-2</v>
      </c>
      <c r="CA290" s="131">
        <f t="shared" ref="CA290" si="4417">S290/S312</f>
        <v>2.4615884007790523E-2</v>
      </c>
      <c r="CB290" s="128">
        <f t="shared" ref="CB290" si="4418">T290/T312</f>
        <v>4.0347293156281917E-2</v>
      </c>
      <c r="CC290" s="129">
        <f t="shared" ref="CC290" si="4419">U290/U312</f>
        <v>8.0515297906602251E-2</v>
      </c>
      <c r="CD290" s="130">
        <f t="shared" ref="CD290" si="4420">V290/V312</f>
        <v>1.828860307783808E-2</v>
      </c>
      <c r="CE290" s="131">
        <f t="shared" ref="CE290" si="4421">W290/W312</f>
        <v>2.9415325021183877E-2</v>
      </c>
      <c r="CF290" s="128">
        <f t="shared" ref="CF290" si="4422">X290/X312</f>
        <v>2.8385880381271603E-2</v>
      </c>
      <c r="CG290" s="129">
        <f t="shared" ref="CG290" si="4423">Y290/Y312</f>
        <v>4.204821528686227E-2</v>
      </c>
      <c r="CH290" s="130">
        <f t="shared" ref="CH290" si="4424">Z290/Z312</f>
        <v>2.2882229687032296E-2</v>
      </c>
      <c r="CI290" s="128">
        <f t="shared" ref="CI290" si="4425">AA290/AA312</f>
        <v>1.9027620739783556E-2</v>
      </c>
      <c r="CJ290" s="134">
        <f t="shared" ref="CJ290" si="4426">AB290/AB312</f>
        <v>2.748392715350529E-2</v>
      </c>
      <c r="CK290" s="135">
        <f t="shared" ref="CK290" si="4427">AC290/AC312</f>
        <v>2.2113262297865335E-2</v>
      </c>
    </row>
    <row r="291" spans="1:89" ht="14.25" thickTop="1" thickBot="1" x14ac:dyDescent="0.25">
      <c r="A291" s="136" t="s">
        <v>19</v>
      </c>
      <c r="B291" s="175">
        <v>501</v>
      </c>
      <c r="C291" s="176">
        <v>435</v>
      </c>
      <c r="D291" s="177">
        <v>271</v>
      </c>
      <c r="E291" s="178">
        <v>222</v>
      </c>
      <c r="F291" s="175">
        <v>998</v>
      </c>
      <c r="G291" s="179">
        <v>595</v>
      </c>
      <c r="H291" s="177">
        <v>1177</v>
      </c>
      <c r="I291" s="178">
        <v>939</v>
      </c>
      <c r="J291" s="175">
        <v>70</v>
      </c>
      <c r="K291" s="179">
        <v>119</v>
      </c>
      <c r="L291" s="177">
        <v>355</v>
      </c>
      <c r="M291" s="175">
        <v>451</v>
      </c>
      <c r="N291" s="180">
        <v>1161</v>
      </c>
      <c r="O291" s="181">
        <v>1086</v>
      </c>
      <c r="P291" s="175">
        <v>628</v>
      </c>
      <c r="Q291" s="179">
        <v>495</v>
      </c>
      <c r="R291" s="177">
        <v>769</v>
      </c>
      <c r="S291" s="178">
        <v>597</v>
      </c>
      <c r="T291" s="175">
        <v>173</v>
      </c>
      <c r="U291" s="179">
        <v>206</v>
      </c>
      <c r="V291" s="177">
        <v>405</v>
      </c>
      <c r="W291" s="178">
        <v>669</v>
      </c>
      <c r="X291" s="175">
        <v>541</v>
      </c>
      <c r="Y291" s="179">
        <v>265</v>
      </c>
      <c r="Z291" s="177">
        <v>1037</v>
      </c>
      <c r="AA291" s="175">
        <v>1010</v>
      </c>
      <c r="AB291" s="156">
        <f t="shared" si="4372"/>
        <v>8086</v>
      </c>
      <c r="AC291" s="157">
        <f t="shared" si="4373"/>
        <v>7089</v>
      </c>
      <c r="AE291" s="229" t="s">
        <v>13</v>
      </c>
      <c r="AF291" s="20">
        <f t="shared" ref="AF291:BG291" si="4428">SUM(AF288:AF290)</f>
        <v>1470</v>
      </c>
      <c r="AG291" s="21">
        <f t="shared" si="4428"/>
        <v>1388</v>
      </c>
      <c r="AH291" s="20">
        <f t="shared" si="4428"/>
        <v>628</v>
      </c>
      <c r="AI291" s="21">
        <f t="shared" si="4428"/>
        <v>571</v>
      </c>
      <c r="AJ291" s="20">
        <f t="shared" si="4428"/>
        <v>2188</v>
      </c>
      <c r="AK291" s="21">
        <f t="shared" si="4428"/>
        <v>1422</v>
      </c>
      <c r="AL291" s="20">
        <f t="shared" si="4428"/>
        <v>2780</v>
      </c>
      <c r="AM291" s="21">
        <f t="shared" si="4428"/>
        <v>2491</v>
      </c>
      <c r="AN291" s="20">
        <f t="shared" si="4428"/>
        <v>152</v>
      </c>
      <c r="AO291" s="21">
        <f t="shared" si="4428"/>
        <v>373</v>
      </c>
      <c r="AP291" s="20">
        <f t="shared" si="4428"/>
        <v>698</v>
      </c>
      <c r="AQ291" s="21">
        <f t="shared" si="4428"/>
        <v>1296</v>
      </c>
      <c r="AR291" s="20">
        <f t="shared" si="4428"/>
        <v>2550</v>
      </c>
      <c r="AS291" s="21">
        <f t="shared" si="4428"/>
        <v>2842</v>
      </c>
      <c r="AT291" s="20">
        <f t="shared" si="4428"/>
        <v>1337</v>
      </c>
      <c r="AU291" s="21">
        <f t="shared" si="4428"/>
        <v>1017</v>
      </c>
      <c r="AV291" s="20">
        <f t="shared" si="4428"/>
        <v>2023</v>
      </c>
      <c r="AW291" s="21">
        <f t="shared" si="4428"/>
        <v>1508</v>
      </c>
      <c r="AX291" s="20">
        <f t="shared" si="4428"/>
        <v>293</v>
      </c>
      <c r="AY291" s="21">
        <f t="shared" si="4428"/>
        <v>352</v>
      </c>
      <c r="AZ291" s="20">
        <f t="shared" si="4428"/>
        <v>990</v>
      </c>
      <c r="BA291" s="21">
        <f t="shared" si="4428"/>
        <v>1581</v>
      </c>
      <c r="BB291" s="20">
        <f t="shared" si="4428"/>
        <v>1162</v>
      </c>
      <c r="BC291" s="21">
        <f t="shared" si="4428"/>
        <v>594</v>
      </c>
      <c r="BD291" s="20">
        <f t="shared" si="4428"/>
        <v>2849</v>
      </c>
      <c r="BE291" s="21">
        <f t="shared" si="4428"/>
        <v>3010</v>
      </c>
      <c r="BF291" s="160">
        <f t="shared" si="4428"/>
        <v>19120</v>
      </c>
      <c r="BG291" s="161">
        <f t="shared" si="4428"/>
        <v>18445</v>
      </c>
      <c r="BI291" s="136" t="s">
        <v>19</v>
      </c>
      <c r="BJ291" s="128">
        <f>B291/B312</f>
        <v>2.6748531767218368E-2</v>
      </c>
      <c r="BK291" s="129">
        <f t="shared" ref="BK291" si="4429">C291/C312</f>
        <v>2.430167597765363E-2</v>
      </c>
      <c r="BL291" s="130">
        <f t="shared" ref="BL291" si="4430">D291/D312</f>
        <v>4.2866181588105033E-2</v>
      </c>
      <c r="BM291" s="131">
        <f t="shared" ref="BM291" si="4431">E291/E312</f>
        <v>3.3965728274173809E-2</v>
      </c>
      <c r="BN291" s="128">
        <f t="shared" ref="BN291" si="4432">F291/F312</f>
        <v>5.7568066451315181E-2</v>
      </c>
      <c r="BO291" s="129">
        <f t="shared" ref="BO291" si="4433">G291/G312</f>
        <v>4.2588218452508771E-2</v>
      </c>
      <c r="BP291" s="130">
        <f t="shared" ref="BP291" si="4434">H291/H312</f>
        <v>4.0363511659807956E-2</v>
      </c>
      <c r="BQ291" s="131">
        <f t="shared" ref="BQ291" si="4435">I291/I312</f>
        <v>3.2571369107495925E-2</v>
      </c>
      <c r="BR291" s="128">
        <f t="shared" ref="BR291" si="4436">J291/J312</f>
        <v>2.8536485935589075E-2</v>
      </c>
      <c r="BS291" s="129">
        <f t="shared" ref="BS291" si="4437">K291/K312</f>
        <v>4.2545584554880229E-2</v>
      </c>
      <c r="BT291" s="130">
        <f t="shared" ref="BT291" si="4438">L291/L312</f>
        <v>3.2782343706713457E-2</v>
      </c>
      <c r="BU291" s="128">
        <f t="shared" ref="BU291" si="4439">M291/M312</f>
        <v>3.7934224913785855E-2</v>
      </c>
      <c r="BV291" s="132">
        <f t="shared" ref="BV291" si="4440">N291/N312</f>
        <v>4.4616094074244869E-2</v>
      </c>
      <c r="BW291" s="133">
        <f t="shared" ref="BW291" si="4441">O291/O312</f>
        <v>4.1376157275117155E-2</v>
      </c>
      <c r="BX291" s="128">
        <f t="shared" ref="BX291" si="4442">P291/P312</f>
        <v>5.1127574696735324E-2</v>
      </c>
      <c r="BY291" s="129">
        <f t="shared" ref="BY291" si="4443">Q291/Q312</f>
        <v>3.9925794482981128E-2</v>
      </c>
      <c r="BZ291" s="130">
        <f t="shared" ref="BZ291" si="4444">R291/R312</f>
        <v>4.5110576641051212E-2</v>
      </c>
      <c r="CA291" s="131">
        <f t="shared" ref="CA291" si="4445">S291/S312</f>
        <v>3.2298203851980088E-2</v>
      </c>
      <c r="CB291" s="128">
        <f t="shared" ref="CB291" si="4446">T291/T312</f>
        <v>8.8355464759959146E-2</v>
      </c>
      <c r="CC291" s="129">
        <f t="shared" ref="CC291" si="4447">U291/U312</f>
        <v>8.2930756843800316E-2</v>
      </c>
      <c r="CD291" s="130">
        <f t="shared" ref="CD291" si="4448">V291/V312</f>
        <v>3.0109285554977324E-2</v>
      </c>
      <c r="CE291" s="131">
        <f t="shared" ref="CE291" si="4449">W291/W312</f>
        <v>4.0491465924222252E-2</v>
      </c>
      <c r="CF291" s="128">
        <f t="shared" ref="CF291" si="4450">X291/X312</f>
        <v>5.6667015816486851E-2</v>
      </c>
      <c r="CG291" s="129">
        <f t="shared" ref="CG291" si="4451">Y291/Y312</f>
        <v>4.9523453560082226E-2</v>
      </c>
      <c r="CH291" s="130">
        <f t="shared" ref="CH291" si="4452">Z291/Z312</f>
        <v>3.4489639804436756E-2</v>
      </c>
      <c r="CI291" s="128">
        <f t="shared" ref="CI291" si="4453">AA291/AA312</f>
        <v>3.2628008399289289E-2</v>
      </c>
      <c r="CJ291" s="134">
        <f t="shared" ref="CJ291" si="4454">AB291/AB312</f>
        <v>4.1423119284854384E-2</v>
      </c>
      <c r="CK291" s="135">
        <f t="shared" ref="CK291" si="4455">AC291/AC312</f>
        <v>3.6472991258624327E-2</v>
      </c>
    </row>
    <row r="292" spans="1:89" ht="13.5" thickTop="1" x14ac:dyDescent="0.2">
      <c r="A292" s="145" t="s">
        <v>20</v>
      </c>
      <c r="B292" s="182">
        <v>629</v>
      </c>
      <c r="C292" s="183">
        <v>669</v>
      </c>
      <c r="D292" s="184">
        <v>284</v>
      </c>
      <c r="E292" s="185">
        <v>261</v>
      </c>
      <c r="F292" s="182">
        <v>1042</v>
      </c>
      <c r="G292" s="186">
        <v>789</v>
      </c>
      <c r="H292" s="184">
        <v>1231</v>
      </c>
      <c r="I292" s="185">
        <v>1200</v>
      </c>
      <c r="J292" s="182">
        <v>70</v>
      </c>
      <c r="K292" s="186">
        <v>162</v>
      </c>
      <c r="L292" s="184">
        <v>358</v>
      </c>
      <c r="M292" s="182">
        <v>604</v>
      </c>
      <c r="N292" s="187">
        <v>1238</v>
      </c>
      <c r="O292" s="188">
        <v>1274</v>
      </c>
      <c r="P292" s="182">
        <v>637</v>
      </c>
      <c r="Q292" s="186">
        <v>531</v>
      </c>
      <c r="R292" s="184">
        <v>973</v>
      </c>
      <c r="S292" s="185">
        <v>719</v>
      </c>
      <c r="T292" s="182">
        <v>187</v>
      </c>
      <c r="U292" s="186">
        <v>182</v>
      </c>
      <c r="V292" s="184">
        <v>495</v>
      </c>
      <c r="W292" s="185">
        <v>750</v>
      </c>
      <c r="X292" s="182">
        <v>591</v>
      </c>
      <c r="Y292" s="186">
        <v>273</v>
      </c>
      <c r="Z292" s="184">
        <v>1234</v>
      </c>
      <c r="AA292" s="182">
        <v>1402</v>
      </c>
      <c r="AB292" s="156">
        <f t="shared" si="4372"/>
        <v>8969</v>
      </c>
      <c r="AC292" s="157">
        <f t="shared" si="4373"/>
        <v>8816</v>
      </c>
      <c r="BI292" s="145" t="s">
        <v>20</v>
      </c>
      <c r="BJ292" s="128">
        <f>B292/B312</f>
        <v>3.3582487987186334E-2</v>
      </c>
      <c r="BK292" s="129">
        <f t="shared" ref="BK292" si="4456">C292/C312</f>
        <v>3.7374301675977654E-2</v>
      </c>
      <c r="BL292" s="130">
        <f t="shared" ref="BL292" si="4457">D292/D312</f>
        <v>4.4922492881999371E-2</v>
      </c>
      <c r="BM292" s="131">
        <f t="shared" ref="BM292" si="4458">E292/E312</f>
        <v>3.9932680538555691E-2</v>
      </c>
      <c r="BN292" s="128">
        <f t="shared" ref="BN292" si="4459">F292/F312</f>
        <v>6.0106137517305029E-2</v>
      </c>
      <c r="BO292" s="129">
        <f t="shared" ref="BO292" si="4460">G292/G312</f>
        <v>5.6474124973158686E-2</v>
      </c>
      <c r="BP292" s="130">
        <f t="shared" ref="BP292" si="4461">H292/H312</f>
        <v>4.2215363511659811E-2</v>
      </c>
      <c r="BQ292" s="131">
        <f t="shared" ref="BQ292" si="4462">I292/I312</f>
        <v>4.1624752853029932E-2</v>
      </c>
      <c r="BR292" s="128">
        <f t="shared" ref="BR292" si="4463">J292/J312</f>
        <v>2.8536485935589075E-2</v>
      </c>
      <c r="BS292" s="129">
        <f t="shared" ref="BS292" si="4464">K292/K312</f>
        <v>5.7919199141937792E-2</v>
      </c>
      <c r="BT292" s="130">
        <f t="shared" ref="BT292" si="4465">L292/L312</f>
        <v>3.305937759719272E-2</v>
      </c>
      <c r="BU292" s="128">
        <f t="shared" ref="BU292" si="4466">M292/M312</f>
        <v>5.0803263520901677E-2</v>
      </c>
      <c r="BV292" s="132">
        <f t="shared" ref="BV292" si="4467">N292/N312</f>
        <v>4.7575128737222347E-2</v>
      </c>
      <c r="BW292" s="133">
        <f t="shared" ref="BW292" si="4468">O292/O312</f>
        <v>4.8538880633977217E-2</v>
      </c>
      <c r="BX292" s="128">
        <f t="shared" ref="BX292" si="4469">P292/P312</f>
        <v>5.1860294716274527E-2</v>
      </c>
      <c r="BY292" s="129">
        <f t="shared" ref="BY292" si="4470">Q292/Q312</f>
        <v>4.2829488627197938E-2</v>
      </c>
      <c r="BZ292" s="130">
        <f t="shared" ref="BZ292" si="4471">R292/R312</f>
        <v>5.7077491640757906E-2</v>
      </c>
      <c r="CA292" s="131">
        <f t="shared" ref="CA292" si="4472">S292/S312</f>
        <v>3.8898506816706341E-2</v>
      </c>
      <c r="CB292" s="128">
        <f t="shared" ref="CB292" si="4473">T292/T312</f>
        <v>9.5505617977528087E-2</v>
      </c>
      <c r="CC292" s="129">
        <f t="shared" ref="CC292" si="4474">U292/U312</f>
        <v>7.3268921095008058E-2</v>
      </c>
      <c r="CD292" s="130">
        <f t="shared" ref="CD292" si="4475">V292/V312</f>
        <v>3.6800237900527839E-2</v>
      </c>
      <c r="CE292" s="131">
        <f t="shared" ref="CE292" si="4476">W292/W312</f>
        <v>4.5394020094419563E-2</v>
      </c>
      <c r="CF292" s="128">
        <f t="shared" ref="CF292" si="4477">X292/X312</f>
        <v>6.1904263119304491E-2</v>
      </c>
      <c r="CG292" s="129">
        <f t="shared" ref="CG292" si="4478">Y292/Y312</f>
        <v>5.1018501214726217E-2</v>
      </c>
      <c r="CH292" s="130">
        <f t="shared" ref="CH292" si="4479">Z292/Z312</f>
        <v>4.1041673595636409E-2</v>
      </c>
      <c r="CI292" s="128">
        <f t="shared" ref="CI292" si="4480">AA292/AA312</f>
        <v>4.5291552253270875E-2</v>
      </c>
      <c r="CJ292" s="134">
        <f t="shared" ref="CJ292" si="4481">AB292/AB312</f>
        <v>4.5946568991572963E-2</v>
      </c>
      <c r="CK292" s="135">
        <f t="shared" ref="CK292" si="4482">AC292/AC312</f>
        <v>4.5358427272680503E-2</v>
      </c>
    </row>
    <row r="293" spans="1:89" ht="13.5" thickBot="1" x14ac:dyDescent="0.25">
      <c r="A293" s="136" t="s">
        <v>21</v>
      </c>
      <c r="B293" s="175">
        <v>841</v>
      </c>
      <c r="C293" s="176">
        <v>719</v>
      </c>
      <c r="D293" s="177">
        <v>344</v>
      </c>
      <c r="E293" s="178">
        <v>310</v>
      </c>
      <c r="F293" s="175">
        <v>1146</v>
      </c>
      <c r="G293" s="179">
        <v>633</v>
      </c>
      <c r="H293" s="177">
        <v>1549</v>
      </c>
      <c r="I293" s="178">
        <v>1291</v>
      </c>
      <c r="J293" s="175">
        <v>82</v>
      </c>
      <c r="K293" s="179">
        <v>211</v>
      </c>
      <c r="L293" s="177">
        <v>340</v>
      </c>
      <c r="M293" s="175">
        <v>692</v>
      </c>
      <c r="N293" s="180">
        <v>1312</v>
      </c>
      <c r="O293" s="181">
        <v>1568</v>
      </c>
      <c r="P293" s="175">
        <v>700</v>
      </c>
      <c r="Q293" s="179">
        <v>486</v>
      </c>
      <c r="R293" s="177">
        <v>1050</v>
      </c>
      <c r="S293" s="178">
        <v>789</v>
      </c>
      <c r="T293" s="175">
        <v>106</v>
      </c>
      <c r="U293" s="179">
        <v>170</v>
      </c>
      <c r="V293" s="177">
        <v>495</v>
      </c>
      <c r="W293" s="178">
        <v>831</v>
      </c>
      <c r="X293" s="175">
        <v>571</v>
      </c>
      <c r="Y293" s="179">
        <v>321</v>
      </c>
      <c r="Z293" s="177">
        <v>1615</v>
      </c>
      <c r="AA293" s="175">
        <v>1608</v>
      </c>
      <c r="AB293" s="156">
        <f t="shared" si="4372"/>
        <v>10151</v>
      </c>
      <c r="AC293" s="157">
        <f t="shared" si="4373"/>
        <v>9629</v>
      </c>
      <c r="AE293" s="232" t="s">
        <v>85</v>
      </c>
      <c r="BI293" s="136" t="s">
        <v>21</v>
      </c>
      <c r="BJ293" s="128">
        <f>B293/B312</f>
        <v>4.4901227976508279E-2</v>
      </c>
      <c r="BK293" s="129">
        <f t="shared" ref="BK293" si="4483">C293/C312</f>
        <v>4.0167597765363126E-2</v>
      </c>
      <c r="BL293" s="130">
        <f t="shared" ref="BL293" si="4484">D293/D312</f>
        <v>5.4413160392280925E-2</v>
      </c>
      <c r="BM293" s="131">
        <f t="shared" ref="BM293" si="4485">E293/E312</f>
        <v>4.7429620563035499E-2</v>
      </c>
      <c r="BN293" s="128">
        <f t="shared" ref="BN293" si="4486">F293/F312</f>
        <v>6.6105214582371938E-2</v>
      </c>
      <c r="BO293" s="129">
        <f t="shared" ref="BO293" si="4487">G293/G312</f>
        <v>4.5308138286450507E-2</v>
      </c>
      <c r="BP293" s="130">
        <f t="shared" ref="BP293" si="4488">H293/H312</f>
        <v>5.3120713305898494E-2</v>
      </c>
      <c r="BQ293" s="131">
        <f t="shared" ref="BQ293" si="4489">I293/I312</f>
        <v>4.4781296611051374E-2</v>
      </c>
      <c r="BR293" s="128">
        <f t="shared" ref="BR293" si="4490">J293/J312</f>
        <v>3.3428454953118629E-2</v>
      </c>
      <c r="BS293" s="129">
        <f t="shared" ref="BS293" si="4491">K293/K312</f>
        <v>7.5437969252770826E-2</v>
      </c>
      <c r="BT293" s="130">
        <f t="shared" ref="BT293" si="4492">L293/L312</f>
        <v>3.1397174254317109E-2</v>
      </c>
      <c r="BU293" s="128">
        <f t="shared" ref="BU293" si="4493">M293/M312</f>
        <v>5.8205063504079405E-2</v>
      </c>
      <c r="BV293" s="132">
        <f t="shared" ref="BV293" si="4494">N293/N312</f>
        <v>5.0418876335408501E-2</v>
      </c>
      <c r="BW293" s="133">
        <f t="shared" ref="BW293" si="4495">O293/O312</f>
        <v>5.9740160780279654E-2</v>
      </c>
      <c r="BX293" s="128">
        <f t="shared" ref="BX293" si="4496">P293/P312</f>
        <v>5.6989334853048933E-2</v>
      </c>
      <c r="BY293" s="129">
        <f t="shared" ref="BY293" si="4497">Q293/Q312</f>
        <v>3.9199870946926924E-2</v>
      </c>
      <c r="BZ293" s="130">
        <f t="shared" ref="BZ293" si="4498">R293/R312</f>
        <v>6.1594415439666803E-2</v>
      </c>
      <c r="CA293" s="131">
        <f t="shared" ref="CA293" si="4499">S293/S312</f>
        <v>4.2685565894827956E-2</v>
      </c>
      <c r="CB293" s="128">
        <f t="shared" ref="CB293" si="4500">T293/T312</f>
        <v>5.4136874361593465E-2</v>
      </c>
      <c r="CC293" s="129">
        <f t="shared" ref="CC293" si="4501">U293/U312</f>
        <v>6.8438003220611915E-2</v>
      </c>
      <c r="CD293" s="130">
        <f t="shared" ref="CD293" si="4502">V293/V312</f>
        <v>3.6800237900527839E-2</v>
      </c>
      <c r="CE293" s="131">
        <f t="shared" ref="CE293" si="4503">W293/W312</f>
        <v>5.0296574264616874E-2</v>
      </c>
      <c r="CF293" s="128">
        <f t="shared" ref="CF293" si="4504">X293/X312</f>
        <v>5.9809364198177437E-2</v>
      </c>
      <c r="CG293" s="129">
        <f t="shared" ref="CG293" si="4505">Y293/Y312</f>
        <v>5.9988787142590171E-2</v>
      </c>
      <c r="CH293" s="130">
        <f t="shared" ref="CH293" si="4506">Z293/Z312</f>
        <v>5.3713373465926098E-2</v>
      </c>
      <c r="CI293" s="128">
        <f t="shared" ref="CI293" si="4507">AA293/AA312</f>
        <v>5.1946373768373445E-2</v>
      </c>
      <c r="CJ293" s="134">
        <f t="shared" ref="CJ293" si="4508">AB293/AB312</f>
        <v>5.2001741758663969E-2</v>
      </c>
      <c r="CK293" s="135">
        <f t="shared" ref="CK293" si="4509">AC293/AC312</f>
        <v>4.9541322165226921E-2</v>
      </c>
    </row>
    <row r="294" spans="1:89" ht="14.25" thickTop="1" thickBot="1" x14ac:dyDescent="0.25">
      <c r="A294" s="145" t="s">
        <v>22</v>
      </c>
      <c r="B294" s="182">
        <v>1090</v>
      </c>
      <c r="C294" s="183">
        <v>890</v>
      </c>
      <c r="D294" s="184">
        <v>518</v>
      </c>
      <c r="E294" s="185">
        <v>357</v>
      </c>
      <c r="F294" s="182">
        <v>1358</v>
      </c>
      <c r="G294" s="186">
        <v>509</v>
      </c>
      <c r="H294" s="184">
        <v>1911</v>
      </c>
      <c r="I294" s="185">
        <v>1571</v>
      </c>
      <c r="J294" s="182">
        <v>105</v>
      </c>
      <c r="K294" s="186">
        <v>386</v>
      </c>
      <c r="L294" s="184">
        <v>330</v>
      </c>
      <c r="M294" s="182">
        <v>1157</v>
      </c>
      <c r="N294" s="187">
        <v>1368</v>
      </c>
      <c r="O294" s="188">
        <v>2034</v>
      </c>
      <c r="P294" s="182">
        <v>836</v>
      </c>
      <c r="Q294" s="186">
        <v>516</v>
      </c>
      <c r="R294" s="184">
        <v>1292</v>
      </c>
      <c r="S294" s="185">
        <v>910</v>
      </c>
      <c r="T294" s="182">
        <v>113</v>
      </c>
      <c r="U294" s="186">
        <v>127</v>
      </c>
      <c r="V294" s="184">
        <v>527</v>
      </c>
      <c r="W294" s="185">
        <v>1299</v>
      </c>
      <c r="X294" s="182">
        <v>680</v>
      </c>
      <c r="Y294" s="186">
        <v>287</v>
      </c>
      <c r="Z294" s="184">
        <v>1890</v>
      </c>
      <c r="AA294" s="182">
        <v>1741</v>
      </c>
      <c r="AB294" s="156">
        <f t="shared" si="4372"/>
        <v>12018</v>
      </c>
      <c r="AC294" s="157">
        <f t="shared" si="4373"/>
        <v>11784</v>
      </c>
      <c r="AE294" s="301" t="s">
        <v>0</v>
      </c>
      <c r="AF294" s="303" t="s">
        <v>1</v>
      </c>
      <c r="AG294" s="304"/>
      <c r="AH294" s="303" t="s">
        <v>2</v>
      </c>
      <c r="AI294" s="304"/>
      <c r="AJ294" s="303" t="s">
        <v>3</v>
      </c>
      <c r="AK294" s="304"/>
      <c r="AL294" s="303" t="s">
        <v>4</v>
      </c>
      <c r="AM294" s="304"/>
      <c r="AN294" s="303" t="s">
        <v>5</v>
      </c>
      <c r="AO294" s="304"/>
      <c r="AP294" s="303" t="s">
        <v>6</v>
      </c>
      <c r="AQ294" s="304"/>
      <c r="AR294" s="303" t="s">
        <v>7</v>
      </c>
      <c r="AS294" s="304"/>
      <c r="AT294" s="303" t="s">
        <v>8</v>
      </c>
      <c r="AU294" s="304"/>
      <c r="AV294" s="303" t="s">
        <v>9</v>
      </c>
      <c r="AW294" s="304"/>
      <c r="AX294" s="303" t="s">
        <v>10</v>
      </c>
      <c r="AY294" s="304"/>
      <c r="AZ294" s="303" t="s">
        <v>11</v>
      </c>
      <c r="BA294" s="304"/>
      <c r="BB294" s="303" t="s">
        <v>12</v>
      </c>
      <c r="BC294" s="304"/>
      <c r="BD294" s="306" t="s">
        <v>40</v>
      </c>
      <c r="BE294" s="307"/>
      <c r="BF294" s="308" t="s">
        <v>41</v>
      </c>
      <c r="BG294" s="309"/>
      <c r="BI294" s="145" t="s">
        <v>22</v>
      </c>
      <c r="BJ294" s="128">
        <f>B294/B312</f>
        <v>5.819540843566471E-2</v>
      </c>
      <c r="BK294" s="129">
        <f t="shared" ref="BK294" si="4510">C294/C312</f>
        <v>4.9720670391061456E-2</v>
      </c>
      <c r="BL294" s="130">
        <f t="shared" ref="BL294" si="4511">D294/D312</f>
        <v>8.1936096172097433E-2</v>
      </c>
      <c r="BM294" s="131">
        <f t="shared" ref="BM294" si="4512">E294/E312</f>
        <v>5.4620563035495714E-2</v>
      </c>
      <c r="BN294" s="128">
        <f t="shared" ref="BN294" si="4513">F294/F312</f>
        <v>7.833410244577757E-2</v>
      </c>
      <c r="BO294" s="129">
        <f t="shared" ref="BO294" si="4514">G294/G312</f>
        <v>3.6432610407272206E-2</v>
      </c>
      <c r="BP294" s="130">
        <f t="shared" ref="BP294" si="4515">H294/H312</f>
        <v>6.5534979423868309E-2</v>
      </c>
      <c r="BQ294" s="131">
        <f t="shared" ref="BQ294" si="4516">I294/I312</f>
        <v>5.4493738943425026E-2</v>
      </c>
      <c r="BR294" s="128">
        <f t="shared" ref="BR294" si="4517">J294/J312</f>
        <v>4.2804728903383611E-2</v>
      </c>
      <c r="BS294" s="129">
        <f t="shared" ref="BS294" si="4518">K294/K312</f>
        <v>0.13800500536288882</v>
      </c>
      <c r="BT294" s="130">
        <f t="shared" ref="BT294" si="4519">L294/L312</f>
        <v>3.0473727952719548E-2</v>
      </c>
      <c r="BU294" s="128">
        <f t="shared" ref="BU294" si="4520">M294/M312</f>
        <v>9.7316847506098078E-2</v>
      </c>
      <c r="BV294" s="132">
        <f t="shared" ref="BV294" si="4521">N294/N312</f>
        <v>5.2570901544846671E-2</v>
      </c>
      <c r="BW294" s="133">
        <f t="shared" ref="BW294" si="4522">O294/O312</f>
        <v>7.7494570808092356E-2</v>
      </c>
      <c r="BX294" s="128">
        <f t="shared" ref="BX294" si="4523">P294/P312</f>
        <v>6.8061548481641296E-2</v>
      </c>
      <c r="BY294" s="129">
        <f t="shared" ref="BY294" si="4524">Q294/Q312</f>
        <v>4.1619616067107595E-2</v>
      </c>
      <c r="BZ294" s="130">
        <f t="shared" ref="BZ294" si="4525">R294/R312</f>
        <v>7.5790461664809058E-2</v>
      </c>
      <c r="CA294" s="131">
        <f t="shared" ref="CA294" si="4526">S294/S312</f>
        <v>4.9231768015581046E-2</v>
      </c>
      <c r="CB294" s="128">
        <f t="shared" ref="CB294" si="4527">T294/T312</f>
        <v>5.7711950970377936E-2</v>
      </c>
      <c r="CC294" s="129">
        <f t="shared" ref="CC294" si="4528">U294/U312</f>
        <v>5.112721417069243E-2</v>
      </c>
      <c r="CD294" s="130">
        <f t="shared" ref="CD294" si="4529">V294/V312</f>
        <v>3.9179243178945805E-2</v>
      </c>
      <c r="CE294" s="131">
        <f t="shared" ref="CE294" si="4530">W294/W312</f>
        <v>7.8622442803534684E-2</v>
      </c>
      <c r="CF294" s="128">
        <f t="shared" ref="CF294" si="4531">X294/X312</f>
        <v>7.1226563318319891E-2</v>
      </c>
      <c r="CG294" s="129">
        <f t="shared" ref="CG294" si="4532">Y294/Y312</f>
        <v>5.3634834610353205E-2</v>
      </c>
      <c r="CH294" s="130">
        <f t="shared" ref="CH294" si="4533">Z294/Z312</f>
        <v>6.285961352978349E-2</v>
      </c>
      <c r="CI294" s="128">
        <f t="shared" ref="CI294" si="4534">AA294/AA312</f>
        <v>5.6242933290260054E-2</v>
      </c>
      <c r="CJ294" s="134">
        <f t="shared" ref="CJ294" si="4535">AB294/AB312</f>
        <v>6.1566045951691808E-2</v>
      </c>
      <c r="CK294" s="135">
        <f t="shared" ref="CK294" si="4536">AC294/AC312</f>
        <v>6.062882338716731E-2</v>
      </c>
    </row>
    <row r="295" spans="1:89" ht="15" thickTop="1" thickBot="1" x14ac:dyDescent="0.3">
      <c r="A295" s="136" t="s">
        <v>23</v>
      </c>
      <c r="B295" s="175">
        <v>1113</v>
      </c>
      <c r="C295" s="176">
        <v>1252</v>
      </c>
      <c r="D295" s="177">
        <v>462</v>
      </c>
      <c r="E295" s="178">
        <v>309</v>
      </c>
      <c r="F295" s="175">
        <v>1271</v>
      </c>
      <c r="G295" s="179">
        <v>669</v>
      </c>
      <c r="H295" s="177">
        <v>1854</v>
      </c>
      <c r="I295" s="178">
        <v>1416</v>
      </c>
      <c r="J295" s="175">
        <v>92</v>
      </c>
      <c r="K295" s="179">
        <v>266</v>
      </c>
      <c r="L295" s="177">
        <v>297</v>
      </c>
      <c r="M295" s="175">
        <v>1003</v>
      </c>
      <c r="N295" s="180">
        <v>1360</v>
      </c>
      <c r="O295" s="181">
        <v>1608</v>
      </c>
      <c r="P295" s="175">
        <v>909</v>
      </c>
      <c r="Q295" s="179">
        <v>477</v>
      </c>
      <c r="R295" s="177">
        <v>1254</v>
      </c>
      <c r="S295" s="178">
        <v>788</v>
      </c>
      <c r="T295" s="175">
        <v>90</v>
      </c>
      <c r="U295" s="179">
        <v>91</v>
      </c>
      <c r="V295" s="177">
        <v>476</v>
      </c>
      <c r="W295" s="178">
        <v>1150</v>
      </c>
      <c r="X295" s="175">
        <v>648</v>
      </c>
      <c r="Y295" s="179">
        <v>205</v>
      </c>
      <c r="Z295" s="177">
        <v>1761</v>
      </c>
      <c r="AA295" s="175">
        <v>1883</v>
      </c>
      <c r="AB295" s="156">
        <f t="shared" si="4372"/>
        <v>11587</v>
      </c>
      <c r="AC295" s="157">
        <f t="shared" si="4373"/>
        <v>11117</v>
      </c>
      <c r="AE295" s="302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5.94233849439402E-2</v>
      </c>
      <c r="BK295" s="129">
        <f t="shared" ref="BK295" si="4537">C295/C312</f>
        <v>6.9944134078212289E-2</v>
      </c>
      <c r="BL295" s="130">
        <f t="shared" ref="BL295" si="4538">D295/D312</f>
        <v>7.3078139829167985E-2</v>
      </c>
      <c r="BM295" s="131">
        <f t="shared" ref="BM295" si="4539">E295/E312</f>
        <v>4.7276621787025706E-2</v>
      </c>
      <c r="BN295" s="128">
        <f t="shared" ref="BN295" si="4540">F295/F312</f>
        <v>7.3315643747115827E-2</v>
      </c>
      <c r="BO295" s="129">
        <f t="shared" ref="BO295" si="4541">G295/G312</f>
        <v>4.7884904444921626E-2</v>
      </c>
      <c r="BP295" s="130">
        <f t="shared" ref="BP295" si="4542">H295/H312</f>
        <v>6.3580246913580246E-2</v>
      </c>
      <c r="BQ295" s="131">
        <f t="shared" ref="BQ295" si="4543">I295/I312</f>
        <v>4.9117208366575321E-2</v>
      </c>
      <c r="BR295" s="128">
        <f t="shared" ref="BR295" si="4544">J295/J312</f>
        <v>3.7505095801059929E-2</v>
      </c>
      <c r="BS295" s="129">
        <f t="shared" ref="BS295" si="4545">K295/K312</f>
        <v>9.5101894887379329E-2</v>
      </c>
      <c r="BT295" s="130">
        <f t="shared" ref="BT295" si="4546">L295/L312</f>
        <v>2.7426355157447596E-2</v>
      </c>
      <c r="BU295" s="128">
        <f t="shared" ref="BU295" si="4547">M295/M312</f>
        <v>8.4363697535537047E-2</v>
      </c>
      <c r="BV295" s="132">
        <f t="shared" ref="BV295" si="4548">N295/N312</f>
        <v>5.2263469372069785E-2</v>
      </c>
      <c r="BW295" s="133">
        <f t="shared" ref="BW295" si="4549">O295/O312</f>
        <v>6.1264144473654129E-2</v>
      </c>
      <c r="BX295" s="128">
        <f t="shared" ref="BX295" si="4550">P295/P312</f>
        <v>7.4004721973459253E-2</v>
      </c>
      <c r="BY295" s="129">
        <f t="shared" ref="BY295" si="4551">Q295/Q312</f>
        <v>3.8473947410872719E-2</v>
      </c>
      <c r="BZ295" s="130">
        <f t="shared" ref="BZ295" si="4552">R295/R312</f>
        <v>7.356133043937349E-2</v>
      </c>
      <c r="CA295" s="131">
        <f t="shared" ref="CA295" si="4553">S295/S312</f>
        <v>4.2631465050854793E-2</v>
      </c>
      <c r="CB295" s="128">
        <f t="shared" ref="CB295" si="4554">T295/T312</f>
        <v>4.5965270684371805E-2</v>
      </c>
      <c r="CC295" s="129">
        <f t="shared" ref="CC295" si="4555">U295/U312</f>
        <v>3.6634460547504029E-2</v>
      </c>
      <c r="CD295" s="130">
        <f t="shared" ref="CD295" si="4556">V295/V312</f>
        <v>3.5387703516467174E-2</v>
      </c>
      <c r="CE295" s="131">
        <f t="shared" ref="CE295" si="4557">W295/W312</f>
        <v>6.9604164144776659E-2</v>
      </c>
      <c r="CF295" s="128">
        <f t="shared" ref="CF295" si="4558">X295/X312</f>
        <v>6.7874725044516596E-2</v>
      </c>
      <c r="CG295" s="129">
        <f t="shared" ref="CG295" si="4559">Y295/Y312</f>
        <v>3.8310596150252292E-2</v>
      </c>
      <c r="CH295" s="130">
        <f t="shared" ref="CH295" si="4560">Z295/Z312</f>
        <v>5.8569195463464931E-2</v>
      </c>
      <c r="CI295" s="128">
        <f t="shared" ref="CI295" si="4561">AA295/AA312</f>
        <v>6.0830237441447263E-2</v>
      </c>
      <c r="CJ295" s="134">
        <f t="shared" ref="CJ295" si="4562">AB295/AB312</f>
        <v>5.9358110704131557E-2</v>
      </c>
      <c r="CK295" s="135">
        <f t="shared" ref="CK295" si="4563">AC295/AC312</f>
        <v>5.7197100271142144E-2</v>
      </c>
    </row>
    <row r="296" spans="1:89" ht="13.5" thickTop="1" x14ac:dyDescent="0.2">
      <c r="A296" s="145" t="s">
        <v>24</v>
      </c>
      <c r="B296" s="189">
        <v>1131</v>
      </c>
      <c r="C296" s="183">
        <v>1134</v>
      </c>
      <c r="D296" s="184">
        <v>456</v>
      </c>
      <c r="E296" s="185">
        <v>314</v>
      </c>
      <c r="F296" s="182">
        <v>1203</v>
      </c>
      <c r="G296" s="186">
        <v>557</v>
      </c>
      <c r="H296" s="184">
        <v>2063</v>
      </c>
      <c r="I296" s="185">
        <v>1464</v>
      </c>
      <c r="J296" s="182">
        <v>93</v>
      </c>
      <c r="K296" s="186">
        <v>178</v>
      </c>
      <c r="L296" s="184">
        <v>324</v>
      </c>
      <c r="M296" s="182">
        <v>1081</v>
      </c>
      <c r="N296" s="187">
        <v>1304</v>
      </c>
      <c r="O296" s="190">
        <v>1815</v>
      </c>
      <c r="P296" s="182">
        <v>889</v>
      </c>
      <c r="Q296" s="186">
        <v>513</v>
      </c>
      <c r="R296" s="184">
        <v>1179</v>
      </c>
      <c r="S296" s="185">
        <v>994</v>
      </c>
      <c r="T296" s="182">
        <v>76</v>
      </c>
      <c r="U296" s="186">
        <v>144</v>
      </c>
      <c r="V296" s="184">
        <v>488</v>
      </c>
      <c r="W296" s="191">
        <v>1355</v>
      </c>
      <c r="X296" s="182">
        <v>576</v>
      </c>
      <c r="Y296" s="186">
        <v>280</v>
      </c>
      <c r="Z296" s="184">
        <v>1893</v>
      </c>
      <c r="AA296" s="182">
        <v>2175</v>
      </c>
      <c r="AB296" s="156">
        <f t="shared" si="4372"/>
        <v>11675</v>
      </c>
      <c r="AC296" s="157">
        <f t="shared" si="4373"/>
        <v>12004</v>
      </c>
      <c r="AE296" s="235" t="str">
        <f>$AE$17</f>
        <v>17:00 - 17:59</v>
      </c>
      <c r="AF296" s="125">
        <f t="shared" ref="AF296:AU297" si="4564">SUMIF($A$9:$A$32,$AE296,B$288:B$311)</f>
        <v>1618</v>
      </c>
      <c r="AG296" s="172">
        <f t="shared" si="4564"/>
        <v>1605</v>
      </c>
      <c r="AH296" s="126">
        <f t="shared" si="4564"/>
        <v>392</v>
      </c>
      <c r="AI296" s="166">
        <f t="shared" si="4564"/>
        <v>530</v>
      </c>
      <c r="AJ296" s="125">
        <f t="shared" si="4564"/>
        <v>1226</v>
      </c>
      <c r="AK296" s="127">
        <f t="shared" si="4564"/>
        <v>996</v>
      </c>
      <c r="AL296" s="126">
        <f t="shared" si="4564"/>
        <v>2056</v>
      </c>
      <c r="AM296" s="166">
        <f t="shared" si="4564"/>
        <v>2263</v>
      </c>
      <c r="AN296" s="125">
        <f t="shared" si="4564"/>
        <v>193</v>
      </c>
      <c r="AO296" s="127">
        <f t="shared" si="4564"/>
        <v>148</v>
      </c>
      <c r="AP296" s="126">
        <f t="shared" si="4564"/>
        <v>975</v>
      </c>
      <c r="AQ296" s="125">
        <f t="shared" si="4564"/>
        <v>654</v>
      </c>
      <c r="AR296" s="165">
        <f t="shared" si="4564"/>
        <v>1872</v>
      </c>
      <c r="AS296" s="167">
        <f t="shared" si="4564"/>
        <v>1804</v>
      </c>
      <c r="AT296" s="125">
        <f t="shared" si="4564"/>
        <v>796</v>
      </c>
      <c r="AU296" s="127">
        <f t="shared" si="4564"/>
        <v>1047</v>
      </c>
      <c r="AV296" s="126">
        <f t="shared" ref="AP296:BE297" si="4565">SUMIF($A$9:$A$32,$AE296,R$288:R$311)</f>
        <v>1052</v>
      </c>
      <c r="AW296" s="166">
        <f t="shared" si="4565"/>
        <v>1661</v>
      </c>
      <c r="AX296" s="125">
        <f t="shared" si="4565"/>
        <v>126</v>
      </c>
      <c r="AY296" s="127">
        <f t="shared" si="4565"/>
        <v>142</v>
      </c>
      <c r="AZ296" s="126">
        <f t="shared" si="4565"/>
        <v>1083</v>
      </c>
      <c r="BA296" s="166">
        <f t="shared" si="4565"/>
        <v>1099</v>
      </c>
      <c r="BB296" s="125">
        <f t="shared" si="4565"/>
        <v>616</v>
      </c>
      <c r="BC296" s="127">
        <f t="shared" si="4565"/>
        <v>427</v>
      </c>
      <c r="BD296" s="170">
        <f t="shared" si="4565"/>
        <v>2517</v>
      </c>
      <c r="BE296" s="171">
        <f t="shared" si="4565"/>
        <v>2087</v>
      </c>
      <c r="BF296" s="156">
        <f>AF296+AH296+AJ296+AL296+AN296+AP296+AR296+AT296+AV296+AX296+AZ296+BB296+BD296</f>
        <v>14522</v>
      </c>
      <c r="BG296" s="157">
        <f>AG296+AI296+AK296+AM296+AO296+AQ296+AS296+AU296+AW296+AY296+BA296+BC296+BE296</f>
        <v>14463</v>
      </c>
      <c r="BI296" s="145" t="s">
        <v>24</v>
      </c>
      <c r="BJ296" s="128">
        <f>B296/B312</f>
        <v>6.0384410037373201E-2</v>
      </c>
      <c r="BK296" s="129">
        <f t="shared" ref="BK296" si="4566">C296/C312</f>
        <v>6.3351955307262564E-2</v>
      </c>
      <c r="BL296" s="130">
        <f t="shared" ref="BL296" si="4567">D296/D312</f>
        <v>7.212907307813983E-2</v>
      </c>
      <c r="BM296" s="131">
        <f t="shared" ref="BM296" si="4568">E296/E312</f>
        <v>4.8041615667074662E-2</v>
      </c>
      <c r="BN296" s="128">
        <f t="shared" ref="BN296" si="4569">F296/F312</f>
        <v>6.9393170281495151E-2</v>
      </c>
      <c r="BO296" s="129">
        <f t="shared" ref="BO296" si="4570">G296/G312</f>
        <v>3.9868298618567034E-2</v>
      </c>
      <c r="BP296" s="130">
        <f t="shared" ref="BP296" si="4571">H296/H312</f>
        <v>7.0747599451303156E-2</v>
      </c>
      <c r="BQ296" s="131">
        <f t="shared" ref="BQ296" si="4572">I296/I312</f>
        <v>5.0782198480696518E-2</v>
      </c>
      <c r="BR296" s="128">
        <f t="shared" ref="BR296" si="4573">J296/J312</f>
        <v>3.7912759885854054E-2</v>
      </c>
      <c r="BS296" s="129">
        <f t="shared" ref="BS296" si="4574">K296/K312</f>
        <v>6.3639613872005715E-2</v>
      </c>
      <c r="BT296" s="130">
        <f t="shared" ref="BT296" si="4575">L296/L312</f>
        <v>2.9919660171761012E-2</v>
      </c>
      <c r="BU296" s="128">
        <f t="shared" ref="BU296" si="4576">M296/M312</f>
        <v>9.0924383884262758E-2</v>
      </c>
      <c r="BV296" s="132">
        <f t="shared" ref="BV296" si="4577">N296/N312</f>
        <v>5.0111444162631621E-2</v>
      </c>
      <c r="BW296" s="133">
        <f t="shared" ref="BW296" si="4578">O296/O312</f>
        <v>6.9150760086867075E-2</v>
      </c>
      <c r="BX296" s="128">
        <f t="shared" ref="BX296" si="4579">P296/P312</f>
        <v>7.2376455263372136E-2</v>
      </c>
      <c r="BY296" s="129">
        <f t="shared" ref="BY296" si="4580">Q296/Q312</f>
        <v>4.137764155508953E-2</v>
      </c>
      <c r="BZ296" s="130">
        <f t="shared" ref="BZ296" si="4581">R296/R312</f>
        <v>6.9161729336540148E-2</v>
      </c>
      <c r="CA296" s="131">
        <f t="shared" ref="CA296" si="4582">S296/S312</f>
        <v>5.3776238909326986E-2</v>
      </c>
      <c r="CB296" s="128">
        <f t="shared" ref="CB296" si="4583">T296/T312</f>
        <v>3.8815117466802863E-2</v>
      </c>
      <c r="CC296" s="129">
        <f t="shared" ref="CC296" si="4584">U296/U312</f>
        <v>5.7971014492753624E-2</v>
      </c>
      <c r="CD296" s="130">
        <f t="shared" ref="CD296" si="4585">V296/V312</f>
        <v>3.627983049587391E-2</v>
      </c>
      <c r="CE296" s="131">
        <f t="shared" ref="CE296" si="4586">W296/W312</f>
        <v>8.2011862970584673E-2</v>
      </c>
      <c r="CF296" s="128">
        <f t="shared" ref="CF296" si="4587">X296/X312</f>
        <v>6.0333088928459198E-2</v>
      </c>
      <c r="CG296" s="129">
        <f t="shared" ref="CG296" si="4588">Y296/Y312</f>
        <v>5.2326667912539711E-2</v>
      </c>
      <c r="CH296" s="130">
        <f t="shared" ref="CH296" si="4589">Z296/Z312</f>
        <v>6.2959390694116477E-2</v>
      </c>
      <c r="CI296" s="128">
        <f t="shared" ref="CI296" si="4590">AA296/AA312</f>
        <v>7.0263285414311094E-2</v>
      </c>
      <c r="CJ296" s="134">
        <f t="shared" ref="CJ296" si="4591">AB296/AB312</f>
        <v>5.9808918828923439E-2</v>
      </c>
      <c r="CK296" s="135">
        <f t="shared" ref="CK296" si="4592">AC296/AC312</f>
        <v>6.1760726064117144E-2</v>
      </c>
    </row>
    <row r="297" spans="1:89" x14ac:dyDescent="0.2">
      <c r="A297" s="136" t="s">
        <v>25</v>
      </c>
      <c r="B297" s="192">
        <v>1144</v>
      </c>
      <c r="C297" s="176">
        <v>1257</v>
      </c>
      <c r="D297" s="177">
        <v>503</v>
      </c>
      <c r="E297" s="178">
        <v>355</v>
      </c>
      <c r="F297" s="175">
        <v>1150</v>
      </c>
      <c r="G297" s="179">
        <v>570</v>
      </c>
      <c r="H297" s="177">
        <v>1984</v>
      </c>
      <c r="I297" s="178">
        <v>1629</v>
      </c>
      <c r="J297" s="175">
        <v>113</v>
      </c>
      <c r="K297" s="176">
        <v>177</v>
      </c>
      <c r="L297" s="177">
        <v>383</v>
      </c>
      <c r="M297" s="175">
        <v>1099</v>
      </c>
      <c r="N297" s="180">
        <v>1374</v>
      </c>
      <c r="O297" s="193">
        <v>1684</v>
      </c>
      <c r="P297" s="175">
        <v>848</v>
      </c>
      <c r="Q297" s="176">
        <v>637</v>
      </c>
      <c r="R297" s="177">
        <v>1170</v>
      </c>
      <c r="S297" s="178">
        <v>930</v>
      </c>
      <c r="T297" s="184">
        <v>96</v>
      </c>
      <c r="U297" s="175">
        <v>116</v>
      </c>
      <c r="V297" s="177">
        <v>662</v>
      </c>
      <c r="W297" s="194">
        <v>1127</v>
      </c>
      <c r="X297" s="175">
        <v>640</v>
      </c>
      <c r="Y297" s="179">
        <v>233</v>
      </c>
      <c r="Z297" s="177">
        <v>1818</v>
      </c>
      <c r="AA297" s="175">
        <v>1903</v>
      </c>
      <c r="AB297" s="156">
        <f t="shared" si="4372"/>
        <v>11885</v>
      </c>
      <c r="AC297" s="157">
        <f t="shared" si="4373"/>
        <v>11717</v>
      </c>
      <c r="AE297" s="237" t="str">
        <f>$AE$18</f>
        <v>18:00 - 18:59</v>
      </c>
      <c r="AF297" s="125">
        <f t="shared" si="4564"/>
        <v>1644</v>
      </c>
      <c r="AG297" s="176">
        <f t="shared" si="4564"/>
        <v>1248</v>
      </c>
      <c r="AH297" s="177">
        <f t="shared" si="4564"/>
        <v>323</v>
      </c>
      <c r="AI297" s="178">
        <f t="shared" si="4564"/>
        <v>505</v>
      </c>
      <c r="AJ297" s="238">
        <f t="shared" si="4564"/>
        <v>1009</v>
      </c>
      <c r="AK297" s="179">
        <f t="shared" si="4564"/>
        <v>1076</v>
      </c>
      <c r="AL297" s="177">
        <f t="shared" si="4564"/>
        <v>1926</v>
      </c>
      <c r="AM297" s="178">
        <f t="shared" si="4564"/>
        <v>2204</v>
      </c>
      <c r="AN297" s="238">
        <f t="shared" si="4564"/>
        <v>223</v>
      </c>
      <c r="AO297" s="179">
        <f t="shared" si="4564"/>
        <v>119</v>
      </c>
      <c r="AP297" s="177">
        <f t="shared" si="4565"/>
        <v>1126</v>
      </c>
      <c r="AQ297" s="238">
        <f t="shared" si="4565"/>
        <v>477</v>
      </c>
      <c r="AR297" s="180">
        <f t="shared" si="4565"/>
        <v>2116</v>
      </c>
      <c r="AS297" s="181">
        <f t="shared" si="4565"/>
        <v>1744</v>
      </c>
      <c r="AT297" s="238">
        <f t="shared" si="4565"/>
        <v>595</v>
      </c>
      <c r="AU297" s="179">
        <f t="shared" si="4565"/>
        <v>1134</v>
      </c>
      <c r="AV297" s="177">
        <f t="shared" si="4565"/>
        <v>840</v>
      </c>
      <c r="AW297" s="178">
        <f t="shared" si="4565"/>
        <v>1604</v>
      </c>
      <c r="AX297" s="238">
        <f t="shared" si="4565"/>
        <v>156</v>
      </c>
      <c r="AY297" s="179">
        <f t="shared" si="4565"/>
        <v>144</v>
      </c>
      <c r="AZ297" s="177">
        <f t="shared" si="4565"/>
        <v>1197</v>
      </c>
      <c r="BA297" s="178">
        <f t="shared" si="4565"/>
        <v>1032</v>
      </c>
      <c r="BB297" s="238">
        <f t="shared" si="4565"/>
        <v>653</v>
      </c>
      <c r="BC297" s="179">
        <f t="shared" si="4565"/>
        <v>456</v>
      </c>
      <c r="BD297" s="177">
        <f t="shared" si="4565"/>
        <v>2171</v>
      </c>
      <c r="BE297" s="238">
        <f t="shared" si="4565"/>
        <v>2174</v>
      </c>
      <c r="BF297" s="158">
        <f>SUM(AF297,AH297,AJ297,AL297,AN297,AP297,AR297,AT297,AV297,AX297,AZ297,BB297,BD297)</f>
        <v>13979</v>
      </c>
      <c r="BG297" s="159">
        <f>SUM(AG297,AI297,AK297,AM297,AO297,AQ297,AS297,AU297,AW297,AY297,BA297,BC297,BE297)</f>
        <v>13917</v>
      </c>
      <c r="BI297" s="136" t="s">
        <v>25</v>
      </c>
      <c r="BJ297" s="128">
        <f>B297/B312</f>
        <v>6.1078483715963694E-2</v>
      </c>
      <c r="BK297" s="129">
        <f t="shared" ref="BK297" si="4593">C297/C312</f>
        <v>7.0223463687150836E-2</v>
      </c>
      <c r="BL297" s="130">
        <f t="shared" ref="BL297" si="4594">D297/D312</f>
        <v>7.9563429294527047E-2</v>
      </c>
      <c r="BM297" s="131">
        <f t="shared" ref="BM297" si="4595">E297/E312</f>
        <v>5.4314565483476129E-2</v>
      </c>
      <c r="BN297" s="128">
        <f t="shared" ref="BN297" si="4596">F297/F312</f>
        <v>6.6335948315643753E-2</v>
      </c>
      <c r="BO297" s="129">
        <f t="shared" ref="BO297" si="4597">G297/G312</f>
        <v>4.0798797509126045E-2</v>
      </c>
      <c r="BP297" s="130">
        <f t="shared" ref="BP297" si="4598">H297/H312</f>
        <v>6.8038408779149517E-2</v>
      </c>
      <c r="BQ297" s="131">
        <f t="shared" ref="BQ297" si="4599">I297/I312</f>
        <v>5.6505601997988139E-2</v>
      </c>
      <c r="BR297" s="128">
        <f t="shared" ref="BR297" si="4600">J297/J312</f>
        <v>4.6066041581736647E-2</v>
      </c>
      <c r="BS297" s="129">
        <f t="shared" ref="BS297" si="4601">K297/K312</f>
        <v>6.3282087951376478E-2</v>
      </c>
      <c r="BT297" s="130">
        <f t="shared" ref="BT297" si="4602">L297/L312</f>
        <v>3.5367993351186629E-2</v>
      </c>
      <c r="BU297" s="128">
        <f t="shared" ref="BU297" si="4603">M297/M312</f>
        <v>9.2438388426276386E-2</v>
      </c>
      <c r="BV297" s="132">
        <f t="shared" ref="BV297" si="4604">N297/N312</f>
        <v>5.2801475674429332E-2</v>
      </c>
      <c r="BW297" s="133">
        <f t="shared" ref="BW297" si="4605">O297/O312</f>
        <v>6.415971349106564E-2</v>
      </c>
      <c r="BX297" s="128">
        <f t="shared" ref="BX297" si="4606">P297/P312</f>
        <v>6.9038508507693566E-2</v>
      </c>
      <c r="BY297" s="129">
        <f t="shared" ref="BY297" si="4607">Q297/Q312</f>
        <v>5.1379254718502985E-2</v>
      </c>
      <c r="BZ297" s="130">
        <f t="shared" ref="BZ297" si="4608">R297/R312</f>
        <v>6.863377720420015E-2</v>
      </c>
      <c r="CA297" s="131">
        <f t="shared" ref="CA297" si="4609">S297/S312</f>
        <v>5.0313784895044365E-2</v>
      </c>
      <c r="CB297" s="128">
        <f t="shared" ref="CB297" si="4610">T297/T312</f>
        <v>4.9029622063329927E-2</v>
      </c>
      <c r="CC297" s="129">
        <f t="shared" ref="CC297" si="4611">U297/U312</f>
        <v>4.6698872785829307E-2</v>
      </c>
      <c r="CD297" s="130">
        <f t="shared" ref="CD297" si="4612">V297/V312</f>
        <v>4.9215671697271576E-2</v>
      </c>
      <c r="CE297" s="131">
        <f t="shared" ref="CE297" si="4613">W297/W312</f>
        <v>6.821208086188113E-2</v>
      </c>
      <c r="CF297" s="128">
        <f t="shared" ref="CF297" si="4614">X297/X312</f>
        <v>6.7036765476065782E-2</v>
      </c>
      <c r="CG297" s="129">
        <f t="shared" ref="CG297" si="4615">Y297/Y312</f>
        <v>4.3543262941506261E-2</v>
      </c>
      <c r="CH297" s="130">
        <f t="shared" ref="CH297" si="4616">Z297/Z312</f>
        <v>6.0464961585791732E-2</v>
      </c>
      <c r="CI297" s="128">
        <f t="shared" ref="CI297" si="4617">AA297/AA312</f>
        <v>6.147633661767081E-2</v>
      </c>
      <c r="CJ297" s="134">
        <f t="shared" ref="CJ297" si="4618">AB297/AB312</f>
        <v>6.0884710944904073E-2</v>
      </c>
      <c r="CK297" s="135">
        <f t="shared" ref="CK297" si="4619">AC297/AC312</f>
        <v>6.0284107571914408E-2</v>
      </c>
    </row>
    <row r="298" spans="1:89" ht="13.5" thickBot="1" x14ac:dyDescent="0.25">
      <c r="A298" s="145" t="s">
        <v>26</v>
      </c>
      <c r="B298" s="189">
        <v>1156</v>
      </c>
      <c r="C298" s="183">
        <v>1192</v>
      </c>
      <c r="D298" s="184">
        <v>433</v>
      </c>
      <c r="E298" s="185">
        <v>349</v>
      </c>
      <c r="F298" s="182">
        <v>960</v>
      </c>
      <c r="G298" s="186">
        <v>605</v>
      </c>
      <c r="H298" s="184">
        <v>1774</v>
      </c>
      <c r="I298" s="185">
        <v>1682</v>
      </c>
      <c r="J298" s="182">
        <v>145</v>
      </c>
      <c r="K298" s="183">
        <v>147</v>
      </c>
      <c r="L298" s="184">
        <v>461</v>
      </c>
      <c r="M298" s="182">
        <v>882</v>
      </c>
      <c r="N298" s="187">
        <v>1342</v>
      </c>
      <c r="O298" s="190">
        <v>1451</v>
      </c>
      <c r="P298" s="182">
        <v>877</v>
      </c>
      <c r="Q298" s="183">
        <v>537</v>
      </c>
      <c r="R298" s="184">
        <v>1110</v>
      </c>
      <c r="S298" s="185">
        <v>915</v>
      </c>
      <c r="T298" s="182">
        <v>78</v>
      </c>
      <c r="U298" s="186">
        <v>128</v>
      </c>
      <c r="V298" s="184">
        <v>559</v>
      </c>
      <c r="W298" s="191">
        <v>1001</v>
      </c>
      <c r="X298" s="182">
        <v>552</v>
      </c>
      <c r="Y298" s="186">
        <v>213</v>
      </c>
      <c r="Z298" s="184">
        <v>1979</v>
      </c>
      <c r="AA298" s="182">
        <v>1995</v>
      </c>
      <c r="AB298" s="156">
        <f t="shared" si="4372"/>
        <v>11426</v>
      </c>
      <c r="AC298" s="157">
        <f t="shared" si="4373"/>
        <v>11097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6.171916711158569E-2</v>
      </c>
      <c r="BK298" s="129">
        <f t="shared" ref="BK298" si="4620">C298/C312</f>
        <v>6.6592178770949723E-2</v>
      </c>
      <c r="BL298" s="130">
        <f t="shared" ref="BL298" si="4621">D298/D312</f>
        <v>6.8490983865865232E-2</v>
      </c>
      <c r="BM298" s="131">
        <f t="shared" ref="BM298" si="4622">E298/E312</f>
        <v>5.3396572827417381E-2</v>
      </c>
      <c r="BN298" s="128">
        <f t="shared" ref="BN298" si="4623">F298/F312</f>
        <v>5.5376095985233041E-2</v>
      </c>
      <c r="BO298" s="129">
        <f t="shared" ref="BO298" si="4624">G298/G312</f>
        <v>4.3303986829861855E-2</v>
      </c>
      <c r="BP298" s="130">
        <f t="shared" ref="BP298" si="4625">H298/H312</f>
        <v>6.0836762688614543E-2</v>
      </c>
      <c r="BQ298" s="131">
        <f t="shared" ref="BQ298" si="4626">I298/I312</f>
        <v>5.8344028582330294E-2</v>
      </c>
      <c r="BR298" s="128">
        <f t="shared" ref="BR298" si="4627">J298/J312</f>
        <v>5.9111292295148797E-2</v>
      </c>
      <c r="BS298" s="129">
        <f t="shared" ref="BS298" si="4628">K298/K312</f>
        <v>5.2556310332499107E-2</v>
      </c>
      <c r="BT298" s="130">
        <f t="shared" ref="BT298" si="4629">L298/L312</f>
        <v>4.2570874503647611E-2</v>
      </c>
      <c r="BU298" s="128">
        <f t="shared" ref="BU298" si="4630">M298/M312</f>
        <v>7.4186222558667678E-2</v>
      </c>
      <c r="BV298" s="132">
        <f t="shared" ref="BV298" si="4631">N298/N312</f>
        <v>5.1571746983321808E-2</v>
      </c>
      <c r="BW298" s="133">
        <f t="shared" ref="BW298" si="4632">O298/O312</f>
        <v>5.5282508477159292E-2</v>
      </c>
      <c r="BX298" s="128">
        <f t="shared" ref="BX298" si="4633">P298/P312</f>
        <v>7.1399495237319879E-2</v>
      </c>
      <c r="BY298" s="129">
        <f t="shared" ref="BY298" si="4634">Q298/Q312</f>
        <v>4.331343765123407E-2</v>
      </c>
      <c r="BZ298" s="130">
        <f t="shared" ref="BZ298" si="4635">R298/R312</f>
        <v>6.5114096321933476E-2</v>
      </c>
      <c r="CA298" s="131">
        <f t="shared" ref="CA298" si="4636">S298/S312</f>
        <v>4.950227223544687E-2</v>
      </c>
      <c r="CB298" s="128">
        <f t="shared" ref="CB298" si="4637">T298/T312</f>
        <v>3.9836567926455568E-2</v>
      </c>
      <c r="CC298" s="129">
        <f t="shared" ref="CC298" si="4638">U298/U312</f>
        <v>5.1529790660225443E-2</v>
      </c>
      <c r="CD298" s="130">
        <f t="shared" ref="CD298" si="4639">V298/V312</f>
        <v>4.1558248457363764E-2</v>
      </c>
      <c r="CE298" s="131">
        <f t="shared" ref="CE298" si="4640">W298/W312</f>
        <v>6.0585885486018641E-2</v>
      </c>
      <c r="CF298" s="128">
        <f t="shared" ref="CF298" si="4641">X298/X312</f>
        <v>5.7819210223106737E-2</v>
      </c>
      <c r="CG298" s="129">
        <f t="shared" ref="CG298" si="4642">Y298/Y312</f>
        <v>3.9805643804896283E-2</v>
      </c>
      <c r="CH298" s="130">
        <f t="shared" ref="CH298" si="4643">Z298/Z312</f>
        <v>6.5819669404995507E-2</v>
      </c>
      <c r="CI298" s="128">
        <f t="shared" ref="CI298" si="4644">AA298/AA312</f>
        <v>6.4448392828299145E-2</v>
      </c>
      <c r="CJ298" s="134">
        <f t="shared" ref="CJ298" si="4645">AB298/AB312</f>
        <v>5.8533336748546397E-2</v>
      </c>
      <c r="CK298" s="135">
        <f t="shared" ref="CK298" si="4646">AC298/AC312</f>
        <v>5.7094200027783065E-2</v>
      </c>
    </row>
    <row r="299" spans="1:89" ht="14.25" thickTop="1" thickBot="1" x14ac:dyDescent="0.25">
      <c r="A299" s="136" t="s">
        <v>27</v>
      </c>
      <c r="B299" s="192">
        <v>1215</v>
      </c>
      <c r="C299" s="176">
        <v>1256</v>
      </c>
      <c r="D299" s="177">
        <v>489</v>
      </c>
      <c r="E299" s="178">
        <v>363</v>
      </c>
      <c r="F299" s="175">
        <v>907</v>
      </c>
      <c r="G299" s="179">
        <v>784</v>
      </c>
      <c r="H299" s="177">
        <v>1951</v>
      </c>
      <c r="I299" s="178">
        <v>1890</v>
      </c>
      <c r="J299" s="175">
        <v>143</v>
      </c>
      <c r="K299" s="176">
        <v>128</v>
      </c>
      <c r="L299" s="177">
        <v>566</v>
      </c>
      <c r="M299" s="175">
        <v>871</v>
      </c>
      <c r="N299" s="180">
        <v>1502</v>
      </c>
      <c r="O299" s="193">
        <v>1442</v>
      </c>
      <c r="P299" s="175">
        <v>899</v>
      </c>
      <c r="Q299" s="176">
        <v>663</v>
      </c>
      <c r="R299" s="177">
        <v>1101</v>
      </c>
      <c r="S299" s="178">
        <v>1118</v>
      </c>
      <c r="T299" s="175">
        <v>96</v>
      </c>
      <c r="U299" s="179">
        <v>124</v>
      </c>
      <c r="V299" s="177">
        <v>905</v>
      </c>
      <c r="W299" s="194">
        <v>1065</v>
      </c>
      <c r="X299" s="175">
        <v>540</v>
      </c>
      <c r="Y299" s="179">
        <v>276</v>
      </c>
      <c r="Z299" s="177">
        <v>2022</v>
      </c>
      <c r="AA299" s="175">
        <v>2132</v>
      </c>
      <c r="AB299" s="156">
        <f t="shared" si="4372"/>
        <v>12336</v>
      </c>
      <c r="AC299" s="157">
        <f t="shared" si="4373"/>
        <v>12112</v>
      </c>
      <c r="AE299" s="229" t="s">
        <v>13</v>
      </c>
      <c r="AF299" s="20">
        <f t="shared" ref="AF299:BG299" si="4647">SUM(AF296:AF298)</f>
        <v>3262</v>
      </c>
      <c r="AG299" s="21">
        <f t="shared" si="4647"/>
        <v>2853</v>
      </c>
      <c r="AH299" s="20">
        <f t="shared" si="4647"/>
        <v>715</v>
      </c>
      <c r="AI299" s="21">
        <f t="shared" si="4647"/>
        <v>1035</v>
      </c>
      <c r="AJ299" s="20">
        <f t="shared" si="4647"/>
        <v>2235</v>
      </c>
      <c r="AK299" s="21">
        <f t="shared" si="4647"/>
        <v>2072</v>
      </c>
      <c r="AL299" s="20">
        <f t="shared" si="4647"/>
        <v>3982</v>
      </c>
      <c r="AM299" s="21">
        <f t="shared" si="4647"/>
        <v>4467</v>
      </c>
      <c r="AN299" s="20">
        <f t="shared" si="4647"/>
        <v>416</v>
      </c>
      <c r="AO299" s="21">
        <f t="shared" si="4647"/>
        <v>267</v>
      </c>
      <c r="AP299" s="20">
        <f t="shared" si="4647"/>
        <v>2101</v>
      </c>
      <c r="AQ299" s="21">
        <f t="shared" si="4647"/>
        <v>1131</v>
      </c>
      <c r="AR299" s="20">
        <f t="shared" si="4647"/>
        <v>3988</v>
      </c>
      <c r="AS299" s="21">
        <f t="shared" si="4647"/>
        <v>3548</v>
      </c>
      <c r="AT299" s="20">
        <f t="shared" si="4647"/>
        <v>1391</v>
      </c>
      <c r="AU299" s="21">
        <f t="shared" si="4647"/>
        <v>2181</v>
      </c>
      <c r="AV299" s="20">
        <f t="shared" si="4647"/>
        <v>1892</v>
      </c>
      <c r="AW299" s="21">
        <f t="shared" si="4647"/>
        <v>3265</v>
      </c>
      <c r="AX299" s="20">
        <f t="shared" si="4647"/>
        <v>282</v>
      </c>
      <c r="AY299" s="21">
        <f t="shared" si="4647"/>
        <v>286</v>
      </c>
      <c r="AZ299" s="20">
        <f t="shared" si="4647"/>
        <v>2280</v>
      </c>
      <c r="BA299" s="21">
        <f t="shared" si="4647"/>
        <v>2131</v>
      </c>
      <c r="BB299" s="20">
        <f t="shared" si="4647"/>
        <v>1269</v>
      </c>
      <c r="BC299" s="21">
        <f t="shared" si="4647"/>
        <v>883</v>
      </c>
      <c r="BD299" s="20">
        <f t="shared" si="4647"/>
        <v>4688</v>
      </c>
      <c r="BE299" s="21">
        <f t="shared" si="4647"/>
        <v>4261</v>
      </c>
      <c r="BF299" s="160">
        <f t="shared" si="4647"/>
        <v>28501</v>
      </c>
      <c r="BG299" s="161">
        <f t="shared" si="4647"/>
        <v>28380</v>
      </c>
      <c r="BI299" s="136" t="s">
        <v>27</v>
      </c>
      <c r="BJ299" s="128">
        <f>B299/B312</f>
        <v>6.4869193806727177E-2</v>
      </c>
      <c r="BK299" s="129">
        <f t="shared" ref="BK299" si="4648">C299/C312</f>
        <v>7.0167597765363132E-2</v>
      </c>
      <c r="BL299" s="130">
        <f t="shared" ref="BL299" si="4649">D299/D312</f>
        <v>7.7348940208794681E-2</v>
      </c>
      <c r="BM299" s="131">
        <f t="shared" ref="BM299" si="4650">E299/E312</f>
        <v>5.553855569155447E-2</v>
      </c>
      <c r="BN299" s="128">
        <f t="shared" ref="BN299" si="4651">F299/F312</f>
        <v>5.2318874019381637E-2</v>
      </c>
      <c r="BO299" s="129">
        <f t="shared" ref="BO299" si="4652">G299/G312</f>
        <v>5.6116240784482144E-2</v>
      </c>
      <c r="BP299" s="130">
        <f t="shared" ref="BP299" si="4653">H299/H312</f>
        <v>6.690672153635116E-2</v>
      </c>
      <c r="BQ299" s="131">
        <f t="shared" ref="BQ299" si="4654">I299/I312</f>
        <v>6.5558985743522147E-2</v>
      </c>
      <c r="BR299" s="128">
        <f t="shared" ref="BR299" si="4655">J299/J312</f>
        <v>5.829596412556054E-2</v>
      </c>
      <c r="BS299" s="129">
        <f t="shared" ref="BS299" si="4656">K299/K312</f>
        <v>4.5763317840543438E-2</v>
      </c>
      <c r="BT299" s="130">
        <f t="shared" ref="BT299" si="4657">L299/L312</f>
        <v>5.2267060670422014E-2</v>
      </c>
      <c r="BU299" s="128">
        <f t="shared" ref="BU299" si="4658">M299/M312</f>
        <v>7.3260997560770466E-2</v>
      </c>
      <c r="BV299" s="132">
        <f t="shared" ref="BV299" si="4659">N299/N312</f>
        <v>5.7720390438859424E-2</v>
      </c>
      <c r="BW299" s="133">
        <f t="shared" ref="BW299" si="4660">O299/O312</f>
        <v>5.4939612146150035E-2</v>
      </c>
      <c r="BX299" s="128">
        <f t="shared" ref="BX299" si="4661">P299/P312</f>
        <v>7.3190588618415695E-2</v>
      </c>
      <c r="BY299" s="129">
        <f t="shared" ref="BY299" si="4662">Q299/Q312</f>
        <v>5.3476367155992903E-2</v>
      </c>
      <c r="BZ299" s="130">
        <f t="shared" ref="BZ299" si="4663">R299/R312</f>
        <v>6.4586144189593478E-2</v>
      </c>
      <c r="CA299" s="131">
        <f t="shared" ref="CA299" si="4664">S299/S312</f>
        <v>6.0484743561999565E-2</v>
      </c>
      <c r="CB299" s="128">
        <f t="shared" ref="CB299" si="4665">T299/T312</f>
        <v>4.9029622063329927E-2</v>
      </c>
      <c r="CC299" s="129">
        <f t="shared" ref="CC299" si="4666">U299/U312</f>
        <v>4.9919484702093397E-2</v>
      </c>
      <c r="CD299" s="130">
        <f t="shared" ref="CD299" si="4667">V299/V312</f>
        <v>6.7281243030257967E-2</v>
      </c>
      <c r="CE299" s="131">
        <f t="shared" ref="CE299" si="4668">W299/W312</f>
        <v>6.4459508534075782E-2</v>
      </c>
      <c r="CF299" s="128">
        <f t="shared" ref="CF299" si="4669">X299/X312</f>
        <v>5.6562270870430503E-2</v>
      </c>
      <c r="CG299" s="129">
        <f t="shared" ref="CG299" si="4670">Y299/Y312</f>
        <v>5.1579144085217715E-2</v>
      </c>
      <c r="CH299" s="130">
        <f t="shared" ref="CH299" si="4671">Z299/Z312</f>
        <v>6.7249808760435029E-2</v>
      </c>
      <c r="CI299" s="128">
        <f t="shared" ref="CI299" si="4672">AA299/AA312</f>
        <v>6.887417218543046E-2</v>
      </c>
      <c r="CJ299" s="134">
        <f t="shared" ref="CJ299" si="4673">AB299/AB312</f>
        <v>6.3195102584462481E-2</v>
      </c>
      <c r="CK299" s="135">
        <f t="shared" ref="CK299" si="4674">AC299/AC312</f>
        <v>6.2316387378256149E-2</v>
      </c>
    </row>
    <row r="300" spans="1:89" ht="13.5" thickTop="1" x14ac:dyDescent="0.2">
      <c r="A300" s="145" t="s">
        <v>28</v>
      </c>
      <c r="B300" s="189">
        <v>1431</v>
      </c>
      <c r="C300" s="183">
        <v>1415</v>
      </c>
      <c r="D300" s="184">
        <v>404</v>
      </c>
      <c r="E300" s="185">
        <v>406</v>
      </c>
      <c r="F300" s="182">
        <v>1061</v>
      </c>
      <c r="G300" s="186">
        <v>878</v>
      </c>
      <c r="H300" s="184">
        <v>2003</v>
      </c>
      <c r="I300" s="185">
        <v>2087</v>
      </c>
      <c r="J300" s="182">
        <v>198</v>
      </c>
      <c r="K300" s="183">
        <v>131</v>
      </c>
      <c r="L300" s="184">
        <v>775</v>
      </c>
      <c r="M300" s="182">
        <v>803</v>
      </c>
      <c r="N300" s="187">
        <v>1766</v>
      </c>
      <c r="O300" s="190">
        <v>1552</v>
      </c>
      <c r="P300" s="182">
        <v>949</v>
      </c>
      <c r="Q300" s="183">
        <v>756</v>
      </c>
      <c r="R300" s="184">
        <v>1148</v>
      </c>
      <c r="S300" s="185">
        <v>1222</v>
      </c>
      <c r="T300" s="182">
        <v>102</v>
      </c>
      <c r="U300" s="186">
        <v>119</v>
      </c>
      <c r="V300" s="184">
        <v>1071</v>
      </c>
      <c r="W300" s="191">
        <v>1115</v>
      </c>
      <c r="X300" s="182">
        <v>658</v>
      </c>
      <c r="Y300" s="186">
        <v>304</v>
      </c>
      <c r="Z300" s="184">
        <v>2162</v>
      </c>
      <c r="AA300" s="182">
        <v>2414</v>
      </c>
      <c r="AB300" s="156">
        <f t="shared" si="4372"/>
        <v>13728</v>
      </c>
      <c r="AC300" s="157">
        <f t="shared" si="4373"/>
        <v>13202</v>
      </c>
      <c r="BI300" s="145" t="s">
        <v>28</v>
      </c>
      <c r="BJ300" s="128">
        <f>B300/B312</f>
        <v>7.6401494927923114E-2</v>
      </c>
      <c r="BK300" s="129">
        <f t="shared" ref="BK300" si="4675">C300/C312</f>
        <v>7.9050279329608938E-2</v>
      </c>
      <c r="BL300" s="130">
        <f t="shared" ref="BL300" si="4676">D300/D312</f>
        <v>6.3903827902562479E-2</v>
      </c>
      <c r="BM300" s="131">
        <f t="shared" ref="BM300" si="4677">E300/E312</f>
        <v>6.2117503059975522E-2</v>
      </c>
      <c r="BN300" s="128">
        <f t="shared" ref="BN300" si="4678">F300/F312</f>
        <v>6.1202122750346102E-2</v>
      </c>
      <c r="BO300" s="129">
        <f t="shared" ref="BO300" si="4679">G300/G312</f>
        <v>6.2844463531601169E-2</v>
      </c>
      <c r="BP300" s="130">
        <f t="shared" ref="BP300" si="4680">H300/H312</f>
        <v>6.8689986282578872E-2</v>
      </c>
      <c r="BQ300" s="131">
        <f t="shared" ref="BQ300" si="4681">I300/I312</f>
        <v>7.2392382670227892E-2</v>
      </c>
      <c r="BR300" s="128">
        <f t="shared" ref="BR300" si="4682">J300/J312</f>
        <v>8.0717488789237665E-2</v>
      </c>
      <c r="BS300" s="129">
        <f t="shared" ref="BS300" si="4683">K300/K312</f>
        <v>4.6835895602431177E-2</v>
      </c>
      <c r="BT300" s="130">
        <f t="shared" ref="BT300" si="4684">L300/L312</f>
        <v>7.1567088373811066E-2</v>
      </c>
      <c r="BU300" s="128">
        <f t="shared" ref="BU300" si="4685">M300/M312</f>
        <v>6.7541424846496764E-2</v>
      </c>
      <c r="BV300" s="132">
        <f t="shared" ref="BV300" si="4686">N300/N312</f>
        <v>6.7865652140496502E-2</v>
      </c>
      <c r="BW300" s="133">
        <f t="shared" ref="BW300" si="4687">O300/O312</f>
        <v>5.9130567302929857E-2</v>
      </c>
      <c r="BX300" s="128">
        <f t="shared" ref="BX300" si="4688">P300/P312</f>
        <v>7.7261255393633474E-2</v>
      </c>
      <c r="BY300" s="129">
        <f t="shared" ref="BY300" si="4689">Q300/Q312</f>
        <v>6.0977577028552991E-2</v>
      </c>
      <c r="BZ300" s="130">
        <f t="shared" ref="BZ300" si="4690">R300/R312</f>
        <v>6.7343227547369044E-2</v>
      </c>
      <c r="CA300" s="131">
        <f t="shared" ref="CA300" si="4691">S300/S312</f>
        <v>6.6111231335208825E-2</v>
      </c>
      <c r="CB300" s="128">
        <f t="shared" ref="CB300" si="4692">T300/T312</f>
        <v>5.2093973442288048E-2</v>
      </c>
      <c r="CC300" s="129">
        <f t="shared" ref="CC300" si="4693">U300/U312</f>
        <v>4.7906602254428339E-2</v>
      </c>
      <c r="CD300" s="130">
        <f t="shared" ref="CD300" si="4694">V300/V312</f>
        <v>7.9622332912051147E-2</v>
      </c>
      <c r="CE300" s="131">
        <f t="shared" ref="CE300" si="4695">W300/W312</f>
        <v>6.7485776540370412E-2</v>
      </c>
      <c r="CF300" s="128">
        <f t="shared" ref="CF300" si="4696">X300/X312</f>
        <v>6.8922174505080133E-2</v>
      </c>
      <c r="CG300" s="129">
        <f t="shared" ref="CG300" si="4697">Y300/Y312</f>
        <v>5.6811810876471684E-2</v>
      </c>
      <c r="CH300" s="130">
        <f t="shared" ref="CH300" si="4698">Z300/Z312</f>
        <v>7.190607642930788E-2</v>
      </c>
      <c r="CI300" s="128">
        <f t="shared" ref="CI300" si="4699">AA300/AA312</f>
        <v>7.7984170570182518E-2</v>
      </c>
      <c r="CJ300" s="134">
        <f t="shared" ref="CJ300" si="4700">AB300/AB312</f>
        <v>7.0326067467534129E-2</v>
      </c>
      <c r="CK300" s="135">
        <f t="shared" ref="CK300" si="4701">AC300/AC312</f>
        <v>6.7924450641325768E-2</v>
      </c>
    </row>
    <row r="301" spans="1:89" x14ac:dyDescent="0.2">
      <c r="A301" s="136" t="s">
        <v>29</v>
      </c>
      <c r="B301" s="192">
        <v>1287</v>
      </c>
      <c r="C301" s="176">
        <v>1375</v>
      </c>
      <c r="D301" s="177">
        <v>438</v>
      </c>
      <c r="E301" s="178">
        <v>422</v>
      </c>
      <c r="F301" s="175">
        <v>888</v>
      </c>
      <c r="G301" s="179">
        <v>1062</v>
      </c>
      <c r="H301" s="177">
        <v>1951</v>
      </c>
      <c r="I301" s="178">
        <v>2335</v>
      </c>
      <c r="J301" s="175">
        <v>184</v>
      </c>
      <c r="K301" s="176">
        <v>170</v>
      </c>
      <c r="L301" s="177">
        <v>898</v>
      </c>
      <c r="M301" s="175">
        <v>636</v>
      </c>
      <c r="N301" s="180">
        <v>1988</v>
      </c>
      <c r="O301" s="193">
        <v>1740</v>
      </c>
      <c r="P301" s="175">
        <v>969</v>
      </c>
      <c r="Q301" s="176">
        <v>873</v>
      </c>
      <c r="R301" s="177">
        <v>1173</v>
      </c>
      <c r="S301" s="178">
        <v>1444</v>
      </c>
      <c r="T301" s="175">
        <v>180</v>
      </c>
      <c r="U301" s="179">
        <v>163</v>
      </c>
      <c r="V301" s="177">
        <v>1088</v>
      </c>
      <c r="W301" s="194">
        <v>1099</v>
      </c>
      <c r="X301" s="175">
        <v>672</v>
      </c>
      <c r="Y301" s="179">
        <v>349</v>
      </c>
      <c r="Z301" s="177">
        <v>2467</v>
      </c>
      <c r="AA301" s="175">
        <v>2286</v>
      </c>
      <c r="AB301" s="156">
        <f t="shared" si="4372"/>
        <v>14183</v>
      </c>
      <c r="AC301" s="157">
        <f t="shared" si="4373"/>
        <v>13954</v>
      </c>
      <c r="BI301" s="136" t="s">
        <v>29</v>
      </c>
      <c r="BJ301" s="128">
        <f>B301/B312</f>
        <v>6.8713294180459156E-2</v>
      </c>
      <c r="BK301" s="129">
        <f t="shared" ref="BK301" si="4702">C301/C312</f>
        <v>7.6815642458100561E-2</v>
      </c>
      <c r="BL301" s="130">
        <f t="shared" ref="BL301" si="4703">D301/D312</f>
        <v>6.9281872825055366E-2</v>
      </c>
      <c r="BM301" s="131">
        <f t="shared" ref="BM301" si="4704">E301/E312</f>
        <v>6.4565483476132196E-2</v>
      </c>
      <c r="BN301" s="128">
        <f t="shared" ref="BN301" si="4705">F301/F312</f>
        <v>5.1222888786340563E-2</v>
      </c>
      <c r="BO301" s="129">
        <f t="shared" ref="BO301" si="4706">G301/G312</f>
        <v>7.6014601674898E-2</v>
      </c>
      <c r="BP301" s="130">
        <f t="shared" ref="BP301" si="4707">H301/H312</f>
        <v>6.690672153635116E-2</v>
      </c>
      <c r="BQ301" s="131">
        <f t="shared" ref="BQ301" si="4708">I301/I312</f>
        <v>8.0994831593187419E-2</v>
      </c>
      <c r="BR301" s="128">
        <f t="shared" ref="BR301" si="4709">J301/J312</f>
        <v>7.5010191602119858E-2</v>
      </c>
      <c r="BS301" s="129">
        <f t="shared" ref="BS301" si="4710">K301/K312</f>
        <v>6.0779406506971757E-2</v>
      </c>
      <c r="BT301" s="130">
        <f t="shared" ref="BT301" si="4711">L301/L312</f>
        <v>8.292547788346108E-2</v>
      </c>
      <c r="BU301" s="128">
        <f t="shared" ref="BU301" si="4712">M301/M312</f>
        <v>5.3494827151148124E-2</v>
      </c>
      <c r="BV301" s="132">
        <f t="shared" ref="BV301" si="4713">N301/N312</f>
        <v>7.6396894935054957E-2</v>
      </c>
      <c r="BW301" s="133">
        <f t="shared" ref="BW301" si="4714">O301/O312</f>
        <v>6.6293290661789919E-2</v>
      </c>
      <c r="BX301" s="128">
        <f t="shared" ref="BX301" si="4715">P301/P312</f>
        <v>7.8889522103720591E-2</v>
      </c>
      <c r="BY301" s="129">
        <f t="shared" ref="BY301" si="4716">Q301/Q312</f>
        <v>7.0414582997257627E-2</v>
      </c>
      <c r="BZ301" s="130">
        <f t="shared" ref="BZ301" si="4717">R301/R312</f>
        <v>6.8809761248313492E-2</v>
      </c>
      <c r="CA301" s="131">
        <f t="shared" ref="CA301" si="4718">S301/S312</f>
        <v>7.8121618697251677E-2</v>
      </c>
      <c r="CB301" s="128">
        <f t="shared" ref="CB301" si="4719">T301/T312</f>
        <v>9.193054136874361E-2</v>
      </c>
      <c r="CC301" s="129">
        <f t="shared" ref="CC301" si="4720">U301/U312</f>
        <v>6.5619967793880837E-2</v>
      </c>
      <c r="CD301" s="130">
        <f t="shared" ref="CD301" si="4721">V301/V312</f>
        <v>8.0886179466210698E-2</v>
      </c>
      <c r="CE301" s="131">
        <f t="shared" ref="CE301" si="4722">W301/W312</f>
        <v>6.6517370778356136E-2</v>
      </c>
      <c r="CF301" s="128">
        <f t="shared" ref="CF301" si="4723">X301/X312</f>
        <v>7.0388603749869064E-2</v>
      </c>
      <c r="CG301" s="129">
        <f t="shared" ref="CG301" si="4724">Y301/Y312</f>
        <v>6.522145393384414E-2</v>
      </c>
      <c r="CH301" s="130">
        <f t="shared" ref="CH301" si="4725">Z301/Z312</f>
        <v>8.2050088136495156E-2</v>
      </c>
      <c r="CI301" s="128">
        <f t="shared" ref="CI301" si="4726">AA301/AA312</f>
        <v>7.3849135842351796E-2</v>
      </c>
      <c r="CJ301" s="134">
        <f t="shared" ref="CJ301" si="4727">AB301/AB312</f>
        <v>7.2656950385492178E-2</v>
      </c>
      <c r="CK301" s="135">
        <f t="shared" ref="CK301" si="4728">AC301/AC312</f>
        <v>7.1793499791627011E-2</v>
      </c>
    </row>
    <row r="302" spans="1:89" x14ac:dyDescent="0.2">
      <c r="A302" s="145" t="s">
        <v>30</v>
      </c>
      <c r="B302" s="189">
        <v>1618</v>
      </c>
      <c r="C302" s="183">
        <v>1605</v>
      </c>
      <c r="D302" s="184">
        <v>392</v>
      </c>
      <c r="E302" s="185">
        <v>530</v>
      </c>
      <c r="F302" s="182">
        <v>1226</v>
      </c>
      <c r="G302" s="186">
        <v>996</v>
      </c>
      <c r="H302" s="184">
        <v>2056</v>
      </c>
      <c r="I302" s="185">
        <v>2263</v>
      </c>
      <c r="J302" s="182">
        <v>193</v>
      </c>
      <c r="K302" s="183">
        <v>148</v>
      </c>
      <c r="L302" s="184">
        <v>975</v>
      </c>
      <c r="M302" s="182">
        <v>654</v>
      </c>
      <c r="N302" s="187">
        <v>1872</v>
      </c>
      <c r="O302" s="190">
        <v>1804</v>
      </c>
      <c r="P302" s="182">
        <v>796</v>
      </c>
      <c r="Q302" s="183">
        <v>1047</v>
      </c>
      <c r="R302" s="184">
        <v>1052</v>
      </c>
      <c r="S302" s="185">
        <v>1661</v>
      </c>
      <c r="T302" s="182">
        <v>126</v>
      </c>
      <c r="U302" s="186">
        <v>142</v>
      </c>
      <c r="V302" s="184">
        <v>1083</v>
      </c>
      <c r="W302" s="191">
        <v>1099</v>
      </c>
      <c r="X302" s="182">
        <v>616</v>
      </c>
      <c r="Y302" s="186">
        <v>427</v>
      </c>
      <c r="Z302" s="184">
        <v>2517</v>
      </c>
      <c r="AA302" s="182">
        <v>2087</v>
      </c>
      <c r="AB302" s="156">
        <f t="shared" si="4372"/>
        <v>14522</v>
      </c>
      <c r="AC302" s="157">
        <f t="shared" si="4373"/>
        <v>14463</v>
      </c>
      <c r="BI302" s="145" t="s">
        <v>30</v>
      </c>
      <c r="BJ302" s="128">
        <f>B302/B312</f>
        <v>8.6385477843032563E-2</v>
      </c>
      <c r="BK302" s="129">
        <f t="shared" ref="BK302" si="4729">C302/C312</f>
        <v>8.9664804469273746E-2</v>
      </c>
      <c r="BL302" s="130">
        <f t="shared" ref="BL302" si="4730">D302/D312</f>
        <v>6.200569440050617E-2</v>
      </c>
      <c r="BM302" s="131">
        <f t="shared" ref="BM302" si="4731">E302/E312</f>
        <v>8.1089351285189723E-2</v>
      </c>
      <c r="BN302" s="128">
        <f t="shared" ref="BN302" si="4732">F302/F312</f>
        <v>7.0719889247808032E-2</v>
      </c>
      <c r="BO302" s="129">
        <f t="shared" ref="BO302" si="4733">G302/G312</f>
        <v>7.1290530384367612E-2</v>
      </c>
      <c r="BP302" s="130">
        <f t="shared" ref="BP302" si="4734">H302/H312</f>
        <v>7.0507544581618661E-2</v>
      </c>
      <c r="BQ302" s="131">
        <f t="shared" ref="BQ302" si="4735">I302/I312</f>
        <v>7.8497346422005621E-2</v>
      </c>
      <c r="BR302" s="128">
        <f t="shared" ref="BR302" si="4736">J302/J312</f>
        <v>7.8679168365267019E-2</v>
      </c>
      <c r="BS302" s="129">
        <f t="shared" ref="BS302" si="4737">K302/K312</f>
        <v>5.291383625312835E-2</v>
      </c>
      <c r="BT302" s="130">
        <f t="shared" ref="BT302" si="4738">L302/L312</f>
        <v>9.003601440576231E-2</v>
      </c>
      <c r="BU302" s="128">
        <f t="shared" ref="BU302" si="4739">M302/M312</f>
        <v>5.5008831693161744E-2</v>
      </c>
      <c r="BV302" s="132">
        <f t="shared" ref="BV302" si="4740">N302/N312</f>
        <v>7.1939128429790181E-2</v>
      </c>
      <c r="BW302" s="133">
        <f t="shared" ref="BW302" si="4741">O302/O312</f>
        <v>6.8731664571189094E-2</v>
      </c>
      <c r="BX302" s="128">
        <f t="shared" ref="BX302" si="4742">P302/P312</f>
        <v>6.4805015061467075E-2</v>
      </c>
      <c r="BY302" s="129">
        <f t="shared" ref="BY302" si="4743">Q302/Q312</f>
        <v>8.4449104694305527E-2</v>
      </c>
      <c r="BZ302" s="130">
        <f t="shared" ref="BZ302" si="4744">R302/R312</f>
        <v>6.1711738135742357E-2</v>
      </c>
      <c r="CA302" s="131">
        <f t="shared" ref="CA302" si="4745">S302/S312</f>
        <v>8.986150183942869E-2</v>
      </c>
      <c r="CB302" s="128">
        <f t="shared" ref="CB302" si="4746">T302/T312</f>
        <v>6.4351378958120528E-2</v>
      </c>
      <c r="CC302" s="129">
        <f t="shared" ref="CC302" si="4747">U302/U312</f>
        <v>5.7165861513687598E-2</v>
      </c>
      <c r="CD302" s="130">
        <f t="shared" ref="CD302" si="4748">V302/V312</f>
        <v>8.051445989145789E-2</v>
      </c>
      <c r="CE302" s="131">
        <f t="shared" ref="CE302" si="4749">W302/W312</f>
        <v>6.6517370778356136E-2</v>
      </c>
      <c r="CF302" s="128">
        <f t="shared" ref="CF302" si="4750">X302/X312</f>
        <v>6.4522886770713314E-2</v>
      </c>
      <c r="CG302" s="129">
        <f t="shared" ref="CG302" si="4751">Y302/Y312</f>
        <v>7.9798168566623057E-2</v>
      </c>
      <c r="CH302" s="130">
        <f t="shared" ref="CH302" si="4752">Z302/Z312</f>
        <v>8.3713040875378328E-2</v>
      </c>
      <c r="CI302" s="128">
        <f t="shared" ref="CI302" si="4753">AA302/AA312</f>
        <v>6.742044903892748E-2</v>
      </c>
      <c r="CJ302" s="134">
        <f t="shared" ref="CJ302" si="4754">AB302/AB312</f>
        <v>7.439358622986092E-2</v>
      </c>
      <c r="CK302" s="135">
        <f t="shared" ref="CK302" si="4755">AC302/AC312</f>
        <v>7.4412310985115485E-2</v>
      </c>
    </row>
    <row r="303" spans="1:89" x14ac:dyDescent="0.2">
      <c r="A303" s="136" t="s">
        <v>31</v>
      </c>
      <c r="B303" s="192">
        <v>1644</v>
      </c>
      <c r="C303" s="176">
        <v>1248</v>
      </c>
      <c r="D303" s="177">
        <v>323</v>
      </c>
      <c r="E303" s="178">
        <v>505</v>
      </c>
      <c r="F303" s="175">
        <v>1009</v>
      </c>
      <c r="G303" s="179">
        <v>1076</v>
      </c>
      <c r="H303" s="177">
        <v>1926</v>
      </c>
      <c r="I303" s="178">
        <v>2204</v>
      </c>
      <c r="J303" s="175">
        <v>223</v>
      </c>
      <c r="K303" s="176">
        <v>119</v>
      </c>
      <c r="L303" s="177">
        <v>1126</v>
      </c>
      <c r="M303" s="175">
        <v>477</v>
      </c>
      <c r="N303" s="180">
        <v>2116</v>
      </c>
      <c r="O303" s="193">
        <v>1744</v>
      </c>
      <c r="P303" s="175">
        <v>595</v>
      </c>
      <c r="Q303" s="176">
        <v>1134</v>
      </c>
      <c r="R303" s="177">
        <v>840</v>
      </c>
      <c r="S303" s="178">
        <v>1604</v>
      </c>
      <c r="T303" s="175">
        <v>156</v>
      </c>
      <c r="U303" s="179">
        <v>144</v>
      </c>
      <c r="V303" s="177">
        <v>1197</v>
      </c>
      <c r="W303" s="194">
        <v>1032</v>
      </c>
      <c r="X303" s="175">
        <v>653</v>
      </c>
      <c r="Y303" s="179">
        <v>456</v>
      </c>
      <c r="Z303" s="177">
        <v>2171</v>
      </c>
      <c r="AA303" s="175">
        <v>2174</v>
      </c>
      <c r="AB303" s="156">
        <f t="shared" si="4372"/>
        <v>13979</v>
      </c>
      <c r="AC303" s="157">
        <f t="shared" si="4373"/>
        <v>13917</v>
      </c>
      <c r="BI303" s="136" t="s">
        <v>31</v>
      </c>
      <c r="BJ303" s="128">
        <f>B303/B312</f>
        <v>8.7773625200213562E-2</v>
      </c>
      <c r="BK303" s="129">
        <f t="shared" ref="BK303" si="4756">C303/C312</f>
        <v>6.9720670391061446E-2</v>
      </c>
      <c r="BL303" s="130">
        <f t="shared" ref="BL303" si="4757">D303/D312</f>
        <v>5.1091426763682377E-2</v>
      </c>
      <c r="BM303" s="131">
        <f t="shared" ref="BM303" si="4758">E303/E312</f>
        <v>7.7264381884944916E-2</v>
      </c>
      <c r="BN303" s="128">
        <f t="shared" ref="BN303" si="4759">F303/F312</f>
        <v>5.8202584217812645E-2</v>
      </c>
      <c r="BO303" s="129">
        <f t="shared" ref="BO303" si="4760">G303/G312</f>
        <v>7.7016677403192332E-2</v>
      </c>
      <c r="BP303" s="130">
        <f t="shared" ref="BP303" si="4761">H303/H312</f>
        <v>6.6049382716049376E-2</v>
      </c>
      <c r="BQ303" s="131">
        <f t="shared" ref="BQ303" si="4762">I303/I312</f>
        <v>7.6450796073398317E-2</v>
      </c>
      <c r="BR303" s="128">
        <f t="shared" ref="BR303" si="4763">J303/J312</f>
        <v>9.0909090909090912E-2</v>
      </c>
      <c r="BS303" s="129">
        <f t="shared" ref="BS303" si="4764">K303/K312</f>
        <v>4.2545584554880229E-2</v>
      </c>
      <c r="BT303" s="130">
        <f t="shared" ref="BT303" si="4765">L303/L312</f>
        <v>0.10398005355988549</v>
      </c>
      <c r="BU303" s="128">
        <f t="shared" ref="BU303" si="4766">M303/M312</f>
        <v>4.0121120363361087E-2</v>
      </c>
      <c r="BV303" s="132">
        <f t="shared" ref="BV303" si="4767">N303/N312</f>
        <v>8.1315809699485056E-2</v>
      </c>
      <c r="BW303" s="133">
        <f t="shared" ref="BW303" si="4768">O303/O312</f>
        <v>6.6445689031127367E-2</v>
      </c>
      <c r="BX303" s="128">
        <f t="shared" ref="BX303" si="4769">P303/P312</f>
        <v>4.8440934625091588E-2</v>
      </c>
      <c r="BY303" s="129">
        <f t="shared" ref="BY303" si="4770">Q303/Q312</f>
        <v>9.1466365542829484E-2</v>
      </c>
      <c r="BZ303" s="130">
        <f t="shared" ref="BZ303" si="4771">R303/R312</f>
        <v>4.9275532351733445E-2</v>
      </c>
      <c r="CA303" s="131">
        <f t="shared" ref="CA303" si="4772">S303/S312</f>
        <v>8.6777753732958235E-2</v>
      </c>
      <c r="CB303" s="128">
        <f t="shared" ref="CB303" si="4773">T303/T312</f>
        <v>7.9673135852911137E-2</v>
      </c>
      <c r="CC303" s="129">
        <f t="shared" ref="CC303" si="4774">U303/U312</f>
        <v>5.7971014492753624E-2</v>
      </c>
      <c r="CD303" s="130">
        <f t="shared" ref="CD303" si="4775">V303/V312</f>
        <v>8.8989666195821868E-2</v>
      </c>
      <c r="CE303" s="131">
        <f t="shared" ref="CE303" si="4776">W303/W312</f>
        <v>6.2462171649921315E-2</v>
      </c>
      <c r="CF303" s="128">
        <f t="shared" ref="CF303" si="4777">X303/X312</f>
        <v>6.8398449774798364E-2</v>
      </c>
      <c r="CG303" s="129">
        <f t="shared" ref="CG303" si="4778">Y303/Y312</f>
        <v>8.5217716314707537E-2</v>
      </c>
      <c r="CH303" s="130">
        <f t="shared" ref="CH303" si="4779">Z303/Z312</f>
        <v>7.2205407922306841E-2</v>
      </c>
      <c r="CI303" s="128">
        <f t="shared" ref="CI303" si="4780">AA303/AA312</f>
        <v>7.0230980455499914E-2</v>
      </c>
      <c r="CJ303" s="134">
        <f t="shared" ref="CJ303" si="4781">AB303/AB312</f>
        <v>7.1611895187110988E-2</v>
      </c>
      <c r="CK303" s="135">
        <f t="shared" ref="CK303" si="4782">AC303/AC312</f>
        <v>7.1603134341412716E-2</v>
      </c>
    </row>
    <row r="304" spans="1:89" x14ac:dyDescent="0.2">
      <c r="A304" s="145" t="s">
        <v>32</v>
      </c>
      <c r="B304" s="189">
        <v>1525</v>
      </c>
      <c r="C304" s="183">
        <v>1264</v>
      </c>
      <c r="D304" s="184">
        <v>321</v>
      </c>
      <c r="E304" s="185">
        <v>549</v>
      </c>
      <c r="F304" s="182">
        <v>873</v>
      </c>
      <c r="G304" s="186">
        <v>1249</v>
      </c>
      <c r="H304" s="184">
        <v>1909</v>
      </c>
      <c r="I304" s="185">
        <v>2133</v>
      </c>
      <c r="J304" s="182">
        <v>207</v>
      </c>
      <c r="K304" s="183">
        <v>109</v>
      </c>
      <c r="L304" s="184">
        <v>1104</v>
      </c>
      <c r="M304" s="182">
        <v>403</v>
      </c>
      <c r="N304" s="187">
        <v>1976</v>
      </c>
      <c r="O304" s="190">
        <v>1617</v>
      </c>
      <c r="P304" s="182">
        <v>552</v>
      </c>
      <c r="Q304" s="183">
        <v>1145</v>
      </c>
      <c r="R304" s="184">
        <v>855</v>
      </c>
      <c r="S304" s="185">
        <v>1685</v>
      </c>
      <c r="T304" s="182">
        <v>95</v>
      </c>
      <c r="U304" s="186">
        <v>147</v>
      </c>
      <c r="V304" s="184">
        <v>1238</v>
      </c>
      <c r="W304" s="191">
        <v>1036</v>
      </c>
      <c r="X304" s="182">
        <v>551</v>
      </c>
      <c r="Y304" s="186">
        <v>446</v>
      </c>
      <c r="Z304" s="184">
        <v>1930</v>
      </c>
      <c r="AA304" s="182">
        <v>2181</v>
      </c>
      <c r="AB304" s="156">
        <f t="shared" si="4372"/>
        <v>13136</v>
      </c>
      <c r="AC304" s="157">
        <f t="shared" si="4373"/>
        <v>13964</v>
      </c>
      <c r="BI304" s="145" t="s">
        <v>32</v>
      </c>
      <c r="BJ304" s="128">
        <f>B304/B312</f>
        <v>8.1420181526962093E-2</v>
      </c>
      <c r="BK304" s="129">
        <f t="shared" ref="BK304" si="4783">C304/C312</f>
        <v>7.0614525139664805E-2</v>
      </c>
      <c r="BL304" s="130">
        <f t="shared" ref="BL304" si="4784">D304/D312</f>
        <v>5.0775071180006327E-2</v>
      </c>
      <c r="BM304" s="131">
        <f t="shared" ref="BM304" si="4785">E304/E312</f>
        <v>8.3996328029375761E-2</v>
      </c>
      <c r="BN304" s="128">
        <f t="shared" ref="BN304" si="4786">F304/F312</f>
        <v>5.0357637286571298E-2</v>
      </c>
      <c r="BO304" s="129">
        <f t="shared" ref="BO304" si="4787">G304/G312</f>
        <v>8.9399470331400763E-2</v>
      </c>
      <c r="BP304" s="130">
        <f t="shared" ref="BP304" si="4788">H304/H312</f>
        <v>6.5466392318244165E-2</v>
      </c>
      <c r="BQ304" s="131">
        <f t="shared" ref="BQ304" si="4789">I304/I312</f>
        <v>7.3987998196260715E-2</v>
      </c>
      <c r="BR304" s="128">
        <f t="shared" ref="BR304" si="4790">J304/J312</f>
        <v>8.438646555238484E-2</v>
      </c>
      <c r="BS304" s="129">
        <f t="shared" ref="BS304" si="4791">K304/K312</f>
        <v>3.897032534858777E-2</v>
      </c>
      <c r="BT304" s="130">
        <f t="shared" ref="BT304" si="4792">L304/L312</f>
        <v>0.10194847169637086</v>
      </c>
      <c r="BU304" s="128">
        <f t="shared" ref="BU304" si="4793">M304/M312</f>
        <v>3.3896879468416186E-2</v>
      </c>
      <c r="BV304" s="132">
        <f t="shared" ref="BV304" si="4794">N304/N312</f>
        <v>7.5935746675889634E-2</v>
      </c>
      <c r="BW304" s="133">
        <f t="shared" ref="BW304" si="4795">O304/O312</f>
        <v>6.1607040804663393E-2</v>
      </c>
      <c r="BX304" s="128">
        <f t="shared" ref="BX304" si="4796">P304/P312</f>
        <v>4.4940161198404299E-2</v>
      </c>
      <c r="BY304" s="129">
        <f t="shared" ref="BY304" si="4797">Q304/Q312</f>
        <v>9.2353605420229065E-2</v>
      </c>
      <c r="BZ304" s="130">
        <f t="shared" ref="BZ304" si="4798">R304/R312</f>
        <v>5.0155452572300113E-2</v>
      </c>
      <c r="CA304" s="131">
        <f t="shared" ref="CA304" si="4799">S304/S312</f>
        <v>9.1159922094784684E-2</v>
      </c>
      <c r="CB304" s="128">
        <f t="shared" ref="CB304" si="4800">T304/T312</f>
        <v>4.8518896833503578E-2</v>
      </c>
      <c r="CC304" s="129">
        <f t="shared" ref="CC304" si="4801">U304/U312</f>
        <v>5.9178743961352656E-2</v>
      </c>
      <c r="CD304" s="130">
        <f t="shared" ref="CD304" si="4802">V304/V312</f>
        <v>9.2037766708794891E-2</v>
      </c>
      <c r="CE304" s="131">
        <f t="shared" ref="CE304" si="4803">W304/W312</f>
        <v>6.2704273090424895E-2</v>
      </c>
      <c r="CF304" s="128">
        <f t="shared" ref="CF304" si="4804">X304/X312</f>
        <v>5.7714465277050382E-2</v>
      </c>
      <c r="CG304" s="129">
        <f t="shared" ref="CG304" si="4805">Y304/Y312</f>
        <v>8.3348906746402537E-2</v>
      </c>
      <c r="CH304" s="130">
        <f t="shared" ref="CH304" si="4806">Z304/Z312</f>
        <v>6.4189975720890011E-2</v>
      </c>
      <c r="CI304" s="128">
        <f t="shared" ref="CI304" si="4807">AA304/AA312</f>
        <v>7.0457115167178161E-2</v>
      </c>
      <c r="CJ304" s="134">
        <f t="shared" ref="CJ304" si="4808">AB304/AB312</f>
        <v>6.7293358264388717E-2</v>
      </c>
      <c r="CK304" s="135">
        <f t="shared" ref="CK304" si="4809">AC304/AC312</f>
        <v>7.1844949913306547E-2</v>
      </c>
    </row>
    <row r="305" spans="1:89" x14ac:dyDescent="0.2">
      <c r="A305" s="136" t="s">
        <v>33</v>
      </c>
      <c r="B305" s="192">
        <v>1468</v>
      </c>
      <c r="C305" s="176">
        <v>798</v>
      </c>
      <c r="D305" s="177">
        <v>246</v>
      </c>
      <c r="E305" s="178">
        <v>446</v>
      </c>
      <c r="F305" s="175">
        <v>760</v>
      </c>
      <c r="G305" s="179">
        <v>998</v>
      </c>
      <c r="H305" s="177">
        <v>1633</v>
      </c>
      <c r="I305" s="178">
        <v>1766</v>
      </c>
      <c r="J305" s="175">
        <v>215</v>
      </c>
      <c r="K305" s="176">
        <v>94</v>
      </c>
      <c r="L305" s="177">
        <v>872</v>
      </c>
      <c r="M305" s="175">
        <v>382</v>
      </c>
      <c r="N305" s="180">
        <v>1508</v>
      </c>
      <c r="O305" s="193">
        <v>1526</v>
      </c>
      <c r="P305" s="175">
        <v>422</v>
      </c>
      <c r="Q305" s="176">
        <v>1054</v>
      </c>
      <c r="R305" s="177">
        <v>768</v>
      </c>
      <c r="S305" s="178">
        <v>1246</v>
      </c>
      <c r="T305" s="175">
        <v>83</v>
      </c>
      <c r="U305" s="179">
        <v>153</v>
      </c>
      <c r="V305" s="177">
        <v>1135</v>
      </c>
      <c r="W305" s="194">
        <v>757</v>
      </c>
      <c r="X305" s="175">
        <v>425</v>
      </c>
      <c r="Y305" s="179">
        <v>389</v>
      </c>
      <c r="Z305" s="177">
        <v>1623</v>
      </c>
      <c r="AA305" s="175">
        <v>1567</v>
      </c>
      <c r="AB305" s="156">
        <f t="shared" si="4372"/>
        <v>11158</v>
      </c>
      <c r="AC305" s="157">
        <f t="shared" si="4373"/>
        <v>11176</v>
      </c>
      <c r="BI305" s="136" t="s">
        <v>33</v>
      </c>
      <c r="BJ305" s="128">
        <f>B305/B312</f>
        <v>7.8376935397757613E-2</v>
      </c>
      <c r="BK305" s="129">
        <f t="shared" ref="BK305" si="4810">C305/C312</f>
        <v>4.4581005586592178E-2</v>
      </c>
      <c r="BL305" s="130">
        <f t="shared" ref="BL305" si="4811">D305/D312</f>
        <v>3.8911736792154379E-2</v>
      </c>
      <c r="BM305" s="131">
        <f t="shared" ref="BM305" si="4812">E305/E312</f>
        <v>6.8237454100367204E-2</v>
      </c>
      <c r="BN305" s="128">
        <f t="shared" ref="BN305" si="4813">F305/F312</f>
        <v>4.3839409321642826E-2</v>
      </c>
      <c r="BO305" s="129">
        <f t="shared" ref="BO305" si="4814">G305/G312</f>
        <v>7.1433684059838243E-2</v>
      </c>
      <c r="BP305" s="130">
        <f t="shared" ref="BP305" si="4815">H305/H312</f>
        <v>5.6001371742112484E-2</v>
      </c>
      <c r="BQ305" s="131">
        <f t="shared" ref="BQ305" si="4816">I305/I312</f>
        <v>6.125776128204239E-2</v>
      </c>
      <c r="BR305" s="128">
        <f t="shared" ref="BR305" si="4817">J305/J312</f>
        <v>8.7647778230737869E-2</v>
      </c>
      <c r="BS305" s="129">
        <f t="shared" ref="BS305" si="4818">K305/K312</f>
        <v>3.3607436539149091E-2</v>
      </c>
      <c r="BT305" s="130">
        <f t="shared" ref="BT305" si="4819">L305/L312</f>
        <v>8.0524517499307419E-2</v>
      </c>
      <c r="BU305" s="128">
        <f t="shared" ref="BU305" si="4820">M305/M312</f>
        <v>3.2130540836066951E-2</v>
      </c>
      <c r="BV305" s="132">
        <f t="shared" ref="BV305" si="4821">N305/N312</f>
        <v>5.7950964568442086E-2</v>
      </c>
      <c r="BW305" s="133">
        <f t="shared" ref="BW305" si="4822">O305/O312</f>
        <v>5.8139977902236448E-2</v>
      </c>
      <c r="BX305" s="128">
        <f t="shared" ref="BX305" si="4823">P305/P312</f>
        <v>3.4356427582838071E-2</v>
      </c>
      <c r="BY305" s="129">
        <f t="shared" ref="BY305" si="4824">Q305/Q312</f>
        <v>8.5013711889014354E-2</v>
      </c>
      <c r="BZ305" s="130">
        <f t="shared" ref="BZ305" si="4825">R305/R312</f>
        <v>4.5051915293013431E-2</v>
      </c>
      <c r="CA305" s="131">
        <f t="shared" ref="CA305" si="4826">S305/S312</f>
        <v>6.7409651590564806E-2</v>
      </c>
      <c r="CB305" s="128">
        <f t="shared" ref="CB305" si="4827">T305/T312</f>
        <v>4.2390194075587334E-2</v>
      </c>
      <c r="CC305" s="129">
        <f t="shared" ref="CC305" si="4828">U305/U312</f>
        <v>6.1594202898550728E-2</v>
      </c>
      <c r="CD305" s="130">
        <f t="shared" ref="CD305" si="4829">V305/V312</f>
        <v>8.4380343468887078E-2</v>
      </c>
      <c r="CE305" s="131">
        <f t="shared" ref="CE305" si="4830">W305/W312</f>
        <v>4.5817697615300808E-2</v>
      </c>
      <c r="CF305" s="128">
        <f t="shared" ref="CF305" si="4831">X305/X312</f>
        <v>4.4516602073949932E-2</v>
      </c>
      <c r="CG305" s="129">
        <f t="shared" ref="CG305" si="4832">Y305/Y312</f>
        <v>7.2696692207064095E-2</v>
      </c>
      <c r="CH305" s="130">
        <f t="shared" ref="CH305" si="4833">Z305/Z312</f>
        <v>5.3979445904147404E-2</v>
      </c>
      <c r="CI305" s="128">
        <f t="shared" ref="CI305" si="4834">AA305/AA312</f>
        <v>5.0621870457115165E-2</v>
      </c>
      <c r="CJ305" s="134">
        <f t="shared" ref="CJ305" si="4835">AB305/AB312</f>
        <v>5.7160421095771109E-2</v>
      </c>
      <c r="CK305" s="135">
        <f t="shared" ref="CK305" si="4836">AC305/AC312</f>
        <v>5.7500655989051415E-2</v>
      </c>
    </row>
    <row r="306" spans="1:89" x14ac:dyDescent="0.2">
      <c r="A306" s="145" t="s">
        <v>34</v>
      </c>
      <c r="B306" s="189">
        <v>460</v>
      </c>
      <c r="C306" s="183">
        <v>821</v>
      </c>
      <c r="D306" s="184">
        <v>129</v>
      </c>
      <c r="E306" s="185">
        <v>472</v>
      </c>
      <c r="F306" s="182">
        <v>370</v>
      </c>
      <c r="G306" s="186">
        <v>1049</v>
      </c>
      <c r="H306" s="184">
        <v>1034</v>
      </c>
      <c r="I306" s="185">
        <v>1582</v>
      </c>
      <c r="J306" s="182">
        <v>231</v>
      </c>
      <c r="K306" s="183">
        <v>91</v>
      </c>
      <c r="L306" s="184">
        <v>780</v>
      </c>
      <c r="M306" s="182">
        <v>289</v>
      </c>
      <c r="N306" s="187">
        <v>1581</v>
      </c>
      <c r="O306" s="190">
        <v>1250</v>
      </c>
      <c r="P306" s="182">
        <v>354</v>
      </c>
      <c r="Q306" s="183">
        <v>993</v>
      </c>
      <c r="R306" s="184">
        <v>653</v>
      </c>
      <c r="S306" s="185">
        <v>1271</v>
      </c>
      <c r="T306" s="182">
        <v>94</v>
      </c>
      <c r="U306" s="186">
        <v>118</v>
      </c>
      <c r="V306" s="184">
        <v>1029</v>
      </c>
      <c r="W306" s="191">
        <v>625</v>
      </c>
      <c r="X306" s="182">
        <v>314</v>
      </c>
      <c r="Y306" s="186">
        <v>398</v>
      </c>
      <c r="Z306" s="184">
        <v>1174</v>
      </c>
      <c r="AA306" s="182">
        <v>1647</v>
      </c>
      <c r="AB306" s="156">
        <f t="shared" si="4372"/>
        <v>8203</v>
      </c>
      <c r="AC306" s="157">
        <f t="shared" si="4373"/>
        <v>10606</v>
      </c>
      <c r="BI306" s="145" t="s">
        <v>34</v>
      </c>
      <c r="BJ306" s="128">
        <f>B306/B312</f>
        <v>2.4559530165509876E-2</v>
      </c>
      <c r="BK306" s="129">
        <f t="shared" ref="BK306" si="4837">C306/C312</f>
        <v>4.5865921787709499E-2</v>
      </c>
      <c r="BL306" s="130">
        <f t="shared" ref="BL306" si="4838">D306/D312</f>
        <v>2.0404935147105348E-2</v>
      </c>
      <c r="BM306" s="131">
        <f t="shared" ref="BM306" si="4839">E306/E312</f>
        <v>7.2215422276621782E-2</v>
      </c>
      <c r="BN306" s="128">
        <f t="shared" ref="BN306" si="4840">F306/F312</f>
        <v>2.13428703276419E-2</v>
      </c>
      <c r="BO306" s="129">
        <f t="shared" ref="BO306" si="4841">G306/G312</f>
        <v>7.5084102784338982E-2</v>
      </c>
      <c r="BP306" s="130">
        <f t="shared" ref="BP306" si="4842">H306/H312</f>
        <v>3.5459533607681754E-2</v>
      </c>
      <c r="BQ306" s="131">
        <f t="shared" ref="BQ306" si="4843">I306/I312</f>
        <v>5.4875299177911133E-2</v>
      </c>
      <c r="BR306" s="128">
        <f t="shared" ref="BR306" si="4844">J306/J312</f>
        <v>9.417040358744394E-2</v>
      </c>
      <c r="BS306" s="129">
        <f t="shared" ref="BS306" si="4845">K306/K312</f>
        <v>3.2534858777261352E-2</v>
      </c>
      <c r="BT306" s="130">
        <f t="shared" ref="BT306" si="4846">L306/L312</f>
        <v>7.202881152460984E-2</v>
      </c>
      <c r="BU306" s="128">
        <f t="shared" ref="BU306" si="4847">M306/M312</f>
        <v>2.4308184035663219E-2</v>
      </c>
      <c r="BV306" s="132">
        <f t="shared" ref="BV306" si="4848">N306/N312</f>
        <v>6.0756283145031127E-2</v>
      </c>
      <c r="BW306" s="133">
        <f t="shared" ref="BW306" si="4849">O306/O312</f>
        <v>4.7624490417952525E-2</v>
      </c>
      <c r="BX306" s="128">
        <f t="shared" ref="BX306" si="4850">P306/P312</f>
        <v>2.8820320768541886E-2</v>
      </c>
      <c r="BY306" s="129">
        <f t="shared" ref="BY306" si="4851">Q306/Q312</f>
        <v>8.0093563477980315E-2</v>
      </c>
      <c r="BZ306" s="130">
        <f t="shared" ref="BZ306" si="4852">R306/R312</f>
        <v>3.8305860268668973E-2</v>
      </c>
      <c r="CA306" s="131">
        <f t="shared" ref="CA306" si="4853">S306/S312</f>
        <v>6.8762172689893958E-2</v>
      </c>
      <c r="CB306" s="128">
        <f t="shared" ref="CB306" si="4854">T306/T312</f>
        <v>4.8008171603677222E-2</v>
      </c>
      <c r="CC306" s="129">
        <f t="shared" ref="CC306" si="4855">U306/U312</f>
        <v>4.7504025764895333E-2</v>
      </c>
      <c r="CD306" s="130">
        <f t="shared" ref="CD306" si="4856">V306/V312</f>
        <v>7.6499888484127573E-2</v>
      </c>
      <c r="CE306" s="131">
        <f t="shared" ref="CE306" si="4857">W306/W312</f>
        <v>3.7828350078682967E-2</v>
      </c>
      <c r="CF306" s="128">
        <f t="shared" ref="CF306" si="4858">X306/X312</f>
        <v>3.2889913061694774E-2</v>
      </c>
      <c r="CG306" s="129">
        <f t="shared" ref="CG306" si="4859">Y306/Y312</f>
        <v>7.4378620818538591E-2</v>
      </c>
      <c r="CH306" s="130">
        <f t="shared" ref="CH306" si="4860">Z306/Z312</f>
        <v>3.904613030897662E-2</v>
      </c>
      <c r="CI306" s="128">
        <f t="shared" ref="CI306" si="4861">AA306/AA312</f>
        <v>5.3206267162009366E-2</v>
      </c>
      <c r="CJ306" s="134">
        <f t="shared" ref="CJ306" si="4862">AB306/AB312</f>
        <v>4.2022489178043597E-2</v>
      </c>
      <c r="CK306" s="135">
        <f t="shared" ref="CK306" si="4863">AC306/AC312</f>
        <v>5.4567999053317759E-2</v>
      </c>
    </row>
    <row r="307" spans="1:89" x14ac:dyDescent="0.2">
      <c r="A307" s="136" t="s">
        <v>35</v>
      </c>
      <c r="B307" s="192">
        <v>0</v>
      </c>
      <c r="C307" s="176">
        <v>474</v>
      </c>
      <c r="D307" s="177">
        <v>4</v>
      </c>
      <c r="E307" s="178">
        <v>286</v>
      </c>
      <c r="F307" s="175">
        <v>20</v>
      </c>
      <c r="G307" s="179">
        <v>732</v>
      </c>
      <c r="H307" s="177">
        <v>101</v>
      </c>
      <c r="I307" s="178">
        <v>861</v>
      </c>
      <c r="J307" s="175">
        <v>62</v>
      </c>
      <c r="K307" s="176">
        <v>66</v>
      </c>
      <c r="L307" s="177">
        <v>617</v>
      </c>
      <c r="M307" s="175">
        <v>74</v>
      </c>
      <c r="N307" s="180">
        <v>451</v>
      </c>
      <c r="O307" s="193">
        <v>242</v>
      </c>
      <c r="P307" s="175">
        <v>77</v>
      </c>
      <c r="Q307" s="176">
        <v>185</v>
      </c>
      <c r="R307" s="177">
        <v>152</v>
      </c>
      <c r="S307" s="178">
        <v>135</v>
      </c>
      <c r="T307" s="175">
        <v>28</v>
      </c>
      <c r="U307" s="179">
        <v>10</v>
      </c>
      <c r="V307" s="177">
        <v>345</v>
      </c>
      <c r="W307" s="194">
        <v>26</v>
      </c>
      <c r="X307" s="175">
        <v>47</v>
      </c>
      <c r="Y307" s="179">
        <v>4</v>
      </c>
      <c r="Z307" s="177">
        <v>86</v>
      </c>
      <c r="AA307" s="175">
        <v>161</v>
      </c>
      <c r="AB307" s="156">
        <f t="shared" si="4372"/>
        <v>1990</v>
      </c>
      <c r="AC307" s="157">
        <f t="shared" si="4373"/>
        <v>3256</v>
      </c>
      <c r="BI307" s="136" t="s">
        <v>35</v>
      </c>
      <c r="BJ307" s="128">
        <f>B307/B312</f>
        <v>0</v>
      </c>
      <c r="BK307" s="129">
        <f t="shared" ref="BK307" si="4864">C307/C312</f>
        <v>2.64804469273743E-2</v>
      </c>
      <c r="BL307" s="130">
        <f t="shared" ref="BL307" si="4865">D307/D312</f>
        <v>6.3271116735210374E-4</v>
      </c>
      <c r="BM307" s="131">
        <f t="shared" ref="BM307" si="4866">E307/E312</f>
        <v>4.3757649938800491E-2</v>
      </c>
      <c r="BN307" s="128">
        <f t="shared" ref="BN307" si="4867">F307/F312</f>
        <v>1.1536686663590216E-3</v>
      </c>
      <c r="BO307" s="129">
        <f t="shared" ref="BO307" si="4868">G307/G312</f>
        <v>5.2394245222246082E-2</v>
      </c>
      <c r="BP307" s="130">
        <f t="shared" ref="BP307" si="4869">H307/H312</f>
        <v>3.4636488340192046E-3</v>
      </c>
      <c r="BQ307" s="131">
        <f t="shared" ref="BQ307" si="4870">I307/I312</f>
        <v>2.9865760172048977E-2</v>
      </c>
      <c r="BR307" s="128">
        <f t="shared" ref="BR307" si="4871">J307/J312</f>
        <v>2.5275173257236036E-2</v>
      </c>
      <c r="BS307" s="129">
        <f t="shared" ref="BS307" si="4872">K307/K312</f>
        <v>2.359671076153021E-2</v>
      </c>
      <c r="BT307" s="130">
        <f t="shared" ref="BT307" si="4873">L307/L312</f>
        <v>5.6976636808569583E-2</v>
      </c>
      <c r="BU307" s="128">
        <f t="shared" ref="BU307" si="4874">M307/M312</f>
        <v>6.2242408949449071E-3</v>
      </c>
      <c r="BV307" s="132">
        <f t="shared" ref="BV307" si="4875">N307/N312</f>
        <v>1.7331488740296674E-2</v>
      </c>
      <c r="BW307" s="133">
        <f t="shared" ref="BW307" si="4876">O307/O312</f>
        <v>9.2201013449156096E-3</v>
      </c>
      <c r="BX307" s="128">
        <f t="shared" ref="BX307" si="4877">P307/P312</f>
        <v>6.2688268338353826E-3</v>
      </c>
      <c r="BY307" s="129">
        <f t="shared" ref="BY307" si="4878">Q307/Q312</f>
        <v>1.4921761574447492E-2</v>
      </c>
      <c r="BZ307" s="130">
        <f t="shared" ref="BZ307" si="4879">R307/R312</f>
        <v>8.916524901742242E-3</v>
      </c>
      <c r="CA307" s="131">
        <f t="shared" ref="CA307" si="4880">S307/S312</f>
        <v>7.3036139363774075E-3</v>
      </c>
      <c r="CB307" s="128">
        <f t="shared" ref="CB307" si="4881">T307/T312</f>
        <v>1.4300306435137897E-2</v>
      </c>
      <c r="CC307" s="129">
        <f t="shared" ref="CC307" si="4882">U307/U312</f>
        <v>4.0257648953301124E-3</v>
      </c>
      <c r="CD307" s="130">
        <f t="shared" ref="CD307" si="4883">V307/V312</f>
        <v>2.5648650657943646E-2</v>
      </c>
      <c r="CE307" s="131">
        <f t="shared" ref="CE307" si="4884">W307/W312</f>
        <v>1.5736593632732115E-3</v>
      </c>
      <c r="CF307" s="128">
        <f t="shared" ref="CF307" si="4885">X307/X312</f>
        <v>4.9230124646485809E-3</v>
      </c>
      <c r="CG307" s="129">
        <f t="shared" ref="CG307" si="4886">Y307/Y312</f>
        <v>7.475238273219959E-4</v>
      </c>
      <c r="CH307" s="130">
        <f t="shared" ref="CH307" si="4887">Z307/Z312</f>
        <v>2.860278710879037E-3</v>
      </c>
      <c r="CI307" s="128">
        <f t="shared" ref="CI307" si="4888">AA307/AA312</f>
        <v>5.20109836859958E-3</v>
      </c>
      <c r="CJ307" s="134">
        <f t="shared" ref="CJ307" si="4889">AB307/AB312</f>
        <v>1.0194411003816501E-2</v>
      </c>
      <c r="CK307" s="135">
        <f t="shared" ref="CK307" si="4890">AC307/AC312</f>
        <v>1.6752159618857499E-2</v>
      </c>
    </row>
    <row r="308" spans="1:89" x14ac:dyDescent="0.2">
      <c r="A308" s="145" t="s">
        <v>36</v>
      </c>
      <c r="B308" s="189">
        <v>0</v>
      </c>
      <c r="C308" s="183">
        <v>0</v>
      </c>
      <c r="D308" s="184">
        <v>0</v>
      </c>
      <c r="E308" s="185">
        <v>0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2"/>
        <v>0</v>
      </c>
      <c r="AC308" s="157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2">
      <c r="A309" s="136" t="s">
        <v>37</v>
      </c>
      <c r="B309" s="58"/>
      <c r="C309" s="59"/>
      <c r="D309" s="138"/>
      <c r="E309" s="139"/>
      <c r="F309" s="137"/>
      <c r="G309" s="140"/>
      <c r="H309" s="138"/>
      <c r="I309" s="139"/>
      <c r="J309" s="137"/>
      <c r="K309" s="140"/>
      <c r="L309" s="138"/>
      <c r="M309" s="137"/>
      <c r="N309" s="141"/>
      <c r="O309" s="142"/>
      <c r="P309" s="137"/>
      <c r="Q309" s="140"/>
      <c r="R309" s="138"/>
      <c r="S309" s="139"/>
      <c r="T309" s="137"/>
      <c r="U309" s="140"/>
      <c r="V309" s="138"/>
      <c r="W309" s="139"/>
      <c r="X309" s="137"/>
      <c r="Y309" s="140"/>
      <c r="Z309" s="143"/>
      <c r="AA309" s="144"/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29" t="s">
        <v>13</v>
      </c>
      <c r="B312" s="20">
        <f>SUM(B289:B311)</f>
        <v>18730</v>
      </c>
      <c r="C312" s="21">
        <f t="shared" ref="C312:AA312" si="5001">SUM(C289:C311)</f>
        <v>17900</v>
      </c>
      <c r="D312" s="20">
        <f t="shared" si="5001"/>
        <v>6322</v>
      </c>
      <c r="E312" s="21">
        <f t="shared" si="5001"/>
        <v>6536</v>
      </c>
      <c r="F312" s="20">
        <f t="shared" si="5001"/>
        <v>17336</v>
      </c>
      <c r="G312" s="21">
        <f t="shared" si="5001"/>
        <v>13971</v>
      </c>
      <c r="H312" s="20">
        <f t="shared" si="5001"/>
        <v>29160</v>
      </c>
      <c r="I312" s="21">
        <f t="shared" si="5001"/>
        <v>28829</v>
      </c>
      <c r="J312" s="20">
        <f t="shared" si="5001"/>
        <v>2453</v>
      </c>
      <c r="K312" s="21">
        <f t="shared" si="5001"/>
        <v>2797</v>
      </c>
      <c r="L312" s="20">
        <f t="shared" si="5001"/>
        <v>10829</v>
      </c>
      <c r="M312" s="21">
        <f t="shared" si="5001"/>
        <v>11889</v>
      </c>
      <c r="N312" s="20">
        <f t="shared" si="5001"/>
        <v>26022</v>
      </c>
      <c r="O312" s="21">
        <f t="shared" si="5001"/>
        <v>26247</v>
      </c>
      <c r="P312" s="20">
        <f t="shared" si="5001"/>
        <v>12283</v>
      </c>
      <c r="Q312" s="21">
        <f t="shared" si="5001"/>
        <v>12398</v>
      </c>
      <c r="R312" s="20">
        <f t="shared" si="5001"/>
        <v>17047</v>
      </c>
      <c r="S312" s="21">
        <f t="shared" si="5001"/>
        <v>18484</v>
      </c>
      <c r="T312" s="20">
        <f t="shared" si="5001"/>
        <v>1958</v>
      </c>
      <c r="U312" s="21">
        <f t="shared" si="5001"/>
        <v>2484</v>
      </c>
      <c r="V312" s="20">
        <f t="shared" si="5001"/>
        <v>13451</v>
      </c>
      <c r="W312" s="21">
        <f t="shared" si="5001"/>
        <v>16522</v>
      </c>
      <c r="X312" s="20">
        <f t="shared" si="5001"/>
        <v>9547</v>
      </c>
      <c r="Y312" s="21">
        <f t="shared" si="5001"/>
        <v>5351</v>
      </c>
      <c r="Z312" s="20">
        <f t="shared" si="5001"/>
        <v>30067</v>
      </c>
      <c r="AA312" s="21">
        <f t="shared" si="5001"/>
        <v>30955</v>
      </c>
      <c r="AB312" s="160">
        <f t="shared" ref="AB312:AC312" si="5002">SUM(AB288:AB311)</f>
        <v>195205</v>
      </c>
      <c r="AC312" s="161">
        <f t="shared" si="5002"/>
        <v>194363</v>
      </c>
      <c r="BI312" s="229" t="s">
        <v>13</v>
      </c>
      <c r="BJ312" s="154">
        <f>SUM(BJ288:BJ311)</f>
        <v>0.99999999999999989</v>
      </c>
      <c r="BK312" s="155">
        <f t="shared" ref="BK312:CK312" si="5003">SUM(BK288:BK311)</f>
        <v>0.99999999999999989</v>
      </c>
      <c r="BL312" s="154">
        <f t="shared" si="5003"/>
        <v>1.0000000000000002</v>
      </c>
      <c r="BM312" s="155">
        <f t="shared" si="5003"/>
        <v>1</v>
      </c>
      <c r="BN312" s="154">
        <f t="shared" si="5003"/>
        <v>1</v>
      </c>
      <c r="BO312" s="155">
        <f t="shared" si="5003"/>
        <v>1</v>
      </c>
      <c r="BP312" s="154">
        <f t="shared" si="5003"/>
        <v>0.99999999999999989</v>
      </c>
      <c r="BQ312" s="155">
        <f t="shared" si="5003"/>
        <v>1</v>
      </c>
      <c r="BR312" s="154">
        <f t="shared" si="5003"/>
        <v>1</v>
      </c>
      <c r="BS312" s="155">
        <f t="shared" si="5003"/>
        <v>1</v>
      </c>
      <c r="BT312" s="154">
        <f t="shared" si="5003"/>
        <v>1.0000000000000002</v>
      </c>
      <c r="BU312" s="155">
        <f t="shared" si="5003"/>
        <v>1</v>
      </c>
      <c r="BV312" s="154">
        <f t="shared" si="5003"/>
        <v>1</v>
      </c>
      <c r="BW312" s="155">
        <f t="shared" si="5003"/>
        <v>1</v>
      </c>
      <c r="BX312" s="154">
        <f t="shared" si="5003"/>
        <v>1</v>
      </c>
      <c r="BY312" s="155">
        <f t="shared" si="5003"/>
        <v>1.0000000000000002</v>
      </c>
      <c r="BZ312" s="154">
        <f t="shared" si="5003"/>
        <v>1.0000000000000002</v>
      </c>
      <c r="CA312" s="155">
        <f t="shared" si="5003"/>
        <v>1</v>
      </c>
      <c r="CB312" s="154">
        <f t="shared" si="5003"/>
        <v>0.99999999999999989</v>
      </c>
      <c r="CC312" s="155">
        <f t="shared" si="5003"/>
        <v>1</v>
      </c>
      <c r="CD312" s="154">
        <f t="shared" si="5003"/>
        <v>1</v>
      </c>
      <c r="CE312" s="155">
        <f t="shared" si="5003"/>
        <v>1.0000000000000002</v>
      </c>
      <c r="CF312" s="154">
        <f t="shared" si="5003"/>
        <v>0.99999999999999989</v>
      </c>
      <c r="CG312" s="155">
        <f t="shared" si="5003"/>
        <v>1</v>
      </c>
      <c r="CH312" s="154">
        <f t="shared" si="5003"/>
        <v>1</v>
      </c>
      <c r="CI312" s="155">
        <f t="shared" si="5003"/>
        <v>1</v>
      </c>
      <c r="CJ312" s="154">
        <f t="shared" si="5003"/>
        <v>0.99999999999999989</v>
      </c>
      <c r="CK312" s="155">
        <f t="shared" si="5003"/>
        <v>1.0000000000000002</v>
      </c>
    </row>
    <row r="313" spans="1:89" ht="13.5" thickTop="1" x14ac:dyDescent="0.2">
      <c r="A313" s="173"/>
    </row>
    <row r="315" spans="1:89" x14ac:dyDescent="0.2">
      <c r="A315" s="305">
        <f>+A284+1</f>
        <v>44753</v>
      </c>
      <c r="B315" s="305"/>
      <c r="C315" s="305"/>
      <c r="D315" s="305"/>
      <c r="BI315" s="310">
        <f>+BI284+1</f>
        <v>44753</v>
      </c>
      <c r="BJ315" s="310"/>
      <c r="BK315" s="310"/>
      <c r="BL315" s="310"/>
    </row>
    <row r="316" spans="1:89" ht="13.5" thickBot="1" x14ac:dyDescent="0.25">
      <c r="AE316" s="232" t="s">
        <v>84</v>
      </c>
    </row>
    <row r="317" spans="1:89" ht="14.25" thickTop="1" thickBot="1" x14ac:dyDescent="0.25">
      <c r="A317" s="301" t="s">
        <v>0</v>
      </c>
      <c r="B317" s="303" t="s">
        <v>1</v>
      </c>
      <c r="C317" s="304"/>
      <c r="D317" s="303" t="s">
        <v>2</v>
      </c>
      <c r="E317" s="304"/>
      <c r="F317" s="303" t="s">
        <v>3</v>
      </c>
      <c r="G317" s="304"/>
      <c r="H317" s="303" t="s">
        <v>4</v>
      </c>
      <c r="I317" s="304"/>
      <c r="J317" s="303" t="s">
        <v>5</v>
      </c>
      <c r="K317" s="304"/>
      <c r="L317" s="303" t="s">
        <v>6</v>
      </c>
      <c r="M317" s="304"/>
      <c r="N317" s="303" t="s">
        <v>7</v>
      </c>
      <c r="O317" s="304"/>
      <c r="P317" s="303" t="s">
        <v>8</v>
      </c>
      <c r="Q317" s="304"/>
      <c r="R317" s="303" t="s">
        <v>9</v>
      </c>
      <c r="S317" s="304"/>
      <c r="T317" s="303" t="s">
        <v>10</v>
      </c>
      <c r="U317" s="304"/>
      <c r="V317" s="303" t="s">
        <v>11</v>
      </c>
      <c r="W317" s="304"/>
      <c r="X317" s="303" t="s">
        <v>12</v>
      </c>
      <c r="Y317" s="304"/>
      <c r="Z317" s="306" t="s">
        <v>40</v>
      </c>
      <c r="AA317" s="307"/>
      <c r="AB317" s="308" t="s">
        <v>41</v>
      </c>
      <c r="AC317" s="309"/>
      <c r="AE317" s="301" t="s">
        <v>0</v>
      </c>
      <c r="AF317" s="303" t="s">
        <v>1</v>
      </c>
      <c r="AG317" s="304"/>
      <c r="AH317" s="303" t="s">
        <v>2</v>
      </c>
      <c r="AI317" s="304"/>
      <c r="AJ317" s="303" t="s">
        <v>3</v>
      </c>
      <c r="AK317" s="304"/>
      <c r="AL317" s="303" t="s">
        <v>4</v>
      </c>
      <c r="AM317" s="304"/>
      <c r="AN317" s="303" t="s">
        <v>5</v>
      </c>
      <c r="AO317" s="304"/>
      <c r="AP317" s="303" t="s">
        <v>6</v>
      </c>
      <c r="AQ317" s="304"/>
      <c r="AR317" s="303" t="s">
        <v>7</v>
      </c>
      <c r="AS317" s="304"/>
      <c r="AT317" s="303" t="s">
        <v>8</v>
      </c>
      <c r="AU317" s="304"/>
      <c r="AV317" s="303" t="s">
        <v>9</v>
      </c>
      <c r="AW317" s="304"/>
      <c r="AX317" s="303" t="s">
        <v>10</v>
      </c>
      <c r="AY317" s="304"/>
      <c r="AZ317" s="303" t="s">
        <v>11</v>
      </c>
      <c r="BA317" s="304"/>
      <c r="BB317" s="303" t="s">
        <v>12</v>
      </c>
      <c r="BC317" s="304"/>
      <c r="BD317" s="306" t="s">
        <v>40</v>
      </c>
      <c r="BE317" s="307"/>
      <c r="BF317" s="308" t="s">
        <v>41</v>
      </c>
      <c r="BG317" s="309"/>
      <c r="BI317" s="301" t="s">
        <v>0</v>
      </c>
      <c r="BJ317" s="303" t="s">
        <v>1</v>
      </c>
      <c r="BK317" s="304"/>
      <c r="BL317" s="303" t="s">
        <v>2</v>
      </c>
      <c r="BM317" s="304"/>
      <c r="BN317" s="303" t="s">
        <v>3</v>
      </c>
      <c r="BO317" s="304"/>
      <c r="BP317" s="303" t="s">
        <v>4</v>
      </c>
      <c r="BQ317" s="304"/>
      <c r="BR317" s="303" t="s">
        <v>5</v>
      </c>
      <c r="BS317" s="304"/>
      <c r="BT317" s="303" t="s">
        <v>6</v>
      </c>
      <c r="BU317" s="304"/>
      <c r="BV317" s="303" t="s">
        <v>7</v>
      </c>
      <c r="BW317" s="304"/>
      <c r="BX317" s="303" t="s">
        <v>8</v>
      </c>
      <c r="BY317" s="304"/>
      <c r="BZ317" s="303" t="s">
        <v>9</v>
      </c>
      <c r="CA317" s="304"/>
      <c r="CB317" s="303" t="s">
        <v>10</v>
      </c>
      <c r="CC317" s="304"/>
      <c r="CD317" s="303" t="s">
        <v>11</v>
      </c>
      <c r="CE317" s="304"/>
      <c r="CF317" s="303" t="s">
        <v>12</v>
      </c>
      <c r="CG317" s="304"/>
      <c r="CH317" s="306" t="s">
        <v>40</v>
      </c>
      <c r="CI317" s="307"/>
      <c r="CJ317" s="303" t="s">
        <v>41</v>
      </c>
      <c r="CK317" s="304"/>
    </row>
    <row r="318" spans="1:89" ht="15" thickTop="1" thickBot="1" x14ac:dyDescent="0.3">
      <c r="A318" s="302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2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2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3445</v>
      </c>
      <c r="AG319" s="172">
        <f t="shared" ref="AG319:AV320" si="5004">SUMIF($A$9:$A$32,$AE319,C$319:C$342)</f>
        <v>1087</v>
      </c>
      <c r="AH319" s="126">
        <f t="shared" si="5004"/>
        <v>1251</v>
      </c>
      <c r="AI319" s="166">
        <f t="shared" si="5004"/>
        <v>1110</v>
      </c>
      <c r="AJ319" s="125">
        <f t="shared" si="5004"/>
        <v>3607</v>
      </c>
      <c r="AK319" s="127">
        <f t="shared" si="5004"/>
        <v>1182</v>
      </c>
      <c r="AL319" s="126">
        <f t="shared" si="5004"/>
        <v>3417</v>
      </c>
      <c r="AM319" s="166">
        <f t="shared" si="5004"/>
        <v>2099</v>
      </c>
      <c r="AN319" s="125">
        <f t="shared" si="5004"/>
        <v>301</v>
      </c>
      <c r="AO319" s="127">
        <f t="shared" si="5004"/>
        <v>941</v>
      </c>
      <c r="AP319" s="126">
        <f t="shared" si="5004"/>
        <v>768</v>
      </c>
      <c r="AQ319" s="125">
        <f t="shared" si="5004"/>
        <v>3201</v>
      </c>
      <c r="AR319" s="165">
        <f t="shared" si="5004"/>
        <v>2500</v>
      </c>
      <c r="AS319" s="167">
        <f t="shared" si="5004"/>
        <v>4073</v>
      </c>
      <c r="AT319" s="125">
        <f t="shared" si="5004"/>
        <v>1833</v>
      </c>
      <c r="AU319" s="127">
        <f t="shared" si="5004"/>
        <v>1866</v>
      </c>
      <c r="AV319" s="126">
        <f t="shared" si="5004"/>
        <v>2351</v>
      </c>
      <c r="AW319" s="166">
        <f t="shared" ref="AW319:BE320" si="5005">SUMIF($A$9:$A$32,$AE319,S$319:S$342)</f>
        <v>1908</v>
      </c>
      <c r="AX319" s="125">
        <f t="shared" si="5005"/>
        <v>229</v>
      </c>
      <c r="AY319" s="127">
        <f t="shared" si="5005"/>
        <v>1538</v>
      </c>
      <c r="AZ319" s="126">
        <f t="shared" si="5005"/>
        <v>734</v>
      </c>
      <c r="BA319" s="166">
        <f t="shared" si="5005"/>
        <v>3024</v>
      </c>
      <c r="BB319" s="125">
        <f t="shared" si="5005"/>
        <v>1797</v>
      </c>
      <c r="BC319" s="127">
        <f t="shared" si="5005"/>
        <v>1774</v>
      </c>
      <c r="BD319" s="170">
        <f t="shared" si="5005"/>
        <v>3973</v>
      </c>
      <c r="BE319" s="171">
        <f t="shared" si="5005"/>
        <v>2432</v>
      </c>
      <c r="BF319" s="156">
        <f>AF319+AH319+AJ319+AL319+AN319+AP319+AR319+AT319+AV319+AX319+AZ319+BB319+BD319</f>
        <v>26206</v>
      </c>
      <c r="BG319" s="157">
        <f>AG319+AI319+AK319+AM319+AO319+AQ319+AS319+AU319+AW319+AY319+BA319+BC319+BE319</f>
        <v>26235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75">
        <v>630</v>
      </c>
      <c r="C320" s="176">
        <v>0</v>
      </c>
      <c r="D320" s="177">
        <v>508</v>
      </c>
      <c r="E320" s="178">
        <v>2</v>
      </c>
      <c r="F320" s="175">
        <v>1198</v>
      </c>
      <c r="G320" s="179">
        <v>7</v>
      </c>
      <c r="H320" s="177">
        <v>834</v>
      </c>
      <c r="I320" s="178">
        <v>67</v>
      </c>
      <c r="J320" s="175">
        <v>11</v>
      </c>
      <c r="K320" s="179">
        <v>40</v>
      </c>
      <c r="L320" s="177">
        <v>105</v>
      </c>
      <c r="M320" s="175">
        <v>127</v>
      </c>
      <c r="N320" s="180">
        <v>357</v>
      </c>
      <c r="O320" s="181">
        <v>170</v>
      </c>
      <c r="P320" s="175">
        <v>80</v>
      </c>
      <c r="Q320" s="179">
        <v>36</v>
      </c>
      <c r="R320" s="177">
        <v>45</v>
      </c>
      <c r="S320" s="178">
        <v>0</v>
      </c>
      <c r="T320" s="175">
        <v>2</v>
      </c>
      <c r="U320" s="179">
        <v>0</v>
      </c>
      <c r="V320" s="177">
        <v>10</v>
      </c>
      <c r="W320" s="178">
        <v>0</v>
      </c>
      <c r="X320" s="175">
        <v>1</v>
      </c>
      <c r="Y320" s="179">
        <v>0</v>
      </c>
      <c r="Z320" s="177">
        <v>0</v>
      </c>
      <c r="AA320" s="175">
        <v>1</v>
      </c>
      <c r="AB320" s="156">
        <f t="shared" ref="AB320:AB339" si="5033">B320+D320+F320+H320+J320+L320+N320+P320+R320+T320+V320+X320+Z320</f>
        <v>3781</v>
      </c>
      <c r="AC320" s="157">
        <f t="shared" ref="AC320:AC339" si="5034">C320+E320+G320+I320+K320+M320+O320+Q320+S320+U320+W320+Y320+AA320</f>
        <v>450</v>
      </c>
      <c r="AE320" s="237" t="str">
        <f>$AE$10</f>
        <v>08:00 - 08:59</v>
      </c>
      <c r="AF320" s="125">
        <f>SUMIF($A$9:$A$32,$AE320,B$319:B$342)</f>
        <v>2817</v>
      </c>
      <c r="AG320" s="176">
        <f t="shared" si="5004"/>
        <v>951</v>
      </c>
      <c r="AH320" s="177">
        <f t="shared" si="5004"/>
        <v>1088</v>
      </c>
      <c r="AI320" s="178">
        <f t="shared" si="5004"/>
        <v>852</v>
      </c>
      <c r="AJ320" s="238">
        <f t="shared" si="5004"/>
        <v>2534</v>
      </c>
      <c r="AK320" s="179">
        <f t="shared" si="5004"/>
        <v>1052</v>
      </c>
      <c r="AL320" s="177">
        <f t="shared" si="5004"/>
        <v>3349</v>
      </c>
      <c r="AM320" s="178">
        <f t="shared" si="5004"/>
        <v>1958</v>
      </c>
      <c r="AN320" s="238">
        <f t="shared" si="5004"/>
        <v>221</v>
      </c>
      <c r="AO320" s="179">
        <f t="shared" si="5004"/>
        <v>875</v>
      </c>
      <c r="AP320" s="177">
        <f t="shared" si="5004"/>
        <v>697</v>
      </c>
      <c r="AQ320" s="238">
        <f t="shared" si="5004"/>
        <v>3090</v>
      </c>
      <c r="AR320" s="180">
        <f t="shared" si="5004"/>
        <v>1955</v>
      </c>
      <c r="AS320" s="181">
        <f t="shared" si="5004"/>
        <v>4040</v>
      </c>
      <c r="AT320" s="238">
        <f t="shared" si="5004"/>
        <v>1457</v>
      </c>
      <c r="AU320" s="179">
        <f t="shared" si="5004"/>
        <v>1835</v>
      </c>
      <c r="AV320" s="177">
        <f t="shared" si="5004"/>
        <v>1972</v>
      </c>
      <c r="AW320" s="178">
        <f t="shared" si="5005"/>
        <v>1732</v>
      </c>
      <c r="AX320" s="238">
        <f t="shared" si="5005"/>
        <v>182</v>
      </c>
      <c r="AY320" s="179">
        <f t="shared" si="5005"/>
        <v>1140</v>
      </c>
      <c r="AZ320" s="177">
        <f t="shared" si="5005"/>
        <v>687</v>
      </c>
      <c r="BA320" s="178">
        <f t="shared" si="5005"/>
        <v>2498</v>
      </c>
      <c r="BB320" s="238">
        <f t="shared" si="5005"/>
        <v>1541</v>
      </c>
      <c r="BC320" s="179">
        <f t="shared" si="5005"/>
        <v>1457</v>
      </c>
      <c r="BD320" s="177">
        <f t="shared" si="5005"/>
        <v>3479</v>
      </c>
      <c r="BE320" s="238">
        <f t="shared" si="5005"/>
        <v>2335</v>
      </c>
      <c r="BF320" s="158">
        <f>SUM(AF320,AH320,AJ320,AL320,AN320,AP320,AR320,AT320,AV320,AX320,AZ320,BB320,BD320)</f>
        <v>21979</v>
      </c>
      <c r="BG320" s="159">
        <f>SUM(AG320,AI320,AK320,AM320,AO320,AQ320,AS320,AU320,AW320,AY320,BA320,BC320,BE320)</f>
        <v>23815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3.6546762589928054E-2</v>
      </c>
      <c r="BM320" s="131">
        <f t="shared" ref="BM320" si="5037">E320/E343</f>
        <v>1.5903307888040714E-4</v>
      </c>
      <c r="BN320" s="128">
        <f t="shared" ref="BN320" si="5038">F320/F343</f>
        <v>3.6363636363636362E-2</v>
      </c>
      <c r="BO320" s="129">
        <f t="shared" ref="BO320" si="5039">G320/G343</f>
        <v>2.9810067285580442E-4</v>
      </c>
      <c r="BP320" s="130">
        <f t="shared" ref="BP320" si="5040">H320/H343</f>
        <v>2.0081384989525896E-2</v>
      </c>
      <c r="BQ320" s="131">
        <f t="shared" ref="BQ320" si="5041">I320/I343</f>
        <v>1.6192179419014935E-3</v>
      </c>
      <c r="BR320" s="128">
        <f t="shared" ref="BR320" si="5042">J320/J343</f>
        <v>1.7665007226593866E-3</v>
      </c>
      <c r="BS320" s="129">
        <f t="shared" ref="BS320" si="5043">K320/K343</f>
        <v>5.6553089212498233E-3</v>
      </c>
      <c r="BT320" s="130">
        <f t="shared" ref="BT320" si="5044">L320/L343</f>
        <v>4.7647138902754457E-3</v>
      </c>
      <c r="BU320" s="128">
        <f t="shared" ref="BU320" si="5045">M320/M343</f>
        <v>5.2379773983337458E-3</v>
      </c>
      <c r="BV320" s="132">
        <f t="shared" ref="BV320" si="5046">N320/N343</f>
        <v>9.0338579887646129E-3</v>
      </c>
      <c r="BW320" s="133">
        <f t="shared" ref="BW320" si="5047">O320/O343</f>
        <v>4.0195777078949231E-3</v>
      </c>
      <c r="BX320" s="128">
        <f t="shared" ref="BX320" si="5048">P320/P343</f>
        <v>3.8733417255737389E-3</v>
      </c>
      <c r="BY320" s="129">
        <f t="shared" ref="BY320" si="5049">Q320/Q343</f>
        <v>1.6321349231536474E-3</v>
      </c>
      <c r="BZ320" s="130">
        <f t="shared" ref="BZ320" si="5050">R320/R343</f>
        <v>1.8329938900203666E-3</v>
      </c>
      <c r="CA320" s="131">
        <f t="shared" ref="CA320" si="5051">S320/S343</f>
        <v>0</v>
      </c>
      <c r="CB320" s="128">
        <f t="shared" ref="CB320" si="5052">T320/T343</f>
        <v>2.9859659599880563E-4</v>
      </c>
      <c r="CC320" s="129">
        <f t="shared" ref="CC320" si="5053">U320/U343</f>
        <v>0</v>
      </c>
      <c r="CD320" s="130">
        <f t="shared" ref="CD320" si="5054">V320/V343</f>
        <v>4.4320347471524176E-4</v>
      </c>
      <c r="CE320" s="131">
        <f t="shared" ref="CE320" si="5055">W320/W343</f>
        <v>0</v>
      </c>
      <c r="CF320" s="128">
        <f t="shared" ref="CF320" si="5056">X320/X343</f>
        <v>4.7803432286438168E-5</v>
      </c>
      <c r="CG320" s="129">
        <f t="shared" ref="CG320" si="5057">Y320/Y343</f>
        <v>0</v>
      </c>
      <c r="CH320" s="130">
        <f t="shared" ref="CH320" si="5058">Z320/Z343</f>
        <v>0</v>
      </c>
      <c r="CI320" s="128">
        <f t="shared" ref="CI320" si="5059">AA320/AA343</f>
        <v>2.2745365631752529E-5</v>
      </c>
      <c r="CJ320" s="134">
        <f t="shared" ref="CJ320" si="5060">AB320/AB343</f>
        <v>1.160823659802835E-2</v>
      </c>
      <c r="CK320" s="135">
        <f t="shared" ref="CK320" si="5061">AC320/AC343</f>
        <v>1.3879464561100487E-3</v>
      </c>
    </row>
    <row r="321" spans="1:89" ht="13.5" thickBot="1" x14ac:dyDescent="0.25">
      <c r="A321" s="145" t="s">
        <v>18</v>
      </c>
      <c r="B321" s="182">
        <v>2266</v>
      </c>
      <c r="C321" s="183">
        <v>0</v>
      </c>
      <c r="D321" s="184">
        <v>1212</v>
      </c>
      <c r="E321" s="185">
        <v>157</v>
      </c>
      <c r="F321" s="182">
        <v>3491</v>
      </c>
      <c r="G321" s="186">
        <v>327</v>
      </c>
      <c r="H321" s="184">
        <v>2678</v>
      </c>
      <c r="I321" s="185">
        <v>708</v>
      </c>
      <c r="J321" s="182">
        <v>86</v>
      </c>
      <c r="K321" s="186">
        <v>409</v>
      </c>
      <c r="L321" s="184">
        <v>434</v>
      </c>
      <c r="M321" s="182">
        <v>1161</v>
      </c>
      <c r="N321" s="187">
        <v>1783</v>
      </c>
      <c r="O321" s="188">
        <v>2228</v>
      </c>
      <c r="P321" s="182">
        <v>670</v>
      </c>
      <c r="Q321" s="186">
        <v>1025</v>
      </c>
      <c r="R321" s="184">
        <v>971</v>
      </c>
      <c r="S321" s="185">
        <v>1611</v>
      </c>
      <c r="T321" s="182">
        <v>91</v>
      </c>
      <c r="U321" s="186">
        <v>776</v>
      </c>
      <c r="V321" s="184">
        <v>563</v>
      </c>
      <c r="W321" s="185">
        <v>2175</v>
      </c>
      <c r="X321" s="182">
        <v>1067</v>
      </c>
      <c r="Y321" s="186">
        <v>869</v>
      </c>
      <c r="Z321" s="184">
        <v>2468</v>
      </c>
      <c r="AA321" s="182">
        <v>1700</v>
      </c>
      <c r="AB321" s="156">
        <f t="shared" si="5033"/>
        <v>17780</v>
      </c>
      <c r="AC321" s="157">
        <f t="shared" si="5034"/>
        <v>13146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2.0547275039953034E-2</v>
      </c>
      <c r="BK321" s="129">
        <f t="shared" ref="BK321" si="5062">C321/C343</f>
        <v>0</v>
      </c>
      <c r="BL321" s="130">
        <f t="shared" ref="BL321" si="5063">D321/D343</f>
        <v>8.7194244604316545E-2</v>
      </c>
      <c r="BM321" s="131">
        <f t="shared" ref="BM321" si="5064">E321/E343</f>
        <v>1.248409669211196E-2</v>
      </c>
      <c r="BN321" s="128">
        <f t="shared" ref="BN321" si="5065">F321/F343</f>
        <v>0.1059644862649871</v>
      </c>
      <c r="BO321" s="129">
        <f t="shared" ref="BO321" si="5066">G321/G343</f>
        <v>1.3925560003406865E-2</v>
      </c>
      <c r="BP321" s="130">
        <f t="shared" ref="BP321" si="5067">H321/H343</f>
        <v>6.4481953239748618E-2</v>
      </c>
      <c r="BQ321" s="131">
        <f t="shared" ref="BQ321" si="5068">I321/I343</f>
        <v>1.7110541833824738E-2</v>
      </c>
      <c r="BR321" s="128">
        <f t="shared" ref="BR321" si="5069">J321/J343</f>
        <v>1.3810823831700658E-2</v>
      </c>
      <c r="BS321" s="129">
        <f t="shared" ref="BS321" si="5070">K321/K343</f>
        <v>5.7825533719779443E-2</v>
      </c>
      <c r="BT321" s="130">
        <f t="shared" ref="BT321" si="5071">L321/L343</f>
        <v>1.9694150746471843E-2</v>
      </c>
      <c r="BU321" s="128">
        <f t="shared" ref="BU321" si="5072">M321/M343</f>
        <v>4.7884187082405348E-2</v>
      </c>
      <c r="BV321" s="132">
        <f t="shared" ref="BV321" si="5073">N321/N343</f>
        <v>4.5118680095146517E-2</v>
      </c>
      <c r="BW321" s="133">
        <f t="shared" ref="BW321" si="5074">O321/O343</f>
        <v>5.2680112548175818E-2</v>
      </c>
      <c r="BX321" s="128">
        <f t="shared" ref="BX321" si="5075">P321/P343</f>
        <v>3.2439236951680064E-2</v>
      </c>
      <c r="BY321" s="129">
        <f t="shared" ref="BY321" si="5076">Q321/Q343</f>
        <v>4.6470508228680235E-2</v>
      </c>
      <c r="BZ321" s="130">
        <f t="shared" ref="BZ321" si="5077">R321/R343</f>
        <v>3.9551934826883912E-2</v>
      </c>
      <c r="CA321" s="131">
        <f t="shared" ref="CA321" si="5078">S321/S343</f>
        <v>5.6130448416431486E-2</v>
      </c>
      <c r="CB321" s="128">
        <f t="shared" ref="CB321" si="5079">T321/T343</f>
        <v>1.3586145117945656E-2</v>
      </c>
      <c r="CC321" s="129">
        <f t="shared" ref="CC321" si="5080">U321/U343</f>
        <v>8.8726274868511326E-2</v>
      </c>
      <c r="CD321" s="130">
        <f t="shared" ref="CD321" si="5081">V321/V343</f>
        <v>2.4952355626468112E-2</v>
      </c>
      <c r="CE321" s="131">
        <f t="shared" ref="CE321" si="5082">W321/W343</f>
        <v>7.3405332433344586E-2</v>
      </c>
      <c r="CF321" s="128">
        <f t="shared" ref="CF321" si="5083">X321/X343</f>
        <v>5.1006262249629522E-2</v>
      </c>
      <c r="CG321" s="129">
        <f t="shared" ref="CG321" si="5084">Y321/Y343</f>
        <v>6.2939088867965523E-2</v>
      </c>
      <c r="CH321" s="130">
        <f t="shared" ref="CH321" si="5085">Z321/Z343</f>
        <v>5.6717378315025047E-2</v>
      </c>
      <c r="CI321" s="128">
        <f t="shared" ref="CI321" si="5086">AA321/AA343</f>
        <v>3.86671215739793E-2</v>
      </c>
      <c r="CJ321" s="134">
        <f t="shared" ref="CJ321" si="5087">AB321/AB343</f>
        <v>5.4587264404375578E-2</v>
      </c>
      <c r="CK321" s="135">
        <f t="shared" ref="CK321" si="5088">AC321/AC343</f>
        <v>4.0546542471161559E-2</v>
      </c>
    </row>
    <row r="322" spans="1:89" ht="14.25" thickTop="1" thickBot="1" x14ac:dyDescent="0.25">
      <c r="A322" s="136" t="s">
        <v>19</v>
      </c>
      <c r="B322" s="175">
        <v>3146</v>
      </c>
      <c r="C322" s="176">
        <v>1068</v>
      </c>
      <c r="D322" s="177">
        <v>1292</v>
      </c>
      <c r="E322" s="178">
        <v>844</v>
      </c>
      <c r="F322" s="175">
        <v>3431</v>
      </c>
      <c r="G322" s="179">
        <v>1059</v>
      </c>
      <c r="H322" s="177">
        <v>3623</v>
      </c>
      <c r="I322" s="178">
        <v>1732</v>
      </c>
      <c r="J322" s="175">
        <v>178</v>
      </c>
      <c r="K322" s="179">
        <v>748</v>
      </c>
      <c r="L322" s="177">
        <v>675</v>
      </c>
      <c r="M322" s="175">
        <v>2356</v>
      </c>
      <c r="N322" s="180">
        <v>2709</v>
      </c>
      <c r="O322" s="181">
        <v>3908</v>
      </c>
      <c r="P322" s="175">
        <v>1562</v>
      </c>
      <c r="Q322" s="179">
        <v>1949</v>
      </c>
      <c r="R322" s="177">
        <v>1938</v>
      </c>
      <c r="S322" s="178">
        <v>2127</v>
      </c>
      <c r="T322" s="175">
        <v>174</v>
      </c>
      <c r="U322" s="179">
        <v>1440</v>
      </c>
      <c r="V322" s="177">
        <v>744</v>
      </c>
      <c r="W322" s="178">
        <v>3146</v>
      </c>
      <c r="X322" s="175">
        <v>1935</v>
      </c>
      <c r="Y322" s="179">
        <v>1431</v>
      </c>
      <c r="Z322" s="177">
        <v>3350</v>
      </c>
      <c r="AA322" s="175">
        <v>2328</v>
      </c>
      <c r="AB322" s="156">
        <f t="shared" si="5033"/>
        <v>24757</v>
      </c>
      <c r="AC322" s="157">
        <f t="shared" si="5034"/>
        <v>24136</v>
      </c>
      <c r="AE322" s="229" t="s">
        <v>13</v>
      </c>
      <c r="AF322" s="20">
        <f t="shared" ref="AF322:BG322" si="5089">SUM(AF319:AF321)</f>
        <v>6262</v>
      </c>
      <c r="AG322" s="21">
        <f t="shared" si="5089"/>
        <v>2038</v>
      </c>
      <c r="AH322" s="20">
        <f t="shared" si="5089"/>
        <v>2339</v>
      </c>
      <c r="AI322" s="21">
        <f t="shared" si="5089"/>
        <v>1962</v>
      </c>
      <c r="AJ322" s="20">
        <f t="shared" si="5089"/>
        <v>6141</v>
      </c>
      <c r="AK322" s="21">
        <f t="shared" si="5089"/>
        <v>2234</v>
      </c>
      <c r="AL322" s="20">
        <f t="shared" si="5089"/>
        <v>6766</v>
      </c>
      <c r="AM322" s="21">
        <f t="shared" si="5089"/>
        <v>4057</v>
      </c>
      <c r="AN322" s="20">
        <f t="shared" si="5089"/>
        <v>522</v>
      </c>
      <c r="AO322" s="21">
        <f t="shared" si="5089"/>
        <v>1816</v>
      </c>
      <c r="AP322" s="20">
        <f t="shared" si="5089"/>
        <v>1465</v>
      </c>
      <c r="AQ322" s="21">
        <f t="shared" si="5089"/>
        <v>6291</v>
      </c>
      <c r="AR322" s="20">
        <f t="shared" si="5089"/>
        <v>4455</v>
      </c>
      <c r="AS322" s="21">
        <f t="shared" si="5089"/>
        <v>8113</v>
      </c>
      <c r="AT322" s="20">
        <f t="shared" si="5089"/>
        <v>3290</v>
      </c>
      <c r="AU322" s="21">
        <f t="shared" si="5089"/>
        <v>3701</v>
      </c>
      <c r="AV322" s="20">
        <f t="shared" si="5089"/>
        <v>4323</v>
      </c>
      <c r="AW322" s="21">
        <f t="shared" si="5089"/>
        <v>3640</v>
      </c>
      <c r="AX322" s="20">
        <f t="shared" si="5089"/>
        <v>411</v>
      </c>
      <c r="AY322" s="21">
        <f t="shared" si="5089"/>
        <v>2678</v>
      </c>
      <c r="AZ322" s="20">
        <f t="shared" si="5089"/>
        <v>1421</v>
      </c>
      <c r="BA322" s="21">
        <f t="shared" si="5089"/>
        <v>5522</v>
      </c>
      <c r="BB322" s="20">
        <f t="shared" si="5089"/>
        <v>3338</v>
      </c>
      <c r="BC322" s="21">
        <f t="shared" si="5089"/>
        <v>3231</v>
      </c>
      <c r="BD322" s="20">
        <f t="shared" si="5089"/>
        <v>7452</v>
      </c>
      <c r="BE322" s="21">
        <f t="shared" si="5089"/>
        <v>4767</v>
      </c>
      <c r="BF322" s="160">
        <f t="shared" si="5089"/>
        <v>48185</v>
      </c>
      <c r="BG322" s="161">
        <f t="shared" si="5089"/>
        <v>50050</v>
      </c>
      <c r="BI322" s="136" t="s">
        <v>19</v>
      </c>
      <c r="BJ322" s="128">
        <f>B322/B343</f>
        <v>0.10260591631062262</v>
      </c>
      <c r="BK322" s="129">
        <f t="shared" ref="BK322" si="5090">C322/C343</f>
        <v>4.0660930480469044E-2</v>
      </c>
      <c r="BL322" s="130">
        <f t="shared" ref="BL322" si="5091">D322/D343</f>
        <v>9.294964028776978E-2</v>
      </c>
      <c r="BM322" s="131">
        <f t="shared" ref="BM322" si="5092">E322/E343</f>
        <v>6.7111959287531803E-2</v>
      </c>
      <c r="BN322" s="128">
        <f t="shared" ref="BN322" si="5093">F322/F343</f>
        <v>0.10414326908483837</v>
      </c>
      <c r="BO322" s="129">
        <f t="shared" ref="BO322" si="5094">G322/G343</f>
        <v>4.5098373222042416E-2</v>
      </c>
      <c r="BP322" s="130">
        <f t="shared" ref="BP322" si="5095">H322/H343</f>
        <v>8.7236040548024363E-2</v>
      </c>
      <c r="BQ322" s="131">
        <f t="shared" ref="BQ322" si="5096">I322/I343</f>
        <v>4.1857992169752042E-2</v>
      </c>
      <c r="BR322" s="128">
        <f t="shared" ref="BR322" si="5097">J322/J343</f>
        <v>2.8585193512124619E-2</v>
      </c>
      <c r="BS322" s="129">
        <f t="shared" ref="BS322" si="5098">K322/K343</f>
        <v>0.10575427682737169</v>
      </c>
      <c r="BT322" s="130">
        <f t="shared" ref="BT322" si="5099">L322/L343</f>
        <v>3.063030358034215E-2</v>
      </c>
      <c r="BU322" s="128">
        <f t="shared" ref="BU322" si="5100">M322/M343</f>
        <v>9.7170667326569329E-2</v>
      </c>
      <c r="BV322" s="132">
        <f t="shared" ref="BV322" si="5101">N322/N343</f>
        <v>6.8551040032390306E-2</v>
      </c>
      <c r="BW322" s="133">
        <f t="shared" ref="BW322" si="5102">O322/O343</f>
        <v>9.2402998132078598E-2</v>
      </c>
      <c r="BX322" s="128">
        <f t="shared" ref="BX322" si="5103">P322/P343</f>
        <v>7.562699719182725E-2</v>
      </c>
      <c r="BY322" s="129">
        <f t="shared" ref="BY322" si="5104">Q322/Q343</f>
        <v>8.8361971256290514E-2</v>
      </c>
      <c r="BZ322" s="130">
        <f t="shared" ref="BZ322" si="5105">R322/R343</f>
        <v>7.8940936863543781E-2</v>
      </c>
      <c r="CA322" s="131">
        <f t="shared" ref="CA322" si="5106">S322/S343</f>
        <v>7.4108916065642308E-2</v>
      </c>
      <c r="CB322" s="128">
        <f t="shared" ref="CB322" si="5107">T322/T343</f>
        <v>2.5977903851896088E-2</v>
      </c>
      <c r="CC322" s="129">
        <f t="shared" ref="CC322" si="5108">U322/U343</f>
        <v>0.16464669563228904</v>
      </c>
      <c r="CD322" s="130">
        <f t="shared" ref="CD322" si="5109">V322/V343</f>
        <v>3.2974338518813991E-2</v>
      </c>
      <c r="CE322" s="131">
        <f t="shared" ref="CE322" si="5110">W322/W343</f>
        <v>0.10617617279784003</v>
      </c>
      <c r="CF322" s="128">
        <f t="shared" ref="CF322" si="5111">X322/X343</f>
        <v>9.2499641474257849E-2</v>
      </c>
      <c r="CG322" s="129">
        <f t="shared" ref="CG322" si="5112">Y322/Y343</f>
        <v>0.10364307959730572</v>
      </c>
      <c r="CH322" s="130">
        <f t="shared" ref="CH322" si="5113">Z322/Z343</f>
        <v>7.6986716918692841E-2</v>
      </c>
      <c r="CI322" s="128">
        <f t="shared" ref="CI322" si="5114">AA322/AA343</f>
        <v>5.2951211190719889E-2</v>
      </c>
      <c r="CJ322" s="134">
        <f t="shared" ref="CJ322" si="5115">AB322/AB343</f>
        <v>7.6007699935833867E-2</v>
      </c>
      <c r="CK322" s="135">
        <f t="shared" ref="CK322" si="5116">AC322/AC343</f>
        <v>7.4443279254826966E-2</v>
      </c>
    </row>
    <row r="323" spans="1:89" ht="13.5" thickTop="1" x14ac:dyDescent="0.2">
      <c r="A323" s="145" t="s">
        <v>20</v>
      </c>
      <c r="B323" s="182">
        <v>3445</v>
      </c>
      <c r="C323" s="183">
        <v>1087</v>
      </c>
      <c r="D323" s="184">
        <v>1251</v>
      </c>
      <c r="E323" s="185">
        <v>1110</v>
      </c>
      <c r="F323" s="182">
        <v>3607</v>
      </c>
      <c r="G323" s="186">
        <v>1182</v>
      </c>
      <c r="H323" s="184">
        <v>3417</v>
      </c>
      <c r="I323" s="185">
        <v>2099</v>
      </c>
      <c r="J323" s="182">
        <v>301</v>
      </c>
      <c r="K323" s="186">
        <v>941</v>
      </c>
      <c r="L323" s="184">
        <v>768</v>
      </c>
      <c r="M323" s="182">
        <v>3201</v>
      </c>
      <c r="N323" s="187">
        <v>2500</v>
      </c>
      <c r="O323" s="188">
        <v>4073</v>
      </c>
      <c r="P323" s="182">
        <v>1833</v>
      </c>
      <c r="Q323" s="186">
        <v>1866</v>
      </c>
      <c r="R323" s="184">
        <v>2351</v>
      </c>
      <c r="S323" s="185">
        <v>1908</v>
      </c>
      <c r="T323" s="182">
        <v>229</v>
      </c>
      <c r="U323" s="186">
        <v>1538</v>
      </c>
      <c r="V323" s="184">
        <v>734</v>
      </c>
      <c r="W323" s="185">
        <v>3024</v>
      </c>
      <c r="X323" s="182">
        <v>1797</v>
      </c>
      <c r="Y323" s="186">
        <v>1774</v>
      </c>
      <c r="Z323" s="184">
        <v>3973</v>
      </c>
      <c r="AA323" s="182">
        <v>2432</v>
      </c>
      <c r="AB323" s="156">
        <f t="shared" si="5033"/>
        <v>26206</v>
      </c>
      <c r="AC323" s="157">
        <f t="shared" si="5034"/>
        <v>26235</v>
      </c>
      <c r="BI323" s="145" t="s">
        <v>20</v>
      </c>
      <c r="BJ323" s="128">
        <f>B323/B343</f>
        <v>0.11235771827402889</v>
      </c>
      <c r="BK323" s="129">
        <f t="shared" ref="BK323" si="5117">C323/C343</f>
        <v>4.1384299093885635E-2</v>
      </c>
      <c r="BL323" s="130">
        <f t="shared" ref="BL323" si="5118">D323/D343</f>
        <v>0.09</v>
      </c>
      <c r="BM323" s="131">
        <f t="shared" ref="BM323" si="5119">E323/E343</f>
        <v>8.8263358778625955E-2</v>
      </c>
      <c r="BN323" s="128">
        <f t="shared" ref="BN323" si="5120">F323/F343</f>
        <v>0.10948550614660799</v>
      </c>
      <c r="BO323" s="129">
        <f t="shared" ref="BO323" si="5121">G323/G343</f>
        <v>5.033642790222298E-2</v>
      </c>
      <c r="BP323" s="130">
        <f t="shared" ref="BP323" si="5122">H323/H343</f>
        <v>8.2275890298812937E-2</v>
      </c>
      <c r="BQ323" s="131">
        <f t="shared" ref="BQ323" si="5123">I323/I343</f>
        <v>5.0727439702257238E-2</v>
      </c>
      <c r="BR323" s="128">
        <f t="shared" ref="BR323" si="5124">J323/J343</f>
        <v>4.8337883410952305E-2</v>
      </c>
      <c r="BS323" s="129">
        <f t="shared" ref="BS323" si="5125">K323/K343</f>
        <v>0.13304114237240208</v>
      </c>
      <c r="BT323" s="130">
        <f t="shared" ref="BT323" si="5126">L323/L343</f>
        <v>3.4850478740300402E-2</v>
      </c>
      <c r="BU323" s="128">
        <f t="shared" ref="BU323" si="5127">M323/M343</f>
        <v>0.13202177678792379</v>
      </c>
      <c r="BV323" s="132">
        <f t="shared" ref="BV323" si="5128">N323/N343</f>
        <v>6.3262310845690575E-2</v>
      </c>
      <c r="BW323" s="133">
        <f t="shared" ref="BW323" si="5129">O323/O343</f>
        <v>9.6304352966211898E-2</v>
      </c>
      <c r="BX323" s="128">
        <f t="shared" ref="BX323" si="5130">P323/P343</f>
        <v>8.8747942287208295E-2</v>
      </c>
      <c r="BY323" s="129">
        <f t="shared" ref="BY323" si="5131">Q323/Q343</f>
        <v>8.4598993516797394E-2</v>
      </c>
      <c r="BZ323" s="130">
        <f t="shared" ref="BZ323" si="5132">R323/R343</f>
        <v>9.5763747454175152E-2</v>
      </c>
      <c r="CA323" s="131">
        <f t="shared" ref="CA323" si="5133">S323/S343</f>
        <v>6.6478519912198178E-2</v>
      </c>
      <c r="CB323" s="128">
        <f t="shared" ref="CB323" si="5134">T323/T343</f>
        <v>3.4189310241863245E-2</v>
      </c>
      <c r="CC323" s="129">
        <f t="shared" ref="CC323" si="5135">U323/U343</f>
        <v>0.17585181797393093</v>
      </c>
      <c r="CD323" s="130">
        <f t="shared" ref="CD323" si="5136">V323/V343</f>
        <v>3.2531135044098748E-2</v>
      </c>
      <c r="CE323" s="131">
        <f t="shared" ref="CE323" si="5137">W323/W343</f>
        <v>0.10205872426594667</v>
      </c>
      <c r="CF323" s="128">
        <f t="shared" ref="CF323" si="5138">X323/X343</f>
        <v>8.5902767818729381E-2</v>
      </c>
      <c r="CG323" s="129">
        <f t="shared" ref="CG323" si="5139">Y323/Y343</f>
        <v>0.12848555080756138</v>
      </c>
      <c r="CH323" s="130">
        <f t="shared" ref="CH323" si="5140">Z323/Z343</f>
        <v>9.1303948154616899E-2</v>
      </c>
      <c r="CI323" s="128">
        <f t="shared" ref="CI323" si="5141">AA323/AA343</f>
        <v>5.5316729216422153E-2</v>
      </c>
      <c r="CJ323" s="134">
        <f t="shared" ref="CJ323" si="5142">AB323/AB343</f>
        <v>8.0456347074300702E-2</v>
      </c>
      <c r="CK323" s="135">
        <f t="shared" ref="CK323" si="5143">AC323/AC343</f>
        <v>8.0917278391215847E-2</v>
      </c>
    </row>
    <row r="324" spans="1:89" ht="13.5" thickBot="1" x14ac:dyDescent="0.25">
      <c r="A324" s="136" t="s">
        <v>21</v>
      </c>
      <c r="B324" s="175">
        <v>2817</v>
      </c>
      <c r="C324" s="176">
        <v>951</v>
      </c>
      <c r="D324" s="177">
        <v>1088</v>
      </c>
      <c r="E324" s="178">
        <v>852</v>
      </c>
      <c r="F324" s="175">
        <v>2534</v>
      </c>
      <c r="G324" s="179">
        <v>1052</v>
      </c>
      <c r="H324" s="177">
        <v>3349</v>
      </c>
      <c r="I324" s="178">
        <v>1958</v>
      </c>
      <c r="J324" s="175">
        <v>221</v>
      </c>
      <c r="K324" s="179">
        <v>875</v>
      </c>
      <c r="L324" s="177">
        <v>697</v>
      </c>
      <c r="M324" s="175">
        <v>3090</v>
      </c>
      <c r="N324" s="180">
        <v>1955</v>
      </c>
      <c r="O324" s="181">
        <v>4040</v>
      </c>
      <c r="P324" s="175">
        <v>1457</v>
      </c>
      <c r="Q324" s="179">
        <v>1835</v>
      </c>
      <c r="R324" s="177">
        <v>1972</v>
      </c>
      <c r="S324" s="178">
        <v>1732</v>
      </c>
      <c r="T324" s="175">
        <v>182</v>
      </c>
      <c r="U324" s="179">
        <v>1140</v>
      </c>
      <c r="V324" s="177">
        <v>687</v>
      </c>
      <c r="W324" s="178">
        <v>2498</v>
      </c>
      <c r="X324" s="175">
        <v>1541</v>
      </c>
      <c r="Y324" s="179">
        <v>1457</v>
      </c>
      <c r="Z324" s="177">
        <v>3479</v>
      </c>
      <c r="AA324" s="175">
        <v>2335</v>
      </c>
      <c r="AB324" s="156">
        <f t="shared" si="5033"/>
        <v>21979</v>
      </c>
      <c r="AC324" s="157">
        <f t="shared" si="5034"/>
        <v>23815</v>
      </c>
      <c r="AE324" s="232" t="s">
        <v>85</v>
      </c>
      <c r="BI324" s="136" t="s">
        <v>21</v>
      </c>
      <c r="BJ324" s="128">
        <f>B324/B343</f>
        <v>9.1875672678647144E-2</v>
      </c>
      <c r="BK324" s="129">
        <f t="shared" ref="BK324" si="5144">C324/C343</f>
        <v>3.6206502703114291E-2</v>
      </c>
      <c r="BL324" s="130">
        <f t="shared" ref="BL324" si="5145">D324/D343</f>
        <v>7.8273381294964028E-2</v>
      </c>
      <c r="BM324" s="131">
        <f t="shared" ref="BM324" si="5146">E324/E343</f>
        <v>6.7748091603053437E-2</v>
      </c>
      <c r="BN324" s="128">
        <f t="shared" ref="BN324" si="5147">F324/F343</f>
        <v>7.6916072241614813E-2</v>
      </c>
      <c r="BO324" s="129">
        <f t="shared" ref="BO324" si="5148">G324/G343</f>
        <v>4.4800272549186608E-2</v>
      </c>
      <c r="BP324" s="130">
        <f t="shared" ref="BP324" si="5149">H324/H343</f>
        <v>8.0638559148587807E-2</v>
      </c>
      <c r="BQ324" s="131">
        <f t="shared" ref="BQ324" si="5150">I324/I343</f>
        <v>4.73198317946735E-2</v>
      </c>
      <c r="BR324" s="128">
        <f t="shared" ref="BR324" si="5151">J324/J343</f>
        <v>3.5490605427974949E-2</v>
      </c>
      <c r="BS324" s="129">
        <f t="shared" ref="BS324" si="5152">K324/K343</f>
        <v>0.12370988265233988</v>
      </c>
      <c r="BT324" s="130">
        <f t="shared" ref="BT324" si="5153">L324/L343</f>
        <v>3.1628624585923672E-2</v>
      </c>
      <c r="BU324" s="128">
        <f t="shared" ref="BU324" si="5154">M324/M343</f>
        <v>0.12744370205394703</v>
      </c>
      <c r="BV324" s="132">
        <f t="shared" ref="BV324" si="5155">N324/N343</f>
        <v>4.947112708133003E-2</v>
      </c>
      <c r="BW324" s="133">
        <f t="shared" ref="BW324" si="5156">O324/O343</f>
        <v>9.5524081999385238E-2</v>
      </c>
      <c r="BX324" s="128">
        <f t="shared" ref="BX324" si="5157">P324/P343</f>
        <v>7.054323617701172E-2</v>
      </c>
      <c r="BY324" s="129">
        <f t="shared" ref="BY324" si="5158">Q324/Q343</f>
        <v>8.3193543999637298E-2</v>
      </c>
      <c r="BZ324" s="130">
        <f t="shared" ref="BZ324" si="5159">R324/R343</f>
        <v>8.0325865580448061E-2</v>
      </c>
      <c r="CA324" s="131">
        <f t="shared" ref="CA324" si="5160">S324/S343</f>
        <v>6.0346329396188288E-2</v>
      </c>
      <c r="CB324" s="128">
        <f t="shared" ref="CB324" si="5161">T324/T343</f>
        <v>2.7172290235891312E-2</v>
      </c>
      <c r="CC324" s="129">
        <f t="shared" ref="CC324" si="5162">U324/U343</f>
        <v>0.1303453007088955</v>
      </c>
      <c r="CD324" s="130">
        <f t="shared" ref="CD324" si="5163">V324/V343</f>
        <v>3.0448078712937109E-2</v>
      </c>
      <c r="CE324" s="131">
        <f t="shared" ref="CE324" si="5164">W324/W343</f>
        <v>8.4306446169422886E-2</v>
      </c>
      <c r="CF324" s="128">
        <f t="shared" ref="CF324" si="5165">X324/X343</f>
        <v>7.3665089153401211E-2</v>
      </c>
      <c r="CG324" s="129">
        <f t="shared" ref="CG324" si="5166">Y324/Y343</f>
        <v>0.10552618237126095</v>
      </c>
      <c r="CH324" s="130">
        <f t="shared" ref="CH324" si="5167">Z324/Z343</f>
        <v>7.9951280047800707E-2</v>
      </c>
      <c r="CI324" s="128">
        <f t="shared" ref="CI324" si="5168">AA324/AA343</f>
        <v>5.3110428750142158E-2</v>
      </c>
      <c r="CJ324" s="134">
        <f t="shared" ref="CJ324" si="5169">AB324/AB343</f>
        <v>6.7478823641381941E-2</v>
      </c>
      <c r="CK324" s="135">
        <f t="shared" ref="CK324" si="5170">AC324/AC343</f>
        <v>7.34532107828018E-2</v>
      </c>
    </row>
    <row r="325" spans="1:89" ht="14.25" thickTop="1" thickBot="1" x14ac:dyDescent="0.25">
      <c r="A325" s="145" t="s">
        <v>22</v>
      </c>
      <c r="B325" s="182">
        <v>2081</v>
      </c>
      <c r="C325" s="183">
        <v>1003</v>
      </c>
      <c r="D325" s="184">
        <v>850</v>
      </c>
      <c r="E325" s="185">
        <v>639</v>
      </c>
      <c r="F325" s="182">
        <v>2356</v>
      </c>
      <c r="G325" s="186">
        <v>924</v>
      </c>
      <c r="H325" s="184">
        <v>2613</v>
      </c>
      <c r="I325" s="185">
        <v>1899</v>
      </c>
      <c r="J325" s="182">
        <v>267</v>
      </c>
      <c r="K325" s="186">
        <v>788</v>
      </c>
      <c r="L325" s="184">
        <v>721</v>
      </c>
      <c r="M325" s="182">
        <v>2243</v>
      </c>
      <c r="N325" s="187">
        <v>1792</v>
      </c>
      <c r="O325" s="188">
        <v>3222</v>
      </c>
      <c r="P325" s="182">
        <v>1046</v>
      </c>
      <c r="Q325" s="186">
        <v>1240</v>
      </c>
      <c r="R325" s="184">
        <v>1688</v>
      </c>
      <c r="S325" s="185">
        <v>1432</v>
      </c>
      <c r="T325" s="182">
        <v>174</v>
      </c>
      <c r="U325" s="186">
        <v>553</v>
      </c>
      <c r="V325" s="184">
        <v>739</v>
      </c>
      <c r="W325" s="185">
        <v>2147</v>
      </c>
      <c r="X325" s="182">
        <v>1151</v>
      </c>
      <c r="Y325" s="186">
        <v>942</v>
      </c>
      <c r="Z325" s="184">
        <v>2733</v>
      </c>
      <c r="AA325" s="182">
        <v>2225</v>
      </c>
      <c r="AB325" s="156">
        <f t="shared" si="5033"/>
        <v>18211</v>
      </c>
      <c r="AC325" s="157">
        <f t="shared" si="5034"/>
        <v>19257</v>
      </c>
      <c r="AE325" s="301" t="s">
        <v>0</v>
      </c>
      <c r="AF325" s="303" t="s">
        <v>1</v>
      </c>
      <c r="AG325" s="304"/>
      <c r="AH325" s="303" t="s">
        <v>2</v>
      </c>
      <c r="AI325" s="304"/>
      <c r="AJ325" s="303" t="s">
        <v>3</v>
      </c>
      <c r="AK325" s="304"/>
      <c r="AL325" s="303" t="s">
        <v>4</v>
      </c>
      <c r="AM325" s="304"/>
      <c r="AN325" s="303" t="s">
        <v>5</v>
      </c>
      <c r="AO325" s="304"/>
      <c r="AP325" s="303" t="s">
        <v>6</v>
      </c>
      <c r="AQ325" s="304"/>
      <c r="AR325" s="303" t="s">
        <v>7</v>
      </c>
      <c r="AS325" s="304"/>
      <c r="AT325" s="303" t="s">
        <v>8</v>
      </c>
      <c r="AU325" s="304"/>
      <c r="AV325" s="303" t="s">
        <v>9</v>
      </c>
      <c r="AW325" s="304"/>
      <c r="AX325" s="303" t="s">
        <v>10</v>
      </c>
      <c r="AY325" s="304"/>
      <c r="AZ325" s="303" t="s">
        <v>11</v>
      </c>
      <c r="BA325" s="304"/>
      <c r="BB325" s="303" t="s">
        <v>12</v>
      </c>
      <c r="BC325" s="304"/>
      <c r="BD325" s="306" t="s">
        <v>40</v>
      </c>
      <c r="BE325" s="307"/>
      <c r="BF325" s="308" t="s">
        <v>41</v>
      </c>
      <c r="BG325" s="309"/>
      <c r="BI325" s="145" t="s">
        <v>22</v>
      </c>
      <c r="BJ325" s="128">
        <f>B325/B343</f>
        <v>6.7871237076416291E-2</v>
      </c>
      <c r="BK325" s="129">
        <f t="shared" ref="BK325" si="5171">C325/C343</f>
        <v>3.8186248381938626E-2</v>
      </c>
      <c r="BL325" s="130">
        <f t="shared" ref="BL325" si="5172">D325/D343</f>
        <v>6.1151079136690649E-2</v>
      </c>
      <c r="BM325" s="131">
        <f t="shared" ref="BM325" si="5173">E325/E343</f>
        <v>5.0811068702290074E-2</v>
      </c>
      <c r="BN325" s="128">
        <f t="shared" ref="BN325" si="5174">F325/F343</f>
        <v>7.1513127940506904E-2</v>
      </c>
      <c r="BO325" s="129">
        <f t="shared" ref="BO325" si="5175">G325/G343</f>
        <v>3.9349288816966185E-2</v>
      </c>
      <c r="BP325" s="130">
        <f t="shared" ref="BP325" si="5176">H325/H343</f>
        <v>6.2916857287327543E-2</v>
      </c>
      <c r="BQ325" s="131">
        <f t="shared" ref="BQ325" si="5177">I325/I343</f>
        <v>4.5893953308521439E-2</v>
      </c>
      <c r="BR325" s="128">
        <f t="shared" ref="BR325" si="5178">J325/J343</f>
        <v>4.287779026818693E-2</v>
      </c>
      <c r="BS325" s="129">
        <f t="shared" ref="BS325" si="5179">K325/K343</f>
        <v>0.11140958574862152</v>
      </c>
      <c r="BT325" s="130">
        <f t="shared" ref="BT325" si="5180">L325/L343</f>
        <v>3.2717702046558064E-2</v>
      </c>
      <c r="BU325" s="128">
        <f t="shared" ref="BU325" si="5181">M325/M343</f>
        <v>9.2510104759547962E-2</v>
      </c>
      <c r="BV325" s="132">
        <f t="shared" ref="BV325" si="5182">N325/N343</f>
        <v>4.5346424414191004E-2</v>
      </c>
      <c r="BW325" s="133">
        <f t="shared" ref="BW325" si="5183">O325/O343</f>
        <v>7.6182819851984968E-2</v>
      </c>
      <c r="BX325" s="128">
        <f t="shared" ref="BX325" si="5184">P325/P343</f>
        <v>5.0643943061876633E-2</v>
      </c>
      <c r="BY325" s="129">
        <f t="shared" ref="BY325" si="5185">Q325/Q343</f>
        <v>5.6217980686403407E-2</v>
      </c>
      <c r="BZ325" s="130">
        <f t="shared" ref="BZ325" si="5186">R325/R343</f>
        <v>6.875763747454175E-2</v>
      </c>
      <c r="CA325" s="131">
        <f t="shared" ref="CA325" si="5187">S325/S343</f>
        <v>4.9893731925716875E-2</v>
      </c>
      <c r="CB325" s="128">
        <f t="shared" ref="CB325" si="5188">T325/T343</f>
        <v>2.5977903851896088E-2</v>
      </c>
      <c r="CC325" s="129">
        <f t="shared" ref="CC325" si="5189">U325/U343</f>
        <v>6.3228904642122108E-2</v>
      </c>
      <c r="CD325" s="130">
        <f t="shared" ref="CD325" si="5190">V325/V343</f>
        <v>3.2752736781456369E-2</v>
      </c>
      <c r="CE325" s="131">
        <f t="shared" ref="CE325" si="5191">W325/W343</f>
        <v>7.2460344245696931E-2</v>
      </c>
      <c r="CF325" s="128">
        <f t="shared" ref="CF325" si="5192">X325/X343</f>
        <v>5.5021750561690327E-2</v>
      </c>
      <c r="CG325" s="129">
        <f t="shared" ref="CG325" si="5193">Y325/Y343</f>
        <v>6.8226262040993704E-2</v>
      </c>
      <c r="CH325" s="130">
        <f t="shared" ref="CH325" si="5194">Z325/Z343</f>
        <v>6.2807372339936565E-2</v>
      </c>
      <c r="CI325" s="128">
        <f t="shared" ref="CI325" si="5195">AA325/AA343</f>
        <v>5.0608438530649377E-2</v>
      </c>
      <c r="CJ325" s="134">
        <f t="shared" ref="CJ325" si="5196">AB325/AB343</f>
        <v>5.5910498991455775E-2</v>
      </c>
      <c r="CK325" s="135">
        <f t="shared" ref="CK325" si="5197">AC325/AC343</f>
        <v>5.939485534513602E-2</v>
      </c>
    </row>
    <row r="326" spans="1:89" ht="15" thickTop="1" thickBot="1" x14ac:dyDescent="0.3">
      <c r="A326" s="136" t="s">
        <v>23</v>
      </c>
      <c r="B326" s="175">
        <v>1481</v>
      </c>
      <c r="C326" s="176">
        <v>1072</v>
      </c>
      <c r="D326" s="177">
        <v>543</v>
      </c>
      <c r="E326" s="178">
        <v>565</v>
      </c>
      <c r="F326" s="175">
        <v>2060</v>
      </c>
      <c r="G326" s="179">
        <v>812</v>
      </c>
      <c r="H326" s="177">
        <v>2302</v>
      </c>
      <c r="I326" s="178">
        <v>1647</v>
      </c>
      <c r="J326" s="175">
        <v>287</v>
      </c>
      <c r="K326" s="179">
        <v>556</v>
      </c>
      <c r="L326" s="177">
        <v>666</v>
      </c>
      <c r="M326" s="175">
        <v>1543</v>
      </c>
      <c r="N326" s="180">
        <v>1701</v>
      </c>
      <c r="O326" s="181">
        <v>2131</v>
      </c>
      <c r="P326" s="175">
        <v>952</v>
      </c>
      <c r="Q326" s="179">
        <v>904</v>
      </c>
      <c r="R326" s="177">
        <v>1365</v>
      </c>
      <c r="S326" s="178">
        <v>1255</v>
      </c>
      <c r="T326" s="175">
        <v>214</v>
      </c>
      <c r="U326" s="179">
        <v>390</v>
      </c>
      <c r="V326" s="177">
        <v>686</v>
      </c>
      <c r="W326" s="178">
        <v>1621</v>
      </c>
      <c r="X326" s="175">
        <v>828</v>
      </c>
      <c r="Y326" s="179">
        <v>819</v>
      </c>
      <c r="Z326" s="177">
        <v>2327</v>
      </c>
      <c r="AA326" s="175">
        <v>2331</v>
      </c>
      <c r="AB326" s="156">
        <f t="shared" si="5033"/>
        <v>15412</v>
      </c>
      <c r="AC326" s="157">
        <f t="shared" si="5034"/>
        <v>15646</v>
      </c>
      <c r="AE326" s="302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4.830240370503245E-2</v>
      </c>
      <c r="BK326" s="129">
        <f t="shared" ref="BK326" si="5198">C326/C343</f>
        <v>4.0813218609609382E-2</v>
      </c>
      <c r="BL326" s="130">
        <f t="shared" ref="BL326" si="5199">D326/D343</f>
        <v>3.9064748201438848E-2</v>
      </c>
      <c r="BM326" s="131">
        <f t="shared" ref="BM326" si="5200">E326/E343</f>
        <v>4.492684478371501E-2</v>
      </c>
      <c r="BN326" s="128">
        <f t="shared" ref="BN326" si="5201">F326/F343</f>
        <v>6.2528456518439829E-2</v>
      </c>
      <c r="BO326" s="129">
        <f t="shared" ref="BO326" si="5202">G326/G343</f>
        <v>3.4579678051273315E-2</v>
      </c>
      <c r="BP326" s="130">
        <f t="shared" ref="BP326" si="5203">H326/H343</f>
        <v>5.5428475114974354E-2</v>
      </c>
      <c r="BQ326" s="131">
        <f t="shared" ref="BQ326" si="5204">I326/I343</f>
        <v>3.9803760452414329E-2</v>
      </c>
      <c r="BR326" s="128">
        <f t="shared" ref="BR326" si="5205">J326/J343</f>
        <v>4.6089609763931269E-2</v>
      </c>
      <c r="BS326" s="129">
        <f t="shared" ref="BS326" si="5206">K326/K343</f>
        <v>7.8608794005372545E-2</v>
      </c>
      <c r="BT326" s="130">
        <f t="shared" ref="BT326" si="5207">L326/L343</f>
        <v>3.0221899532604256E-2</v>
      </c>
      <c r="BU326" s="128">
        <f t="shared" ref="BU326" si="5208">M326/M343</f>
        <v>6.3639363193928891E-2</v>
      </c>
      <c r="BV326" s="132">
        <f t="shared" ref="BV326" si="5209">N326/N343</f>
        <v>4.3043676299407863E-2</v>
      </c>
      <c r="BW326" s="133">
        <f t="shared" ref="BW326" si="5210">O326/O343</f>
        <v>5.0386588797200482E-2</v>
      </c>
      <c r="BX326" s="128">
        <f t="shared" ref="BX326" si="5211">P326/P343</f>
        <v>4.6092766534327492E-2</v>
      </c>
      <c r="BY326" s="129">
        <f t="shared" ref="BY326" si="5212">Q326/Q343</f>
        <v>4.0984721403636036E-2</v>
      </c>
      <c r="BZ326" s="130">
        <f t="shared" ref="BZ326" si="5213">R326/R343</f>
        <v>5.5600814663951122E-2</v>
      </c>
      <c r="CA326" s="131">
        <f t="shared" ref="CA326" si="5214">S326/S343</f>
        <v>4.372669941813874E-2</v>
      </c>
      <c r="CB326" s="128">
        <f t="shared" ref="CB326" si="5215">T326/T343</f>
        <v>3.1949835771872201E-2</v>
      </c>
      <c r="CC326" s="129">
        <f t="shared" ref="CC326" si="5216">U326/U343</f>
        <v>4.4591813400411615E-2</v>
      </c>
      <c r="CD326" s="130">
        <f t="shared" ref="CD326" si="5217">V326/V343</f>
        <v>3.0403758365465584E-2</v>
      </c>
      <c r="CE326" s="131">
        <f t="shared" ref="CE326" si="5218">W326/W343</f>
        <v>5.4708066149173139E-2</v>
      </c>
      <c r="CF326" s="128">
        <f t="shared" ref="CF326" si="5219">X326/X343</f>
        <v>3.9581241933170801E-2</v>
      </c>
      <c r="CG326" s="129">
        <f t="shared" ref="CG326" si="5220">Y326/Y343</f>
        <v>5.9317737379590063E-2</v>
      </c>
      <c r="CH326" s="130">
        <f t="shared" ref="CH326" si="5221">Z326/Z343</f>
        <v>5.347704187158156E-2</v>
      </c>
      <c r="CI326" s="128">
        <f t="shared" ref="CI326" si="5222">AA326/AA343</f>
        <v>5.3019447287615151E-2</v>
      </c>
      <c r="CJ326" s="134">
        <f t="shared" ref="CJ326" si="5223">AB326/AB343</f>
        <v>4.7317149550069541E-2</v>
      </c>
      <c r="CK326" s="135">
        <f t="shared" ref="CK326" si="5224">AC326/AC343</f>
        <v>4.8257356116217384E-2</v>
      </c>
    </row>
    <row r="327" spans="1:89" ht="13.5" thickTop="1" x14ac:dyDescent="0.2">
      <c r="A327" s="145" t="s">
        <v>24</v>
      </c>
      <c r="B327" s="189">
        <v>1395</v>
      </c>
      <c r="C327" s="183">
        <v>1227</v>
      </c>
      <c r="D327" s="184">
        <v>590</v>
      </c>
      <c r="E327" s="185">
        <v>585</v>
      </c>
      <c r="F327" s="182">
        <v>1683</v>
      </c>
      <c r="G327" s="186">
        <v>855</v>
      </c>
      <c r="H327" s="184">
        <v>2382</v>
      </c>
      <c r="I327" s="185">
        <v>1786</v>
      </c>
      <c r="J327" s="182">
        <v>308</v>
      </c>
      <c r="K327" s="186">
        <v>363</v>
      </c>
      <c r="L327" s="184">
        <v>881</v>
      </c>
      <c r="M327" s="182">
        <v>1376</v>
      </c>
      <c r="N327" s="187">
        <v>1804</v>
      </c>
      <c r="O327" s="190">
        <v>2005</v>
      </c>
      <c r="P327" s="182">
        <v>1033</v>
      </c>
      <c r="Q327" s="186">
        <v>841</v>
      </c>
      <c r="R327" s="184">
        <v>1317</v>
      </c>
      <c r="S327" s="185">
        <v>1275</v>
      </c>
      <c r="T327" s="182">
        <v>232</v>
      </c>
      <c r="U327" s="186">
        <v>292</v>
      </c>
      <c r="V327" s="184">
        <v>677</v>
      </c>
      <c r="W327" s="191">
        <v>1655</v>
      </c>
      <c r="X327" s="182">
        <v>854</v>
      </c>
      <c r="Y327" s="186">
        <v>608</v>
      </c>
      <c r="Z327" s="184">
        <v>2341</v>
      </c>
      <c r="AA327" s="182">
        <v>2352</v>
      </c>
      <c r="AB327" s="156">
        <f t="shared" si="5033"/>
        <v>15497</v>
      </c>
      <c r="AC327" s="157">
        <f t="shared" si="5034"/>
        <v>15220</v>
      </c>
      <c r="AE327" s="235" t="str">
        <f>$AE$17</f>
        <v>17:00 - 17:59</v>
      </c>
      <c r="AF327" s="125">
        <f t="shared" ref="AF327:AU328" si="5225">SUMIF($A$9:$A$32,$AE327,B$319:B$342)</f>
        <v>1676</v>
      </c>
      <c r="AG327" s="172">
        <f t="shared" si="5225"/>
        <v>3471</v>
      </c>
      <c r="AH327" s="126">
        <f t="shared" si="5225"/>
        <v>1384</v>
      </c>
      <c r="AI327" s="166">
        <f t="shared" si="5225"/>
        <v>1125</v>
      </c>
      <c r="AJ327" s="125">
        <f t="shared" si="5225"/>
        <v>1792</v>
      </c>
      <c r="AK327" s="127">
        <f t="shared" si="5225"/>
        <v>2734</v>
      </c>
      <c r="AL327" s="126">
        <f t="shared" si="5225"/>
        <v>2561</v>
      </c>
      <c r="AM327" s="166">
        <f t="shared" si="5225"/>
        <v>4572</v>
      </c>
      <c r="AN327" s="125">
        <f t="shared" si="5225"/>
        <v>1006</v>
      </c>
      <c r="AO327" s="127">
        <f t="shared" si="5225"/>
        <v>262</v>
      </c>
      <c r="AP327" s="126">
        <f t="shared" si="5225"/>
        <v>2914</v>
      </c>
      <c r="AQ327" s="125">
        <f t="shared" si="5225"/>
        <v>829</v>
      </c>
      <c r="AR327" s="165">
        <f t="shared" si="5225"/>
        <v>4069</v>
      </c>
      <c r="AS327" s="167">
        <f t="shared" si="5225"/>
        <v>2488</v>
      </c>
      <c r="AT327" s="125">
        <f t="shared" si="5225"/>
        <v>1931</v>
      </c>
      <c r="AU327" s="127">
        <f t="shared" si="5225"/>
        <v>1621</v>
      </c>
      <c r="AV327" s="126">
        <f t="shared" ref="AP327:BE328" si="5226">SUMIF($A$9:$A$32,$AE327,R$319:R$342)</f>
        <v>1711</v>
      </c>
      <c r="AW327" s="166">
        <f t="shared" si="5226"/>
        <v>2512</v>
      </c>
      <c r="AX327" s="125">
        <f t="shared" si="5226"/>
        <v>1284</v>
      </c>
      <c r="AY327" s="127">
        <f t="shared" si="5226"/>
        <v>266</v>
      </c>
      <c r="AZ327" s="126">
        <f t="shared" si="5226"/>
        <v>2742</v>
      </c>
      <c r="BA327" s="166">
        <f t="shared" si="5226"/>
        <v>1559</v>
      </c>
      <c r="BB327" s="125">
        <f t="shared" si="5226"/>
        <v>2171</v>
      </c>
      <c r="BC327" s="127">
        <f t="shared" si="5226"/>
        <v>835</v>
      </c>
      <c r="BD327" s="170">
        <f t="shared" si="5226"/>
        <v>2781</v>
      </c>
      <c r="BE327" s="171">
        <f t="shared" si="5226"/>
        <v>4340</v>
      </c>
      <c r="BF327" s="156">
        <f>AF327+AH327+AJ327+AL327+AN327+AP327+AR327+AT327+AV327+AX327+AZ327+BB327+BD327</f>
        <v>28022</v>
      </c>
      <c r="BG327" s="157">
        <f>AG327+AI327+AK327+AM327+AO327+AQ327+AS327+AU327+AW327+AY327+BA327+BC327+BE327</f>
        <v>26614</v>
      </c>
      <c r="BI327" s="145" t="s">
        <v>24</v>
      </c>
      <c r="BJ327" s="128">
        <f>B327/B343</f>
        <v>4.5497537588467432E-2</v>
      </c>
      <c r="BK327" s="129">
        <f t="shared" ref="BK327" si="5227">C327/C343</f>
        <v>4.6714383613797303E-2</v>
      </c>
      <c r="BL327" s="130">
        <f t="shared" ref="BL327" si="5228">D327/D343</f>
        <v>4.2446043165467628E-2</v>
      </c>
      <c r="BM327" s="131">
        <f t="shared" ref="BM327" si="5229">E327/E343</f>
        <v>4.6517175572519082E-2</v>
      </c>
      <c r="BN327" s="128">
        <f t="shared" ref="BN327" si="5230">F327/F343</f>
        <v>5.1085141903171954E-2</v>
      </c>
      <c r="BO327" s="129">
        <f t="shared" ref="BO327" si="5231">G327/G343</f>
        <v>3.6410867898816111E-2</v>
      </c>
      <c r="BP327" s="130">
        <f t="shared" ref="BP327" si="5232">H327/H343</f>
        <v>5.7354747056415689E-2</v>
      </c>
      <c r="BQ327" s="131">
        <f t="shared" ref="BQ327" si="5233">I327/I343</f>
        <v>4.316303349606071E-2</v>
      </c>
      <c r="BR327" s="128">
        <f t="shared" ref="BR327" si="5234">J327/J343</f>
        <v>4.9462020234462827E-2</v>
      </c>
      <c r="BS327" s="129">
        <f t="shared" ref="BS327" si="5235">K327/K343</f>
        <v>5.1321928460342149E-2</v>
      </c>
      <c r="BT327" s="130">
        <f t="shared" ref="BT327" si="5236">L327/L343</f>
        <v>3.9978218450787313E-2</v>
      </c>
      <c r="BU327" s="128">
        <f t="shared" ref="BU327" si="5237">M327/M343</f>
        <v>5.6751629134702629E-2</v>
      </c>
      <c r="BV327" s="132">
        <f t="shared" ref="BV327" si="5238">N327/N343</f>
        <v>4.5650083506250314E-2</v>
      </c>
      <c r="BW327" s="133">
        <f t="shared" ref="BW327" si="5239">O327/O343</f>
        <v>4.7407372378407774E-2</v>
      </c>
      <c r="BX327" s="128">
        <f t="shared" ref="BX327" si="5240">P327/P343</f>
        <v>5.0014525031470899E-2</v>
      </c>
      <c r="BY327" s="129">
        <f t="shared" ref="BY327" si="5241">Q327/Q343</f>
        <v>3.8128485288117152E-2</v>
      </c>
      <c r="BZ327" s="130">
        <f t="shared" ref="BZ327" si="5242">R327/R343</f>
        <v>5.3645621181262731E-2</v>
      </c>
      <c r="CA327" s="131">
        <f t="shared" ref="CA327" si="5243">S327/S343</f>
        <v>4.4423539249503499E-2</v>
      </c>
      <c r="CB327" s="128">
        <f t="shared" ref="CB327" si="5244">T327/T343</f>
        <v>3.4637205135861451E-2</v>
      </c>
      <c r="CC327" s="129">
        <f t="shared" ref="CC327" si="5245">U327/U343</f>
        <v>3.3386691058769721E-2</v>
      </c>
      <c r="CD327" s="130">
        <f t="shared" ref="CD327" si="5246">V327/V343</f>
        <v>3.0004875238221866E-2</v>
      </c>
      <c r="CE327" s="131">
        <f t="shared" ref="CE327" si="5247">W327/W343</f>
        <v>5.5855551805602428E-2</v>
      </c>
      <c r="CF327" s="128">
        <f t="shared" ref="CF327" si="5248">X327/X343</f>
        <v>4.0824131172618197E-2</v>
      </c>
      <c r="CG327" s="129">
        <f t="shared" ref="CG327" si="5249">Y327/Y343</f>
        <v>4.4035634098645617E-2</v>
      </c>
      <c r="CH327" s="130">
        <f t="shared" ref="CH327" si="5250">Z327/Z343</f>
        <v>5.379877740497311E-2</v>
      </c>
      <c r="CI327" s="128">
        <f t="shared" ref="CI327" si="5251">AA327/AA343</f>
        <v>5.349709996588195E-2</v>
      </c>
      <c r="CJ327" s="134">
        <f t="shared" ref="CJ327" si="5252">AB327/AB343</f>
        <v>4.7578112287660762E-2</v>
      </c>
      <c r="CK327" s="135">
        <f t="shared" ref="CK327" si="5253">AC327/AC343</f>
        <v>4.6943433471099867E-2</v>
      </c>
    </row>
    <row r="328" spans="1:89" x14ac:dyDescent="0.2">
      <c r="A328" s="136" t="s">
        <v>25</v>
      </c>
      <c r="B328" s="192">
        <v>1387</v>
      </c>
      <c r="C328" s="176">
        <v>1209</v>
      </c>
      <c r="D328" s="177">
        <v>659</v>
      </c>
      <c r="E328" s="178">
        <v>585</v>
      </c>
      <c r="F328" s="175">
        <v>1527</v>
      </c>
      <c r="G328" s="179">
        <v>984</v>
      </c>
      <c r="H328" s="177">
        <v>2226</v>
      </c>
      <c r="I328" s="178">
        <v>1929</v>
      </c>
      <c r="J328" s="175">
        <v>276</v>
      </c>
      <c r="K328" s="176">
        <v>337</v>
      </c>
      <c r="L328" s="177">
        <v>768</v>
      </c>
      <c r="M328" s="175">
        <v>1326</v>
      </c>
      <c r="N328" s="180">
        <v>1663</v>
      </c>
      <c r="O328" s="193">
        <v>2155</v>
      </c>
      <c r="P328" s="175">
        <v>1001</v>
      </c>
      <c r="Q328" s="176">
        <v>856</v>
      </c>
      <c r="R328" s="177">
        <v>1241</v>
      </c>
      <c r="S328" s="178">
        <v>1275</v>
      </c>
      <c r="T328" s="184">
        <v>220</v>
      </c>
      <c r="U328" s="175">
        <v>319</v>
      </c>
      <c r="V328" s="177">
        <v>805</v>
      </c>
      <c r="W328" s="194">
        <v>1477</v>
      </c>
      <c r="X328" s="175">
        <v>794</v>
      </c>
      <c r="Y328" s="179">
        <v>520</v>
      </c>
      <c r="Z328" s="177">
        <v>2248</v>
      </c>
      <c r="AA328" s="175">
        <v>2560</v>
      </c>
      <c r="AB328" s="156">
        <f t="shared" si="5033"/>
        <v>14815</v>
      </c>
      <c r="AC328" s="157">
        <f t="shared" si="5034"/>
        <v>15532</v>
      </c>
      <c r="AE328" s="237" t="str">
        <f>$AE$18</f>
        <v>18:00 - 18:59</v>
      </c>
      <c r="AF328" s="125">
        <f t="shared" si="5225"/>
        <v>1799</v>
      </c>
      <c r="AG328" s="176">
        <f t="shared" si="5225"/>
        <v>3358</v>
      </c>
      <c r="AH328" s="177">
        <f t="shared" si="5225"/>
        <v>987</v>
      </c>
      <c r="AI328" s="178">
        <f t="shared" si="5225"/>
        <v>1106</v>
      </c>
      <c r="AJ328" s="238">
        <f t="shared" si="5225"/>
        <v>1520</v>
      </c>
      <c r="AK328" s="179">
        <f t="shared" si="5225"/>
        <v>2306</v>
      </c>
      <c r="AL328" s="177">
        <f t="shared" si="5225"/>
        <v>2538</v>
      </c>
      <c r="AM328" s="178">
        <f t="shared" si="5225"/>
        <v>4450</v>
      </c>
      <c r="AN328" s="238">
        <f t="shared" si="5225"/>
        <v>600</v>
      </c>
      <c r="AO328" s="179">
        <f t="shared" si="5225"/>
        <v>270</v>
      </c>
      <c r="AP328" s="177">
        <f t="shared" si="5226"/>
        <v>2906</v>
      </c>
      <c r="AQ328" s="238">
        <f t="shared" si="5226"/>
        <v>862</v>
      </c>
      <c r="AR328" s="180">
        <f t="shared" si="5226"/>
        <v>3651</v>
      </c>
      <c r="AS328" s="181">
        <f t="shared" si="5226"/>
        <v>2592</v>
      </c>
      <c r="AT328" s="238">
        <f t="shared" si="5226"/>
        <v>1729</v>
      </c>
      <c r="AU328" s="179">
        <f t="shared" si="5226"/>
        <v>2030</v>
      </c>
      <c r="AV328" s="177">
        <f t="shared" si="5226"/>
        <v>1549</v>
      </c>
      <c r="AW328" s="178">
        <f t="shared" si="5226"/>
        <v>2654</v>
      </c>
      <c r="AX328" s="238">
        <f t="shared" si="5226"/>
        <v>965</v>
      </c>
      <c r="AY328" s="179">
        <f t="shared" si="5226"/>
        <v>271</v>
      </c>
      <c r="AZ328" s="177">
        <f t="shared" si="5226"/>
        <v>3261</v>
      </c>
      <c r="BA328" s="178">
        <f t="shared" si="5226"/>
        <v>1543</v>
      </c>
      <c r="BB328" s="238">
        <f t="shared" si="5226"/>
        <v>2032</v>
      </c>
      <c r="BC328" s="179">
        <f t="shared" si="5226"/>
        <v>829</v>
      </c>
      <c r="BD328" s="177">
        <f t="shared" si="5226"/>
        <v>3121</v>
      </c>
      <c r="BE328" s="238">
        <f t="shared" si="5226"/>
        <v>3976</v>
      </c>
      <c r="BF328" s="158">
        <f>SUM(AF328,AH328,AJ328,AL328,AN328,AP328,AR328,AT328,AV328,AX328,AZ328,BB328,BD328)</f>
        <v>26658</v>
      </c>
      <c r="BG328" s="159">
        <f>SUM(AG328,AI328,AK328,AM328,AO328,AQ328,AS328,AU328,AW328,AY328,BA328,BC328,BE328)</f>
        <v>26247</v>
      </c>
      <c r="BI328" s="136" t="s">
        <v>25</v>
      </c>
      <c r="BJ328" s="128">
        <f>B328/B343</f>
        <v>4.5236619810182316E-2</v>
      </c>
      <c r="BK328" s="129">
        <f t="shared" ref="BK328" si="5254">C328/C343</f>
        <v>4.6029087032665804E-2</v>
      </c>
      <c r="BL328" s="130">
        <f t="shared" ref="BL328" si="5255">D328/D343</f>
        <v>4.7410071942446043E-2</v>
      </c>
      <c r="BM328" s="131">
        <f t="shared" ref="BM328" si="5256">E328/E343</f>
        <v>4.6517175572519082E-2</v>
      </c>
      <c r="BN328" s="128">
        <f t="shared" ref="BN328" si="5257">F328/F343</f>
        <v>4.6349977234785247E-2</v>
      </c>
      <c r="BO328" s="129">
        <f t="shared" ref="BO328" si="5258">G328/G343</f>
        <v>4.1904437441444509E-2</v>
      </c>
      <c r="BP328" s="130">
        <f t="shared" ref="BP328" si="5259">H328/H343</f>
        <v>5.3598516770605092E-2</v>
      </c>
      <c r="BQ328" s="131">
        <f t="shared" ref="BQ328" si="5260">I328/I343</f>
        <v>4.6618976267581803E-2</v>
      </c>
      <c r="BR328" s="128">
        <f t="shared" ref="BR328" si="5261">J328/J343</f>
        <v>4.4323109041271881E-2</v>
      </c>
      <c r="BS328" s="129">
        <f t="shared" ref="BS328" si="5262">K328/K343</f>
        <v>4.7645977661529761E-2</v>
      </c>
      <c r="BT328" s="130">
        <f t="shared" ref="BT328" si="5263">L328/L343</f>
        <v>3.4850478740300402E-2</v>
      </c>
      <c r="BU328" s="128">
        <f t="shared" ref="BU328" si="5264">M328/M343</f>
        <v>5.4689433308586985E-2</v>
      </c>
      <c r="BV328" s="132">
        <f t="shared" ref="BV328" si="5265">N328/N343</f>
        <v>4.2082089174553368E-2</v>
      </c>
      <c r="BW328" s="133">
        <f t="shared" ref="BW328" si="5266">O328/O343</f>
        <v>5.0954058591256235E-2</v>
      </c>
      <c r="BX328" s="128">
        <f t="shared" ref="BX328" si="5267">P328/P343</f>
        <v>4.8465188341241409E-2</v>
      </c>
      <c r="BY328" s="129">
        <f t="shared" ref="BY328" si="5268">Q328/Q343</f>
        <v>3.8808541506097839E-2</v>
      </c>
      <c r="BZ328" s="130">
        <f t="shared" ref="BZ328" si="5269">R328/R343</f>
        <v>5.0549898167006113E-2</v>
      </c>
      <c r="CA328" s="131">
        <f t="shared" ref="CA328" si="5270">S328/S343</f>
        <v>4.4423539249503499E-2</v>
      </c>
      <c r="CB328" s="128">
        <f t="shared" ref="CB328" si="5271">T328/T343</f>
        <v>3.284562555986862E-2</v>
      </c>
      <c r="CC328" s="129">
        <f t="shared" ref="CC328" si="5272">U328/U343</f>
        <v>3.6473816601875146E-2</v>
      </c>
      <c r="CD328" s="130">
        <f t="shared" ref="CD328" si="5273">V328/V343</f>
        <v>3.5677879714576963E-2</v>
      </c>
      <c r="CE328" s="131">
        <f t="shared" ref="CE328" si="5274">W328/W343</f>
        <v>4.9848126898413767E-2</v>
      </c>
      <c r="CF328" s="128">
        <f t="shared" ref="CF328" si="5275">X328/X343</f>
        <v>3.7955925235431905E-2</v>
      </c>
      <c r="CG328" s="129">
        <f t="shared" ref="CG328" si="5276">Y328/Y343</f>
        <v>3.7662055479104804E-2</v>
      </c>
      <c r="CH328" s="130">
        <f t="shared" ref="CH328" si="5277">Z328/Z343</f>
        <v>5.1661534218872089E-2</v>
      </c>
      <c r="CI328" s="128">
        <f t="shared" ref="CI328" si="5278">AA328/AA343</f>
        <v>5.8228136017286478E-2</v>
      </c>
      <c r="CJ328" s="134">
        <f t="shared" ref="CJ328" si="5279">AB328/AB343</f>
        <v>4.5484270087222958E-2</v>
      </c>
      <c r="CK328" s="135">
        <f t="shared" ref="CK328" si="5280">AC328/AC343</f>
        <v>4.7905743014002834E-2</v>
      </c>
    </row>
    <row r="329" spans="1:89" ht="13.5" thickBot="1" x14ac:dyDescent="0.25">
      <c r="A329" s="145" t="s">
        <v>26</v>
      </c>
      <c r="B329" s="189">
        <v>1179</v>
      </c>
      <c r="C329" s="183">
        <v>1133</v>
      </c>
      <c r="D329" s="184">
        <v>563</v>
      </c>
      <c r="E329" s="185">
        <v>509</v>
      </c>
      <c r="F329" s="182">
        <v>1484</v>
      </c>
      <c r="G329" s="186">
        <v>857</v>
      </c>
      <c r="H329" s="184">
        <v>2032</v>
      </c>
      <c r="I329" s="185">
        <v>1724</v>
      </c>
      <c r="J329" s="182">
        <v>289</v>
      </c>
      <c r="K329" s="183">
        <v>287</v>
      </c>
      <c r="L329" s="184">
        <v>868</v>
      </c>
      <c r="M329" s="182">
        <v>1076</v>
      </c>
      <c r="N329" s="187">
        <v>1599</v>
      </c>
      <c r="O329" s="190">
        <v>1660</v>
      </c>
      <c r="P329" s="182">
        <v>969</v>
      </c>
      <c r="Q329" s="183">
        <v>782</v>
      </c>
      <c r="R329" s="184">
        <v>1071</v>
      </c>
      <c r="S329" s="185">
        <v>1178</v>
      </c>
      <c r="T329" s="182">
        <v>189</v>
      </c>
      <c r="U329" s="186">
        <v>302</v>
      </c>
      <c r="V329" s="184">
        <v>790</v>
      </c>
      <c r="W329" s="191">
        <v>1231</v>
      </c>
      <c r="X329" s="182">
        <v>701</v>
      </c>
      <c r="Y329" s="186">
        <v>455</v>
      </c>
      <c r="Z329" s="184">
        <v>2237</v>
      </c>
      <c r="AA329" s="182">
        <v>2198</v>
      </c>
      <c r="AB329" s="156">
        <f t="shared" si="5033"/>
        <v>13971</v>
      </c>
      <c r="AC329" s="157">
        <f t="shared" si="5034"/>
        <v>13392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3.845275757476925E-2</v>
      </c>
      <c r="BK329" s="129">
        <f t="shared" ref="BK329" si="5281">C329/C343</f>
        <v>4.313561257899947E-2</v>
      </c>
      <c r="BL329" s="130">
        <f t="shared" ref="BL329" si="5282">D329/D343</f>
        <v>4.0503597122302157E-2</v>
      </c>
      <c r="BM329" s="131">
        <f t="shared" ref="BM329" si="5283">E329/E343</f>
        <v>4.0473918575063612E-2</v>
      </c>
      <c r="BN329" s="128">
        <f t="shared" ref="BN329" si="5284">F329/F343</f>
        <v>4.5044771589011989E-2</v>
      </c>
      <c r="BO329" s="129">
        <f t="shared" ref="BO329" si="5285">G329/G343</f>
        <v>3.6496039519632061E-2</v>
      </c>
      <c r="BP329" s="130">
        <f t="shared" ref="BP329" si="5286">H329/H343</f>
        <v>4.8927307312609858E-2</v>
      </c>
      <c r="BQ329" s="131">
        <f t="shared" ref="BQ329" si="5287">I329/I343</f>
        <v>4.166465271400261E-2</v>
      </c>
      <c r="BR329" s="128">
        <f t="shared" ref="BR329" si="5288">J329/J343</f>
        <v>4.6410791713505699E-2</v>
      </c>
      <c r="BS329" s="129">
        <f t="shared" ref="BS329" si="5289">K329/K343</f>
        <v>4.057684150996748E-2</v>
      </c>
      <c r="BT329" s="130">
        <f t="shared" ref="BT329" si="5290">L329/L343</f>
        <v>3.9388301492943686E-2</v>
      </c>
      <c r="BU329" s="128">
        <f t="shared" ref="BU329" si="5291">M329/M343</f>
        <v>4.4378454178008744E-2</v>
      </c>
      <c r="BV329" s="132">
        <f t="shared" ref="BV329" si="5292">N329/N343</f>
        <v>4.0462574016903688E-2</v>
      </c>
      <c r="BW329" s="133">
        <f t="shared" ref="BW329" si="5293">O329/O343</f>
        <v>3.9249994088856315E-2</v>
      </c>
      <c r="BX329" s="128">
        <f t="shared" ref="BX329" si="5294">P329/P343</f>
        <v>4.6915851651011913E-2</v>
      </c>
      <c r="BY329" s="129">
        <f t="shared" ref="BY329" si="5295">Q329/Q343</f>
        <v>3.5453597497393116E-2</v>
      </c>
      <c r="BZ329" s="130">
        <f t="shared" ref="BZ329" si="5296">R329/R343</f>
        <v>4.3625254582484722E-2</v>
      </c>
      <c r="CA329" s="131">
        <f t="shared" ref="CA329" si="5297">S329/S343</f>
        <v>4.1043866067384409E-2</v>
      </c>
      <c r="CB329" s="128">
        <f t="shared" ref="CB329" si="5298">T329/T343</f>
        <v>2.8217378321887129E-2</v>
      </c>
      <c r="CC329" s="129">
        <f t="shared" ref="CC329" si="5299">U329/U343</f>
        <v>3.4530070889549506E-2</v>
      </c>
      <c r="CD329" s="130">
        <f t="shared" ref="CD329" si="5300">V329/V343</f>
        <v>3.5013074502504099E-2</v>
      </c>
      <c r="CE329" s="131">
        <f t="shared" ref="CE329" si="5301">W329/W343</f>
        <v>4.1545730678366519E-2</v>
      </c>
      <c r="CF329" s="128">
        <f t="shared" ref="CF329" si="5302">X329/X343</f>
        <v>3.3510206032793158E-2</v>
      </c>
      <c r="CG329" s="129">
        <f t="shared" ref="CG329" si="5303">Y329/Y343</f>
        <v>3.2954298544216699E-2</v>
      </c>
      <c r="CH329" s="130">
        <f t="shared" ref="CH329" si="5304">Z329/Z343</f>
        <v>5.1408742014064437E-2</v>
      </c>
      <c r="CI329" s="128">
        <f t="shared" ref="CI329" si="5305">AA329/AA343</f>
        <v>4.9994313658592061E-2</v>
      </c>
      <c r="CJ329" s="134">
        <f t="shared" ref="CJ329" si="5306">AB329/AB343</f>
        <v>4.2893063610434823E-2</v>
      </c>
      <c r="CK329" s="135">
        <f t="shared" ref="CK329" si="5307">AC329/AC343</f>
        <v>4.1305286533835049E-2</v>
      </c>
    </row>
    <row r="330" spans="1:89" ht="14.25" thickTop="1" thickBot="1" x14ac:dyDescent="0.25">
      <c r="A330" s="136" t="s">
        <v>27</v>
      </c>
      <c r="B330" s="192">
        <v>1152</v>
      </c>
      <c r="C330" s="176">
        <v>1379</v>
      </c>
      <c r="D330" s="177">
        <v>585</v>
      </c>
      <c r="E330" s="178">
        <v>577</v>
      </c>
      <c r="F330" s="175">
        <v>1180</v>
      </c>
      <c r="G330" s="179">
        <v>1096</v>
      </c>
      <c r="H330" s="177">
        <v>1892</v>
      </c>
      <c r="I330" s="178">
        <v>2034</v>
      </c>
      <c r="J330" s="175">
        <v>329</v>
      </c>
      <c r="K330" s="176">
        <v>260</v>
      </c>
      <c r="L330" s="177">
        <v>992</v>
      </c>
      <c r="M330" s="175">
        <v>973</v>
      </c>
      <c r="N330" s="180">
        <v>1901</v>
      </c>
      <c r="O330" s="193">
        <v>1658</v>
      </c>
      <c r="P330" s="175">
        <v>972</v>
      </c>
      <c r="Q330" s="176">
        <v>812</v>
      </c>
      <c r="R330" s="177">
        <v>1191</v>
      </c>
      <c r="S330" s="178">
        <v>1195</v>
      </c>
      <c r="T330" s="175">
        <v>269</v>
      </c>
      <c r="U330" s="179">
        <v>232</v>
      </c>
      <c r="V330" s="177">
        <v>959</v>
      </c>
      <c r="W330" s="194">
        <v>1206</v>
      </c>
      <c r="X330" s="175">
        <v>835</v>
      </c>
      <c r="Y330" s="179">
        <v>410</v>
      </c>
      <c r="Z330" s="177">
        <v>2084</v>
      </c>
      <c r="AA330" s="175">
        <v>2665</v>
      </c>
      <c r="AB330" s="156">
        <f t="shared" si="5033"/>
        <v>14341</v>
      </c>
      <c r="AC330" s="157">
        <f t="shared" si="5034"/>
        <v>14497</v>
      </c>
      <c r="AE330" s="229" t="s">
        <v>13</v>
      </c>
      <c r="AF330" s="20">
        <f t="shared" ref="AF330:BG330" si="5308">SUM(AF327:AF329)</f>
        <v>3475</v>
      </c>
      <c r="AG330" s="21">
        <f t="shared" si="5308"/>
        <v>6829</v>
      </c>
      <c r="AH330" s="20">
        <f t="shared" si="5308"/>
        <v>2371</v>
      </c>
      <c r="AI330" s="21">
        <f t="shared" si="5308"/>
        <v>2231</v>
      </c>
      <c r="AJ330" s="20">
        <f t="shared" si="5308"/>
        <v>3312</v>
      </c>
      <c r="AK330" s="21">
        <f t="shared" si="5308"/>
        <v>5040</v>
      </c>
      <c r="AL330" s="20">
        <f t="shared" si="5308"/>
        <v>5099</v>
      </c>
      <c r="AM330" s="21">
        <f t="shared" si="5308"/>
        <v>9022</v>
      </c>
      <c r="AN330" s="20">
        <f t="shared" si="5308"/>
        <v>1606</v>
      </c>
      <c r="AO330" s="21">
        <f t="shared" si="5308"/>
        <v>532</v>
      </c>
      <c r="AP330" s="20">
        <f t="shared" si="5308"/>
        <v>5820</v>
      </c>
      <c r="AQ330" s="21">
        <f t="shared" si="5308"/>
        <v>1691</v>
      </c>
      <c r="AR330" s="20">
        <f t="shared" si="5308"/>
        <v>7720</v>
      </c>
      <c r="AS330" s="21">
        <f t="shared" si="5308"/>
        <v>5080</v>
      </c>
      <c r="AT330" s="20">
        <f t="shared" si="5308"/>
        <v>3660</v>
      </c>
      <c r="AU330" s="21">
        <f t="shared" si="5308"/>
        <v>3651</v>
      </c>
      <c r="AV330" s="20">
        <f t="shared" si="5308"/>
        <v>3260</v>
      </c>
      <c r="AW330" s="21">
        <f t="shared" si="5308"/>
        <v>5166</v>
      </c>
      <c r="AX330" s="20">
        <f t="shared" si="5308"/>
        <v>2249</v>
      </c>
      <c r="AY330" s="21">
        <f t="shared" si="5308"/>
        <v>537</v>
      </c>
      <c r="AZ330" s="20">
        <f t="shared" si="5308"/>
        <v>6003</v>
      </c>
      <c r="BA330" s="21">
        <f t="shared" si="5308"/>
        <v>3102</v>
      </c>
      <c r="BB330" s="20">
        <f t="shared" si="5308"/>
        <v>4203</v>
      </c>
      <c r="BC330" s="21">
        <f t="shared" si="5308"/>
        <v>1664</v>
      </c>
      <c r="BD330" s="20">
        <f t="shared" si="5308"/>
        <v>5902</v>
      </c>
      <c r="BE330" s="21">
        <f t="shared" si="5308"/>
        <v>8316</v>
      </c>
      <c r="BF330" s="160">
        <f t="shared" si="5308"/>
        <v>54680</v>
      </c>
      <c r="BG330" s="161">
        <f t="shared" si="5308"/>
        <v>52861</v>
      </c>
      <c r="BI330" s="136" t="s">
        <v>27</v>
      </c>
      <c r="BJ330" s="128">
        <f>B330/B343</f>
        <v>3.7572160073056977E-2</v>
      </c>
      <c r="BK330" s="129">
        <f t="shared" ref="BK330" si="5309">C330/C343</f>
        <v>5.2501332521129977E-2</v>
      </c>
      <c r="BL330" s="130">
        <f t="shared" ref="BL330" si="5310">D330/D343</f>
        <v>4.2086330935251798E-2</v>
      </c>
      <c r="BM330" s="131">
        <f t="shared" ref="BM330" si="5311">E330/E343</f>
        <v>4.5881043256997454E-2</v>
      </c>
      <c r="BN330" s="128">
        <f t="shared" ref="BN330" si="5312">F330/F343</f>
        <v>3.5817271209591744E-2</v>
      </c>
      <c r="BO330" s="129">
        <f t="shared" ref="BO330" si="5313">G330/G343</f>
        <v>4.6674048207137379E-2</v>
      </c>
      <c r="BP330" s="130">
        <f t="shared" ref="BP330" si="5314">H330/H343</f>
        <v>4.5556331415087525E-2</v>
      </c>
      <c r="BQ330" s="131">
        <f t="shared" ref="BQ330" si="5315">I330/I343</f>
        <v>4.91565566242931E-2</v>
      </c>
      <c r="BR330" s="128">
        <f t="shared" ref="BR330" si="5316">J330/J343</f>
        <v>5.2834430704994377E-2</v>
      </c>
      <c r="BS330" s="129">
        <f t="shared" ref="BS330" si="5317">K330/K343</f>
        <v>3.675950798812385E-2</v>
      </c>
      <c r="BT330" s="130">
        <f t="shared" ref="BT330" si="5318">L330/L343</f>
        <v>4.5015201706221357E-2</v>
      </c>
      <c r="BU330" s="128">
        <f t="shared" ref="BU330" si="5319">M330/M343</f>
        <v>4.0130330776210511E-2</v>
      </c>
      <c r="BV330" s="132">
        <f t="shared" ref="BV330" si="5320">N330/N343</f>
        <v>4.8104661167063113E-2</v>
      </c>
      <c r="BW330" s="133">
        <f t="shared" ref="BW330" si="5321">O330/O343</f>
        <v>3.9202704939351664E-2</v>
      </c>
      <c r="BX330" s="128">
        <f t="shared" ref="BX330" si="5322">P330/P343</f>
        <v>4.7061101965720928E-2</v>
      </c>
      <c r="BY330" s="129">
        <f t="shared" ref="BY330" si="5323">Q330/Q343</f>
        <v>3.6813709933354491E-2</v>
      </c>
      <c r="BZ330" s="130">
        <f t="shared" ref="BZ330" si="5324">R330/R343</f>
        <v>4.8513238289205701E-2</v>
      </c>
      <c r="CA330" s="131">
        <f t="shared" ref="CA330" si="5325">S330/S343</f>
        <v>4.1636179924044461E-2</v>
      </c>
      <c r="CB330" s="128">
        <f t="shared" ref="CB330" si="5326">T330/T343</f>
        <v>4.0161242161839354E-2</v>
      </c>
      <c r="CC330" s="129">
        <f t="shared" ref="CC330" si="5327">U330/U343</f>
        <v>2.6526412074091014E-2</v>
      </c>
      <c r="CD330" s="130">
        <f t="shared" ref="CD330" si="5328">V330/V343</f>
        <v>4.2503213225191683E-2</v>
      </c>
      <c r="CE330" s="131">
        <f t="shared" ref="CE330" si="5329">W330/W343</f>
        <v>4.0701991225109688E-2</v>
      </c>
      <c r="CF330" s="128">
        <f t="shared" ref="CF330" si="5330">X330/X343</f>
        <v>3.9915865959175865E-2</v>
      </c>
      <c r="CG330" s="129">
        <f t="shared" ref="CG330" si="5331">Y330/Y343</f>
        <v>2.9695082204678785E-2</v>
      </c>
      <c r="CH330" s="130">
        <f t="shared" ref="CH330" si="5332">Z330/Z343</f>
        <v>4.7892632256285331E-2</v>
      </c>
      <c r="CI330" s="128">
        <f t="shared" ref="CI330" si="5333">AA330/AA343</f>
        <v>6.0616399408620493E-2</v>
      </c>
      <c r="CJ330" s="134">
        <f t="shared" ref="CJ330" si="5334">AB330/AB343</f>
        <v>4.4029019056420142E-2</v>
      </c>
      <c r="CK330" s="135">
        <f t="shared" ref="CK330" si="5335">AC330/AC343</f>
        <v>4.4713466164949728E-2</v>
      </c>
    </row>
    <row r="331" spans="1:89" ht="13.5" thickTop="1" x14ac:dyDescent="0.2">
      <c r="A331" s="145" t="s">
        <v>28</v>
      </c>
      <c r="B331" s="189">
        <v>1096</v>
      </c>
      <c r="C331" s="183">
        <v>1468</v>
      </c>
      <c r="D331" s="184">
        <v>557</v>
      </c>
      <c r="E331" s="185">
        <v>593</v>
      </c>
      <c r="F331" s="182">
        <v>1224</v>
      </c>
      <c r="G331" s="186">
        <v>1428</v>
      </c>
      <c r="H331" s="184">
        <v>2061</v>
      </c>
      <c r="I331" s="185">
        <v>2430</v>
      </c>
      <c r="J331" s="182">
        <v>427</v>
      </c>
      <c r="K331" s="183">
        <v>227</v>
      </c>
      <c r="L331" s="184">
        <v>1572</v>
      </c>
      <c r="M331" s="182">
        <v>818</v>
      </c>
      <c r="N331" s="187">
        <v>2324</v>
      </c>
      <c r="O331" s="190">
        <v>1762</v>
      </c>
      <c r="P331" s="182">
        <v>1114</v>
      </c>
      <c r="Q331" s="183">
        <v>912</v>
      </c>
      <c r="R331" s="184">
        <v>1355</v>
      </c>
      <c r="S331" s="185">
        <v>1543</v>
      </c>
      <c r="T331" s="182">
        <v>346</v>
      </c>
      <c r="U331" s="186">
        <v>222</v>
      </c>
      <c r="V331" s="184">
        <v>1410</v>
      </c>
      <c r="W331" s="191">
        <v>1291</v>
      </c>
      <c r="X331" s="182">
        <v>991</v>
      </c>
      <c r="Y331" s="186">
        <v>432</v>
      </c>
      <c r="Z331" s="184">
        <v>2228</v>
      </c>
      <c r="AA331" s="182">
        <v>2528</v>
      </c>
      <c r="AB331" s="156">
        <f t="shared" si="5033"/>
        <v>16705</v>
      </c>
      <c r="AC331" s="157">
        <f t="shared" si="5034"/>
        <v>15654</v>
      </c>
      <c r="BI331" s="145" t="s">
        <v>28</v>
      </c>
      <c r="BJ331" s="128">
        <f>B331/B343</f>
        <v>3.5745735625061149E-2</v>
      </c>
      <c r="BK331" s="129">
        <f t="shared" ref="BK331" si="5336">C331/C343</f>
        <v>5.5889743394502402E-2</v>
      </c>
      <c r="BL331" s="130">
        <f t="shared" ref="BL331" si="5337">D331/D343</f>
        <v>4.0071942446043167E-2</v>
      </c>
      <c r="BM331" s="131">
        <f t="shared" ref="BM331" si="5338">E331/E343</f>
        <v>4.7153307888040716E-2</v>
      </c>
      <c r="BN331" s="128">
        <f t="shared" ref="BN331" si="5339">F331/F343</f>
        <v>3.7152830475034149E-2</v>
      </c>
      <c r="BO331" s="129">
        <f t="shared" ref="BO331" si="5340">G331/G343</f>
        <v>6.0812537262584107E-2</v>
      </c>
      <c r="BP331" s="130">
        <f t="shared" ref="BP331" si="5341">H331/H343</f>
        <v>4.9625580891382338E-2</v>
      </c>
      <c r="BQ331" s="131">
        <f t="shared" ref="BQ331" si="5342">I331/I343</f>
        <v>5.8726859683889993E-2</v>
      </c>
      <c r="BR331" s="128">
        <f t="shared" ref="BR331" si="5343">J331/J343</f>
        <v>6.8572346234141643E-2</v>
      </c>
      <c r="BS331" s="129">
        <f t="shared" ref="BS331" si="5344">K331/K343</f>
        <v>3.2093878128092744E-2</v>
      </c>
      <c r="BT331" s="130">
        <f t="shared" ref="BT331" si="5345">L331/L343</f>
        <v>7.1334573671552395E-2</v>
      </c>
      <c r="BU331" s="128">
        <f t="shared" ref="BU331" si="5346">M331/M343</f>
        <v>3.3737523715252002E-2</v>
      </c>
      <c r="BV331" s="132">
        <f t="shared" ref="BV331" si="5347">N331/N343</f>
        <v>5.8808644162153957E-2</v>
      </c>
      <c r="BW331" s="133">
        <f t="shared" ref="BW331" si="5348">O331/O343</f>
        <v>4.1661740713593264E-2</v>
      </c>
      <c r="BX331" s="128">
        <f t="shared" ref="BX331" si="5349">P331/P343</f>
        <v>5.3936283528614314E-2</v>
      </c>
      <c r="BY331" s="129">
        <f t="shared" ref="BY331" si="5350">Q331/Q343</f>
        <v>4.1347418053225733E-2</v>
      </c>
      <c r="BZ331" s="130">
        <f t="shared" ref="BZ331" si="5351">R331/R343</f>
        <v>5.5193482688391041E-2</v>
      </c>
      <c r="CA331" s="131">
        <f t="shared" ref="CA331" si="5352">S331/S343</f>
        <v>5.3761192989791297E-2</v>
      </c>
      <c r="CB331" s="128">
        <f t="shared" ref="CB331" si="5353">T331/T343</f>
        <v>5.1657211107793373E-2</v>
      </c>
      <c r="CC331" s="129">
        <f t="shared" ref="CC331" si="5354">U331/U343</f>
        <v>2.5383032243311229E-2</v>
      </c>
      <c r="CD331" s="130">
        <f t="shared" ref="CD331" si="5355">V331/V343</f>
        <v>6.249168993484909E-2</v>
      </c>
      <c r="CE331" s="131">
        <f t="shared" ref="CE331" si="5356">W331/W343</f>
        <v>4.3570705366182925E-2</v>
      </c>
      <c r="CF331" s="128">
        <f t="shared" ref="CF331" si="5357">X331/X343</f>
        <v>4.7373201395860223E-2</v>
      </c>
      <c r="CG331" s="129">
        <f t="shared" ref="CG331" si="5358">Y331/Y343</f>
        <v>3.1288476859563992E-2</v>
      </c>
      <c r="CH331" s="130">
        <f t="shared" ref="CH331" si="5359">Z331/Z343</f>
        <v>5.1201912028312729E-2</v>
      </c>
      <c r="CI331" s="128">
        <f t="shared" ref="CI331" si="5360">AA331/AA343</f>
        <v>5.7500284317070396E-2</v>
      </c>
      <c r="CJ331" s="134">
        <f t="shared" ref="CJ331" si="5361">AB331/AB343</f>
        <v>5.1286853311310124E-2</v>
      </c>
      <c r="CK331" s="135">
        <f t="shared" ref="CK331" si="5362">AC331/AC343</f>
        <v>4.8282030719881561E-2</v>
      </c>
    </row>
    <row r="332" spans="1:89" x14ac:dyDescent="0.2">
      <c r="A332" s="136" t="s">
        <v>29</v>
      </c>
      <c r="B332" s="192">
        <v>1052</v>
      </c>
      <c r="C332" s="176">
        <v>2204</v>
      </c>
      <c r="D332" s="177">
        <v>614</v>
      </c>
      <c r="E332" s="178">
        <v>736</v>
      </c>
      <c r="F332" s="175">
        <v>1053</v>
      </c>
      <c r="G332" s="179">
        <v>2084</v>
      </c>
      <c r="H332" s="177">
        <v>1975</v>
      </c>
      <c r="I332" s="178">
        <v>3205</v>
      </c>
      <c r="J332" s="175">
        <v>655</v>
      </c>
      <c r="K332" s="176">
        <v>230</v>
      </c>
      <c r="L332" s="177">
        <v>2411</v>
      </c>
      <c r="M332" s="175">
        <v>684</v>
      </c>
      <c r="N332" s="180">
        <v>3042</v>
      </c>
      <c r="O332" s="193">
        <v>1847</v>
      </c>
      <c r="P332" s="175">
        <v>1608</v>
      </c>
      <c r="Q332" s="176">
        <v>1151</v>
      </c>
      <c r="R332" s="177">
        <v>1626</v>
      </c>
      <c r="S332" s="178">
        <v>1827</v>
      </c>
      <c r="T332" s="175">
        <v>952</v>
      </c>
      <c r="U332" s="179">
        <v>222</v>
      </c>
      <c r="V332" s="177">
        <v>2211</v>
      </c>
      <c r="W332" s="194">
        <v>1185</v>
      </c>
      <c r="X332" s="175">
        <v>1558</v>
      </c>
      <c r="Y332" s="179">
        <v>510</v>
      </c>
      <c r="Z332" s="177">
        <v>2524</v>
      </c>
      <c r="AA332" s="175">
        <v>3079</v>
      </c>
      <c r="AB332" s="156">
        <f t="shared" si="5033"/>
        <v>21281</v>
      </c>
      <c r="AC332" s="157">
        <f t="shared" si="5034"/>
        <v>18964</v>
      </c>
      <c r="BI332" s="136" t="s">
        <v>29</v>
      </c>
      <c r="BJ332" s="128">
        <f>B332/B343</f>
        <v>3.4310687844493003E-2</v>
      </c>
      <c r="BK332" s="129">
        <f t="shared" ref="BK332" si="5363">C332/C343</f>
        <v>8.3910759156323761E-2</v>
      </c>
      <c r="BL332" s="130">
        <f t="shared" ref="BL332" si="5364">D332/D343</f>
        <v>4.4172661870503595E-2</v>
      </c>
      <c r="BM332" s="131">
        <f t="shared" ref="BM332" si="5365">E332/E343</f>
        <v>5.8524173027989825E-2</v>
      </c>
      <c r="BN332" s="128">
        <f t="shared" ref="BN332" si="5366">F332/F343</f>
        <v>3.1962361511610263E-2</v>
      </c>
      <c r="BO332" s="129">
        <f t="shared" ref="BO332" si="5367">G332/G343</f>
        <v>8.874882889021378E-2</v>
      </c>
      <c r="BP332" s="130">
        <f t="shared" ref="BP332" si="5368">H332/H343</f>
        <v>4.7554838554332908E-2</v>
      </c>
      <c r="BQ332" s="131">
        <f t="shared" ref="BQ332" si="5369">I332/I343</f>
        <v>7.7456619459616224E-2</v>
      </c>
      <c r="BR332" s="128">
        <f t="shared" ref="BR332" si="5370">J332/J343</f>
        <v>0.10518708848562711</v>
      </c>
      <c r="BS332" s="129">
        <f t="shared" ref="BS332" si="5371">K332/K343</f>
        <v>3.2518026297186482E-2</v>
      </c>
      <c r="BT332" s="130">
        <f t="shared" ref="BT332" si="5372">L332/L343</f>
        <v>0.10940690656622952</v>
      </c>
      <c r="BU332" s="128">
        <f t="shared" ref="BU332" si="5373">M332/M343</f>
        <v>2.8210838901262063E-2</v>
      </c>
      <c r="BV332" s="132">
        <f t="shared" ref="BV332" si="5374">N332/N343</f>
        <v>7.6977579837036292E-2</v>
      </c>
      <c r="BW332" s="133">
        <f t="shared" ref="BW332" si="5375">O332/O343</f>
        <v>4.367152956754073E-2</v>
      </c>
      <c r="BX332" s="128">
        <f t="shared" ref="BX332" si="5376">P332/P343</f>
        <v>7.7854168684032152E-2</v>
      </c>
      <c r="BY332" s="129">
        <f t="shared" ref="BY332" si="5377">Q332/Q343</f>
        <v>5.2182980459718004E-2</v>
      </c>
      <c r="BZ332" s="130">
        <f t="shared" ref="BZ332" si="5378">R332/R343</f>
        <v>6.6232179226069249E-2</v>
      </c>
      <c r="CA332" s="131">
        <f t="shared" ref="CA332" si="5379">S332/S343</f>
        <v>6.3656318595170902E-2</v>
      </c>
      <c r="CB332" s="128">
        <f t="shared" ref="CB332" si="5380">T332/T343</f>
        <v>0.14213197969543148</v>
      </c>
      <c r="CC332" s="129">
        <f t="shared" ref="CC332" si="5381">U332/U343</f>
        <v>2.5383032243311229E-2</v>
      </c>
      <c r="CD332" s="130">
        <f t="shared" ref="CD332" si="5382">V332/V343</f>
        <v>9.7992288259539956E-2</v>
      </c>
      <c r="CE332" s="131">
        <f t="shared" ref="CE332" si="5383">W332/W343</f>
        <v>3.9993250084373946E-2</v>
      </c>
      <c r="CF332" s="128">
        <f t="shared" ref="CF332" si="5384">X332/X343</f>
        <v>7.4477747502270666E-2</v>
      </c>
      <c r="CG332" s="129">
        <f t="shared" ref="CG332" si="5385">Y332/Y343</f>
        <v>3.6937785181429712E-2</v>
      </c>
      <c r="CH332" s="130">
        <f t="shared" ref="CH332" si="5386">Z332/Z343</f>
        <v>5.8004320448591259E-2</v>
      </c>
      <c r="CI332" s="128">
        <f t="shared" ref="CI332" si="5387">AA332/AA343</f>
        <v>7.0032980780166038E-2</v>
      </c>
      <c r="CJ332" s="134">
        <f t="shared" ref="CJ332" si="5388">AB332/AB343</f>
        <v>6.5335859043279904E-2</v>
      </c>
      <c r="CK332" s="135">
        <f t="shared" ref="CK332" si="5389">AC332/AC343</f>
        <v>5.8491147985935479E-2</v>
      </c>
    </row>
    <row r="333" spans="1:89" x14ac:dyDescent="0.2">
      <c r="A333" s="145" t="s">
        <v>30</v>
      </c>
      <c r="B333" s="189">
        <v>1676</v>
      </c>
      <c r="C333" s="183">
        <v>3471</v>
      </c>
      <c r="D333" s="184">
        <v>1384</v>
      </c>
      <c r="E333" s="185">
        <v>1125</v>
      </c>
      <c r="F333" s="182">
        <v>1792</v>
      </c>
      <c r="G333" s="186">
        <v>2734</v>
      </c>
      <c r="H333" s="184">
        <v>2561</v>
      </c>
      <c r="I333" s="185">
        <v>4572</v>
      </c>
      <c r="J333" s="182">
        <v>1006</v>
      </c>
      <c r="K333" s="183">
        <v>262</v>
      </c>
      <c r="L333" s="184">
        <v>2914</v>
      </c>
      <c r="M333" s="182">
        <v>829</v>
      </c>
      <c r="N333" s="187">
        <v>4069</v>
      </c>
      <c r="O333" s="190">
        <v>2488</v>
      </c>
      <c r="P333" s="182">
        <v>1931</v>
      </c>
      <c r="Q333" s="183">
        <v>1621</v>
      </c>
      <c r="R333" s="184">
        <v>1711</v>
      </c>
      <c r="S333" s="185">
        <v>2512</v>
      </c>
      <c r="T333" s="182">
        <v>1284</v>
      </c>
      <c r="U333" s="186">
        <v>266</v>
      </c>
      <c r="V333" s="184">
        <v>2742</v>
      </c>
      <c r="W333" s="191">
        <v>1559</v>
      </c>
      <c r="X333" s="182">
        <v>2171</v>
      </c>
      <c r="Y333" s="186">
        <v>835</v>
      </c>
      <c r="Z333" s="184">
        <v>2781</v>
      </c>
      <c r="AA333" s="182">
        <v>4340</v>
      </c>
      <c r="AB333" s="156">
        <f t="shared" si="5033"/>
        <v>28022</v>
      </c>
      <c r="AC333" s="157">
        <f t="shared" si="5034"/>
        <v>26614</v>
      </c>
      <c r="BI333" s="145" t="s">
        <v>30</v>
      </c>
      <c r="BJ333" s="128">
        <f>B333/B343</f>
        <v>5.46622745507322E-2</v>
      </c>
      <c r="BK333" s="129">
        <f t="shared" ref="BK333" si="5390">C333/C343</f>
        <v>0.1321480240615244</v>
      </c>
      <c r="BL333" s="130">
        <f t="shared" ref="BL333" si="5391">D333/D343</f>
        <v>9.9568345323741009E-2</v>
      </c>
      <c r="BM333" s="131">
        <f t="shared" ref="BM333" si="5392">E333/E343</f>
        <v>8.9456106870229007E-2</v>
      </c>
      <c r="BN333" s="128">
        <f t="shared" ref="BN333" si="5393">F333/F343</f>
        <v>5.4393686447108819E-2</v>
      </c>
      <c r="BO333" s="129">
        <f t="shared" ref="BO333" si="5394">G333/G343</f>
        <v>0.11642960565539562</v>
      </c>
      <c r="BP333" s="130">
        <f t="shared" ref="BP333" si="5395">H333/H343</f>
        <v>6.1664780525390671E-2</v>
      </c>
      <c r="BQ333" s="131">
        <f t="shared" ref="BQ333" si="5396">I333/I343</f>
        <v>0.11049349896080042</v>
      </c>
      <c r="BR333" s="128">
        <f t="shared" ref="BR333" si="5397">J333/J343</f>
        <v>0.16155452063594025</v>
      </c>
      <c r="BS333" s="129">
        <f t="shared" ref="BS333" si="5398">K333/K343</f>
        <v>3.704227343418634E-2</v>
      </c>
      <c r="BT333" s="130">
        <f t="shared" ref="BT333" si="5399">L333/L343</f>
        <v>0.13223215501202523</v>
      </c>
      <c r="BU333" s="128">
        <f t="shared" ref="BU333" si="5400">M333/M343</f>
        <v>3.4191206796997442E-2</v>
      </c>
      <c r="BV333" s="132">
        <f t="shared" ref="BV333" si="5401">N333/N343</f>
        <v>0.10296573713244597</v>
      </c>
      <c r="BW333" s="133">
        <f t="shared" ref="BW333" si="5402">O333/O343</f>
        <v>5.8827701983779825E-2</v>
      </c>
      <c r="BX333" s="128">
        <f t="shared" ref="BX333" si="5403">P333/P343</f>
        <v>9.3492785901036116E-2</v>
      </c>
      <c r="BY333" s="129">
        <f t="shared" ref="BY333" si="5404">Q333/Q343</f>
        <v>7.3491408623112847E-2</v>
      </c>
      <c r="BZ333" s="130">
        <f t="shared" ref="BZ333" si="5405">R333/R343</f>
        <v>6.9694501018329941E-2</v>
      </c>
      <c r="CA333" s="131">
        <f t="shared" ref="CA333" si="5406">S333/S343</f>
        <v>8.7523082819413955E-2</v>
      </c>
      <c r="CB333" s="128">
        <f t="shared" ref="CB333" si="5407">T333/T343</f>
        <v>0.19169901463123321</v>
      </c>
      <c r="CC333" s="129">
        <f t="shared" ref="CC333" si="5408">U333/U343</f>
        <v>3.0413903498742283E-2</v>
      </c>
      <c r="CD333" s="130">
        <f t="shared" ref="CD333" si="5409">V333/V343</f>
        <v>0.12152639276691929</v>
      </c>
      <c r="CE333" s="131">
        <f t="shared" ref="CE333" si="5410">W333/W343</f>
        <v>5.2615592305096187E-2</v>
      </c>
      <c r="CF333" s="128">
        <f t="shared" ref="CF333" si="5411">X333/X343</f>
        <v>0.10378125149385727</v>
      </c>
      <c r="CG333" s="129">
        <f t="shared" ref="CG333" si="5412">Y333/Y343</f>
        <v>6.0476569855870209E-2</v>
      </c>
      <c r="CH333" s="130">
        <f t="shared" ref="CH333" si="5413">Z333/Z343</f>
        <v>6.3910465597279031E-2</v>
      </c>
      <c r="CI333" s="128">
        <f t="shared" ref="CI333" si="5414">AA333/AA343</f>
        <v>9.8714886841805988E-2</v>
      </c>
      <c r="CJ333" s="134">
        <f t="shared" ref="CJ333" si="5415">AB333/AB343</f>
        <v>8.60317392091908E-2</v>
      </c>
      <c r="CK333" s="135">
        <f t="shared" ref="CK333" si="5416">AC333/AC343</f>
        <v>8.2086237739806306E-2</v>
      </c>
    </row>
    <row r="334" spans="1:89" x14ac:dyDescent="0.2">
      <c r="A334" s="136" t="s">
        <v>31</v>
      </c>
      <c r="B334" s="192">
        <v>1799</v>
      </c>
      <c r="C334" s="176">
        <v>3358</v>
      </c>
      <c r="D334" s="177">
        <v>987</v>
      </c>
      <c r="E334" s="178">
        <v>1106</v>
      </c>
      <c r="F334" s="175">
        <v>1520</v>
      </c>
      <c r="G334" s="179">
        <v>2306</v>
      </c>
      <c r="H334" s="177">
        <v>2538</v>
      </c>
      <c r="I334" s="178">
        <v>4450</v>
      </c>
      <c r="J334" s="175">
        <v>600</v>
      </c>
      <c r="K334" s="176">
        <v>270</v>
      </c>
      <c r="L334" s="177">
        <v>2906</v>
      </c>
      <c r="M334" s="175">
        <v>862</v>
      </c>
      <c r="N334" s="180">
        <v>3651</v>
      </c>
      <c r="O334" s="193">
        <v>2592</v>
      </c>
      <c r="P334" s="175">
        <v>1729</v>
      </c>
      <c r="Q334" s="176">
        <v>2030</v>
      </c>
      <c r="R334" s="177">
        <v>1549</v>
      </c>
      <c r="S334" s="178">
        <v>2654</v>
      </c>
      <c r="T334" s="175">
        <v>965</v>
      </c>
      <c r="U334" s="179">
        <v>271</v>
      </c>
      <c r="V334" s="177">
        <v>3261</v>
      </c>
      <c r="W334" s="194">
        <v>1543</v>
      </c>
      <c r="X334" s="175">
        <v>2032</v>
      </c>
      <c r="Y334" s="179">
        <v>829</v>
      </c>
      <c r="Z334" s="177">
        <v>3121</v>
      </c>
      <c r="AA334" s="175">
        <v>3976</v>
      </c>
      <c r="AB334" s="156">
        <f t="shared" si="5033"/>
        <v>26658</v>
      </c>
      <c r="AC334" s="157">
        <f t="shared" si="5034"/>
        <v>26247</v>
      </c>
      <c r="BI334" s="136" t="s">
        <v>31</v>
      </c>
      <c r="BJ334" s="128">
        <f>B334/B343</f>
        <v>5.8673885391865889E-2</v>
      </c>
      <c r="BK334" s="129">
        <f t="shared" ref="BK334" si="5417">C334/C343</f>
        <v>0.12784588441330999</v>
      </c>
      <c r="BL334" s="130">
        <f t="shared" ref="BL334" si="5418">D334/D343</f>
        <v>7.1007194244604319E-2</v>
      </c>
      <c r="BM334" s="131">
        <f t="shared" ref="BM334" si="5419">E334/E343</f>
        <v>8.7945292620865145E-2</v>
      </c>
      <c r="BN334" s="128">
        <f t="shared" ref="BN334" si="5420">F334/F343</f>
        <v>4.6137501897101231E-2</v>
      </c>
      <c r="BO334" s="129">
        <f t="shared" ref="BO334" si="5421">G334/G343</f>
        <v>9.8202878800783586E-2</v>
      </c>
      <c r="BP334" s="130">
        <f t="shared" ref="BP334" si="5422">H334/H343</f>
        <v>6.1110977342226286E-2</v>
      </c>
      <c r="BQ334" s="131">
        <f t="shared" ref="BQ334" si="5423">I334/I343</f>
        <v>0.10754507226062159</v>
      </c>
      <c r="BR334" s="128">
        <f t="shared" ref="BR334" si="5424">J334/J343</f>
        <v>9.6354584872330173E-2</v>
      </c>
      <c r="BS334" s="129">
        <f t="shared" ref="BS334" si="5425">K334/K343</f>
        <v>3.8173335218436306E-2</v>
      </c>
      <c r="BT334" s="130">
        <f t="shared" ref="BT334" si="5426">L334/L343</f>
        <v>0.13186912919181376</v>
      </c>
      <c r="BU334" s="128">
        <f t="shared" ref="BU334" si="5427">M334/M343</f>
        <v>3.5552256042233769E-2</v>
      </c>
      <c r="BV334" s="132">
        <f t="shared" ref="BV334" si="5428">N334/N343</f>
        <v>9.238827875904651E-2</v>
      </c>
      <c r="BW334" s="133">
        <f t="shared" ref="BW334" si="5429">O334/O343</f>
        <v>6.1286737758021424E-2</v>
      </c>
      <c r="BX334" s="128">
        <f t="shared" ref="BX334" si="5430">P334/P343</f>
        <v>8.371259804396243E-2</v>
      </c>
      <c r="BY334" s="129">
        <f t="shared" ref="BY334" si="5431">Q334/Q343</f>
        <v>9.203427483338622E-2</v>
      </c>
      <c r="BZ334" s="130">
        <f t="shared" ref="BZ334" si="5432">R334/R343</f>
        <v>6.3095723014256616E-2</v>
      </c>
      <c r="CA334" s="131">
        <f t="shared" ref="CA334" si="5433">S334/S343</f>
        <v>9.2470645622103761E-2</v>
      </c>
      <c r="CB334" s="128">
        <f t="shared" ref="CB334" si="5434">T334/T343</f>
        <v>0.1440728575694237</v>
      </c>
      <c r="CC334" s="129">
        <f t="shared" ref="CC334" si="5435">U334/U343</f>
        <v>3.0985593414132175E-2</v>
      </c>
      <c r="CD334" s="130">
        <f t="shared" ref="CD334" si="5436">V334/V343</f>
        <v>0.14452865310464033</v>
      </c>
      <c r="CE334" s="131">
        <f t="shared" ref="CE334" si="5437">W334/W343</f>
        <v>5.2075599055011815E-2</v>
      </c>
      <c r="CF334" s="128">
        <f t="shared" ref="CF334" si="5438">X334/X343</f>
        <v>9.7136574406042356E-2</v>
      </c>
      <c r="CG334" s="129">
        <f t="shared" ref="CG334" si="5439">Y334/Y343</f>
        <v>6.0042007677265155E-2</v>
      </c>
      <c r="CH334" s="130">
        <f t="shared" ref="CH334" si="5440">Z334/Z343</f>
        <v>7.1724042836788154E-2</v>
      </c>
      <c r="CI334" s="128">
        <f t="shared" ref="CI334" si="5441">AA334/AA343</f>
        <v>9.0435573751848061E-2</v>
      </c>
      <c r="CJ334" s="134">
        <f t="shared" ref="CJ334" si="5442">AB334/AB343</f>
        <v>8.1844054808315192E-2</v>
      </c>
      <c r="CK334" s="135">
        <f t="shared" ref="CK334" si="5443">AC334/AC343</f>
        <v>8.0954290296712111E-2</v>
      </c>
    </row>
    <row r="335" spans="1:89" x14ac:dyDescent="0.2">
      <c r="A335" s="145" t="s">
        <v>32</v>
      </c>
      <c r="B335" s="189">
        <v>2024</v>
      </c>
      <c r="C335" s="183">
        <v>2803</v>
      </c>
      <c r="D335" s="184">
        <v>586</v>
      </c>
      <c r="E335" s="185">
        <v>1101</v>
      </c>
      <c r="F335" s="182">
        <v>1219</v>
      </c>
      <c r="G335" s="186">
        <v>2405</v>
      </c>
      <c r="H335" s="184">
        <v>2225</v>
      </c>
      <c r="I335" s="185">
        <v>4038</v>
      </c>
      <c r="J335" s="182">
        <v>423</v>
      </c>
      <c r="K335" s="183">
        <v>243</v>
      </c>
      <c r="L335" s="184">
        <v>2129</v>
      </c>
      <c r="M335" s="182">
        <v>906</v>
      </c>
      <c r="N335" s="187">
        <v>2775</v>
      </c>
      <c r="O335" s="190">
        <v>2455</v>
      </c>
      <c r="P335" s="182">
        <v>1239</v>
      </c>
      <c r="Q335" s="183">
        <v>1794</v>
      </c>
      <c r="R335" s="184">
        <v>1206</v>
      </c>
      <c r="S335" s="185">
        <v>2347</v>
      </c>
      <c r="T335" s="182">
        <v>607</v>
      </c>
      <c r="U335" s="186">
        <v>310</v>
      </c>
      <c r="V335" s="184">
        <v>2305</v>
      </c>
      <c r="W335" s="191">
        <v>1649</v>
      </c>
      <c r="X335" s="182">
        <v>1216</v>
      </c>
      <c r="Y335" s="186">
        <v>768</v>
      </c>
      <c r="Z335" s="184">
        <v>2465</v>
      </c>
      <c r="AA335" s="182">
        <v>2944</v>
      </c>
      <c r="AB335" s="156">
        <f t="shared" si="5033"/>
        <v>20419</v>
      </c>
      <c r="AC335" s="157">
        <f t="shared" si="5034"/>
        <v>23763</v>
      </c>
      <c r="BI335" s="145" t="s">
        <v>32</v>
      </c>
      <c r="BJ335" s="128">
        <f>B335/B343</f>
        <v>6.6012197906134829E-2</v>
      </c>
      <c r="BK335" s="129">
        <f t="shared" ref="BK335" si="5444">C335/C343</f>
        <v>0.10671590649508871</v>
      </c>
      <c r="BL335" s="130">
        <f t="shared" ref="BL335" si="5445">D335/D343</f>
        <v>4.2158273381294964E-2</v>
      </c>
      <c r="BM335" s="131">
        <f t="shared" ref="BM335" si="5446">E335/E343</f>
        <v>8.7547709923664119E-2</v>
      </c>
      <c r="BN335" s="128">
        <f t="shared" ref="BN335" si="5447">F335/F343</f>
        <v>3.7001062376688418E-2</v>
      </c>
      <c r="BO335" s="129">
        <f t="shared" ref="BO335" si="5448">G335/G343</f>
        <v>0.10241887403117281</v>
      </c>
      <c r="BP335" s="130">
        <f t="shared" ref="BP335" si="5449">H335/H343</f>
        <v>5.3574438371337074E-2</v>
      </c>
      <c r="BQ335" s="131">
        <f t="shared" ref="BQ335" si="5450">I335/I343</f>
        <v>9.7588090289525836E-2</v>
      </c>
      <c r="BR335" s="128">
        <f t="shared" ref="BR335" si="5451">J335/J343</f>
        <v>6.7929982334992769E-2</v>
      </c>
      <c r="BS335" s="129">
        <f t="shared" ref="BS335" si="5452">K335/K343</f>
        <v>3.4356001696592676E-2</v>
      </c>
      <c r="BT335" s="130">
        <f t="shared" ref="BT335" si="5453">L335/L343</f>
        <v>9.6610246403775468E-2</v>
      </c>
      <c r="BU335" s="128">
        <f t="shared" ref="BU335" si="5454">M335/M343</f>
        <v>3.7366988369215544E-2</v>
      </c>
      <c r="BV335" s="132">
        <f t="shared" ref="BV335" si="5455">N335/N343</f>
        <v>7.0221165038716532E-2</v>
      </c>
      <c r="BW335" s="133">
        <f t="shared" ref="BW335" si="5456">O335/O343</f>
        <v>5.8047431016953158E-2</v>
      </c>
      <c r="BX335" s="128">
        <f t="shared" ref="BX335" si="5457">P335/P343</f>
        <v>5.9988379974823279E-2</v>
      </c>
      <c r="BY335" s="129">
        <f t="shared" ref="BY335" si="5458">Q335/Q343</f>
        <v>8.1334723670490092E-2</v>
      </c>
      <c r="BZ335" s="130">
        <f t="shared" ref="BZ335" si="5459">R335/R343</f>
        <v>4.9124236252545826E-2</v>
      </c>
      <c r="CA335" s="131">
        <f t="shared" ref="CA335" si="5460">S335/S343</f>
        <v>8.1774154210654676E-2</v>
      </c>
      <c r="CB335" s="128">
        <f t="shared" ref="CB335" si="5461">T335/T343</f>
        <v>9.0624066885637497E-2</v>
      </c>
      <c r="CC335" s="129">
        <f t="shared" ref="CC335" si="5462">U335/U343</f>
        <v>3.5444774754173333E-2</v>
      </c>
      <c r="CD335" s="130">
        <f t="shared" ref="CD335" si="5463">V335/V343</f>
        <v>0.10215840092186322</v>
      </c>
      <c r="CE335" s="131">
        <f t="shared" ref="CE335" si="5464">W335/W343</f>
        <v>5.5653054336820787E-2</v>
      </c>
      <c r="CF335" s="128">
        <f t="shared" ref="CF335" si="5465">X335/X343</f>
        <v>5.8128973660308808E-2</v>
      </c>
      <c r="CG335" s="129">
        <f t="shared" ref="CG335" si="5466">Y335/Y343</f>
        <v>5.5623958861447095E-2</v>
      </c>
      <c r="CH335" s="130">
        <f t="shared" ref="CH335" si="5467">Z335/Z343</f>
        <v>5.6648434986441148E-2</v>
      </c>
      <c r="CI335" s="128">
        <f t="shared" ref="CI335" si="5468">AA335/AA343</f>
        <v>6.6962356419879451E-2</v>
      </c>
      <c r="CJ335" s="134">
        <f t="shared" ref="CJ335" si="5469">AB335/AB343</f>
        <v>6.2689389869119511E-2</v>
      </c>
      <c r="CK335" s="135">
        <f t="shared" ref="CK335" si="5470">AC335/AC343</f>
        <v>7.3292825858984639E-2</v>
      </c>
    </row>
    <row r="336" spans="1:89" x14ac:dyDescent="0.2">
      <c r="A336" s="136" t="s">
        <v>33</v>
      </c>
      <c r="B336" s="192">
        <v>1497</v>
      </c>
      <c r="C336" s="176">
        <v>1495</v>
      </c>
      <c r="D336" s="177">
        <v>414</v>
      </c>
      <c r="E336" s="178">
        <v>714</v>
      </c>
      <c r="F336" s="175">
        <v>1081</v>
      </c>
      <c r="G336" s="179">
        <v>1486</v>
      </c>
      <c r="H336" s="177">
        <v>1857</v>
      </c>
      <c r="I336" s="178">
        <v>2506</v>
      </c>
      <c r="J336" s="175">
        <v>393</v>
      </c>
      <c r="K336" s="176">
        <v>131</v>
      </c>
      <c r="L336" s="177">
        <v>1264</v>
      </c>
      <c r="M336" s="175">
        <v>937</v>
      </c>
      <c r="N336" s="180">
        <v>1887</v>
      </c>
      <c r="O336" s="193">
        <v>2076</v>
      </c>
      <c r="P336" s="175">
        <v>799</v>
      </c>
      <c r="Q336" s="176">
        <v>1348</v>
      </c>
      <c r="R336" s="177">
        <v>1036</v>
      </c>
      <c r="S336" s="178">
        <v>1596</v>
      </c>
      <c r="T336" s="175">
        <v>349</v>
      </c>
      <c r="U336" s="179">
        <v>248</v>
      </c>
      <c r="V336" s="177">
        <v>1774</v>
      </c>
      <c r="W336" s="194">
        <v>1390</v>
      </c>
      <c r="X336" s="175">
        <v>868</v>
      </c>
      <c r="Y336" s="179">
        <v>639</v>
      </c>
      <c r="Z336" s="177">
        <v>1833</v>
      </c>
      <c r="AA336" s="175">
        <v>2453</v>
      </c>
      <c r="AB336" s="156">
        <f t="shared" si="5033"/>
        <v>15052</v>
      </c>
      <c r="AC336" s="157">
        <f t="shared" si="5034"/>
        <v>17019</v>
      </c>
      <c r="BI336" s="136" t="s">
        <v>33</v>
      </c>
      <c r="BJ336" s="128">
        <f>B336/B343</f>
        <v>4.8824239261602689E-2</v>
      </c>
      <c r="BK336" s="129">
        <f t="shared" ref="BK336" si="5471">C336/C343</f>
        <v>5.6917688266199647E-2</v>
      </c>
      <c r="BL336" s="130">
        <f t="shared" ref="BL336" si="5472">D336/D343</f>
        <v>2.9784172661870504E-2</v>
      </c>
      <c r="BM336" s="131">
        <f t="shared" ref="BM336" si="5473">E336/E343</f>
        <v>5.6774809160305341E-2</v>
      </c>
      <c r="BN336" s="128">
        <f t="shared" ref="BN336" si="5474">F336/F343</f>
        <v>3.2812262862346335E-2</v>
      </c>
      <c r="BO336" s="129">
        <f t="shared" ref="BO336" si="5475">G336/G343</f>
        <v>6.3282514266246481E-2</v>
      </c>
      <c r="BP336" s="130">
        <f t="shared" ref="BP336" si="5476">H336/H343</f>
        <v>4.4713587440706942E-2</v>
      </c>
      <c r="BQ336" s="131">
        <f t="shared" ref="BQ336" si="5477">I336/I343</f>
        <v>6.0563584513509593E-2</v>
      </c>
      <c r="BR336" s="128">
        <f t="shared" ref="BR336" si="5478">J336/J343</f>
        <v>6.3112253091376261E-2</v>
      </c>
      <c r="BS336" s="129">
        <f t="shared" ref="BS336" si="5479">K336/K343</f>
        <v>1.852113671709317E-2</v>
      </c>
      <c r="BT336" s="130">
        <f t="shared" ref="BT336" si="5480">L336/L343</f>
        <v>5.7358079593411083E-2</v>
      </c>
      <c r="BU336" s="128">
        <f t="shared" ref="BU336" si="5481">M336/M343</f>
        <v>3.8645549781407246E-2</v>
      </c>
      <c r="BV336" s="132">
        <f t="shared" ref="BV336" si="5482">N336/N343</f>
        <v>4.7750392226327244E-2</v>
      </c>
      <c r="BW336" s="133">
        <f t="shared" ref="BW336" si="5483">O336/O343</f>
        <v>4.9086137185822713E-2</v>
      </c>
      <c r="BX336" s="128">
        <f t="shared" ref="BX336" si="5484">P336/P343</f>
        <v>3.8685000484167717E-2</v>
      </c>
      <c r="BY336" s="129">
        <f t="shared" ref="BY336" si="5485">Q336/Q343</f>
        <v>6.1114385455864353E-2</v>
      </c>
      <c r="BZ336" s="130">
        <f t="shared" ref="BZ336" si="5486">R336/R343</f>
        <v>4.2199592668024442E-2</v>
      </c>
      <c r="CA336" s="131">
        <f t="shared" ref="CA336" si="5487">S336/S343</f>
        <v>5.5607818542907909E-2</v>
      </c>
      <c r="CB336" s="128">
        <f t="shared" ref="CB336" si="5488">T336/T343</f>
        <v>5.2105106001791579E-2</v>
      </c>
      <c r="CC336" s="129">
        <f t="shared" ref="CC336" si="5489">U336/U343</f>
        <v>2.8355819803338671E-2</v>
      </c>
      <c r="CD336" s="130">
        <f t="shared" ref="CD336" si="5490">V336/V343</f>
        <v>7.8624296414483888E-2</v>
      </c>
      <c r="CE336" s="131">
        <f t="shared" ref="CE336" si="5491">W336/W343</f>
        <v>4.6911913601079984E-2</v>
      </c>
      <c r="CF336" s="128">
        <f t="shared" ref="CF336" si="5492">X336/X343</f>
        <v>4.1493379224628327E-2</v>
      </c>
      <c r="CG336" s="129">
        <f t="shared" ref="CG336" si="5493">Y336/Y343</f>
        <v>4.62808720214384E-2</v>
      </c>
      <c r="CH336" s="130">
        <f t="shared" ref="CH336" si="5494">Z336/Z343</f>
        <v>4.2124373764765362E-2</v>
      </c>
      <c r="CI336" s="128">
        <f t="shared" ref="CI336" si="5495">AA336/AA343</f>
        <v>5.5794381894688959E-2</v>
      </c>
      <c r="CJ336" s="134">
        <f t="shared" ref="CJ336" si="5496">AB336/AB343</f>
        <v>4.6211895602624363E-2</v>
      </c>
      <c r="CK336" s="135">
        <f t="shared" ref="CK336" si="5497">AC336/AC343</f>
        <v>5.2492134970082045E-2</v>
      </c>
    </row>
    <row r="337" spans="1:89" x14ac:dyDescent="0.2">
      <c r="A337" s="145" t="s">
        <v>34</v>
      </c>
      <c r="B337" s="189">
        <v>538</v>
      </c>
      <c r="C337" s="183">
        <v>895</v>
      </c>
      <c r="D337" s="184">
        <v>205</v>
      </c>
      <c r="E337" s="185">
        <v>539</v>
      </c>
      <c r="F337" s="182">
        <v>484</v>
      </c>
      <c r="G337" s="186">
        <v>1221</v>
      </c>
      <c r="H337" s="184">
        <v>875</v>
      </c>
      <c r="I337" s="185">
        <v>1833</v>
      </c>
      <c r="J337" s="182">
        <v>136</v>
      </c>
      <c r="K337" s="183">
        <v>64</v>
      </c>
      <c r="L337" s="184">
        <v>735</v>
      </c>
      <c r="M337" s="182">
        <v>621</v>
      </c>
      <c r="N337" s="187">
        <v>1574</v>
      </c>
      <c r="O337" s="190">
        <v>1530</v>
      </c>
      <c r="P337" s="182">
        <v>544</v>
      </c>
      <c r="Q337" s="183">
        <v>883</v>
      </c>
      <c r="R337" s="184">
        <v>749</v>
      </c>
      <c r="S337" s="185">
        <v>1139</v>
      </c>
      <c r="T337" s="182">
        <v>180</v>
      </c>
      <c r="U337" s="186">
        <v>206</v>
      </c>
      <c r="V337" s="184">
        <v>1318</v>
      </c>
      <c r="W337" s="191">
        <v>787</v>
      </c>
      <c r="X337" s="182">
        <v>487</v>
      </c>
      <c r="Y337" s="186">
        <v>466</v>
      </c>
      <c r="Z337" s="184">
        <v>1197</v>
      </c>
      <c r="AA337" s="182">
        <v>1379</v>
      </c>
      <c r="AB337" s="156">
        <f t="shared" si="5033"/>
        <v>9022</v>
      </c>
      <c r="AC337" s="157">
        <f t="shared" si="5034"/>
        <v>11563</v>
      </c>
      <c r="BI337" s="145" t="s">
        <v>34</v>
      </c>
      <c r="BJ337" s="128">
        <f>B337/B343</f>
        <v>1.7546720589674179E-2</v>
      </c>
      <c r="BK337" s="129">
        <f t="shared" ref="BK337" si="5498">C337/C343</f>
        <v>3.4074468895149625E-2</v>
      </c>
      <c r="BL337" s="130">
        <f t="shared" ref="BL337" si="5499">D337/D343</f>
        <v>1.4748201438848921E-2</v>
      </c>
      <c r="BM337" s="131">
        <f t="shared" ref="BM337" si="5500">E337/E343</f>
        <v>4.2859414758269723E-2</v>
      </c>
      <c r="BN337" s="128">
        <f t="shared" ref="BN337" si="5501">F337/F343</f>
        <v>1.4691151919866445E-2</v>
      </c>
      <c r="BO337" s="129">
        <f t="shared" ref="BO337" si="5502">G337/G343</f>
        <v>5.1997274508133892E-2</v>
      </c>
      <c r="BP337" s="130">
        <f t="shared" ref="BP337" si="5503">H337/H343</f>
        <v>2.1068599359514578E-2</v>
      </c>
      <c r="BQ337" s="131">
        <f t="shared" ref="BQ337" si="5504">I337/I343</f>
        <v>4.429890279858862E-2</v>
      </c>
      <c r="BR337" s="128">
        <f t="shared" ref="BR337" si="5505">J337/J343</f>
        <v>2.1840372571061507E-2</v>
      </c>
      <c r="BS337" s="129">
        <f t="shared" ref="BS337" si="5506">K337/K343</f>
        <v>9.0484942739997177E-3</v>
      </c>
      <c r="BT337" s="130">
        <f t="shared" ref="BT337" si="5507">L337/L343</f>
        <v>3.3352997231928118E-2</v>
      </c>
      <c r="BU337" s="128">
        <f t="shared" ref="BU337" si="5508">M337/M343</f>
        <v>2.5612472160356347E-2</v>
      </c>
      <c r="BV337" s="132">
        <f t="shared" ref="BV337" si="5509">N337/N343</f>
        <v>3.9829950908446786E-2</v>
      </c>
      <c r="BW337" s="133">
        <f t="shared" ref="BW337" si="5510">O337/O343</f>
        <v>3.6176199371054311E-2</v>
      </c>
      <c r="BX337" s="128">
        <f t="shared" ref="BX337" si="5511">P337/P343</f>
        <v>2.6338723733901424E-2</v>
      </c>
      <c r="BY337" s="129">
        <f t="shared" ref="BY337" si="5512">Q337/Q343</f>
        <v>4.0032642698463072E-2</v>
      </c>
      <c r="BZ337" s="130">
        <f t="shared" ref="BZ337" si="5513">R337/R343</f>
        <v>3.0509164969450102E-2</v>
      </c>
      <c r="CA337" s="131">
        <f t="shared" ref="CA337" si="5514">S337/S343</f>
        <v>3.9685028396223128E-2</v>
      </c>
      <c r="CB337" s="128">
        <f t="shared" ref="CB337" si="5515">T337/T343</f>
        <v>2.6873693639892504E-2</v>
      </c>
      <c r="CC337" s="129">
        <f t="shared" ref="CC337" si="5516">U337/U343</f>
        <v>2.3553624514063572E-2</v>
      </c>
      <c r="CD337" s="130">
        <f t="shared" ref="CD337" si="5517">V337/V343</f>
        <v>5.8414217967468866E-2</v>
      </c>
      <c r="CE337" s="131">
        <f t="shared" ref="CE337" si="5518">W337/W343</f>
        <v>2.6560917988525144E-2</v>
      </c>
      <c r="CF337" s="128">
        <f t="shared" ref="CF337" si="5519">X337/X343</f>
        <v>2.3280271523495388E-2</v>
      </c>
      <c r="CG337" s="129">
        <f t="shared" ref="CG337" si="5520">Y337/Y343</f>
        <v>3.3750995871659306E-2</v>
      </c>
      <c r="CH337" s="130">
        <f t="shared" ref="CH337" si="5521">Z337/Z343</f>
        <v>2.7508388104977709E-2</v>
      </c>
      <c r="CI337" s="128">
        <f t="shared" ref="CI337" si="5522">AA337/AA343</f>
        <v>3.1365859206186737E-2</v>
      </c>
      <c r="CJ337" s="134">
        <f t="shared" ref="CJ337" si="5523">AB337/AB343</f>
        <v>2.7698891982917685E-2</v>
      </c>
      <c r="CK337" s="135">
        <f t="shared" ref="CK337" si="5524">AC337/AC343</f>
        <v>3.5664055271112209E-2</v>
      </c>
    </row>
    <row r="338" spans="1:89" x14ac:dyDescent="0.2">
      <c r="A338" s="136" t="s">
        <v>35</v>
      </c>
      <c r="B338" s="192">
        <v>0</v>
      </c>
      <c r="C338" s="176">
        <v>443</v>
      </c>
      <c r="D338" s="177">
        <v>12</v>
      </c>
      <c r="E338" s="178">
        <v>237</v>
      </c>
      <c r="F338" s="175">
        <v>21</v>
      </c>
      <c r="G338" s="179">
        <v>663</v>
      </c>
      <c r="H338" s="177">
        <v>91</v>
      </c>
      <c r="I338" s="178">
        <v>761</v>
      </c>
      <c r="J338" s="175">
        <v>34</v>
      </c>
      <c r="K338" s="176">
        <v>42</v>
      </c>
      <c r="L338" s="177">
        <v>531</v>
      </c>
      <c r="M338" s="175">
        <v>117</v>
      </c>
      <c r="N338" s="180">
        <v>432</v>
      </c>
      <c r="O338" s="193">
        <v>293</v>
      </c>
      <c r="P338" s="175">
        <v>115</v>
      </c>
      <c r="Q338" s="176">
        <v>172</v>
      </c>
      <c r="R338" s="177">
        <v>168</v>
      </c>
      <c r="S338" s="178">
        <v>95</v>
      </c>
      <c r="T338" s="175">
        <v>39</v>
      </c>
      <c r="U338" s="179">
        <v>19</v>
      </c>
      <c r="V338" s="177">
        <v>148</v>
      </c>
      <c r="W338" s="194">
        <v>46</v>
      </c>
      <c r="X338" s="175">
        <v>92</v>
      </c>
      <c r="Y338" s="179">
        <v>43</v>
      </c>
      <c r="Z338" s="177">
        <v>125</v>
      </c>
      <c r="AA338" s="175">
        <v>139</v>
      </c>
      <c r="AB338" s="156">
        <f t="shared" si="5033"/>
        <v>1808</v>
      </c>
      <c r="AC338" s="157">
        <f t="shared" si="5034"/>
        <v>3070</v>
      </c>
      <c r="BI338" s="136" t="s">
        <v>35</v>
      </c>
      <c r="BJ338" s="128">
        <f>B338/B343</f>
        <v>0</v>
      </c>
      <c r="BK338" s="129">
        <f t="shared" ref="BK338" si="5525">C338/C343</f>
        <v>1.6865910302291936E-2</v>
      </c>
      <c r="BL338" s="130">
        <f t="shared" ref="BL338" si="5526">D338/D343</f>
        <v>8.6330935251798565E-4</v>
      </c>
      <c r="BM338" s="131">
        <f t="shared" ref="BM338" si="5527">E338/E343</f>
        <v>1.8845419847328244E-2</v>
      </c>
      <c r="BN338" s="128">
        <f t="shared" ref="BN338" si="5528">F338/F343</f>
        <v>6.3742601305205647E-4</v>
      </c>
      <c r="BO338" s="129">
        <f t="shared" ref="BO338" si="5529">G338/G343</f>
        <v>2.8234392300485477E-2</v>
      </c>
      <c r="BP338" s="130">
        <f t="shared" ref="BP338" si="5530">H338/H343</f>
        <v>2.1911343333895165E-3</v>
      </c>
      <c r="BQ338" s="131">
        <f t="shared" ref="BQ338" si="5531">I338/I343</f>
        <v>1.8391415728164724E-2</v>
      </c>
      <c r="BR338" s="128">
        <f t="shared" ref="BR338" si="5532">J338/J343</f>
        <v>5.4600931427653768E-3</v>
      </c>
      <c r="BS338" s="129">
        <f t="shared" ref="BS338" si="5533">K338/K343</f>
        <v>5.938074367312314E-3</v>
      </c>
      <c r="BT338" s="130">
        <f t="shared" ref="BT338" si="5534">L338/L343</f>
        <v>2.4095838816535826E-2</v>
      </c>
      <c r="BU338" s="128">
        <f t="shared" ref="BU338" si="5535">M338/M343</f>
        <v>4.8255382331106158E-3</v>
      </c>
      <c r="BV338" s="132">
        <f t="shared" ref="BV338" si="5536">N338/N343</f>
        <v>1.0931727314135331E-2</v>
      </c>
      <c r="BW338" s="133">
        <f t="shared" ref="BW338" si="5537">O338/O343</f>
        <v>6.9278604024306627E-3</v>
      </c>
      <c r="BX338" s="128">
        <f t="shared" ref="BX338" si="5538">P338/P343</f>
        <v>5.5679287305122494E-3</v>
      </c>
      <c r="BY338" s="129">
        <f t="shared" ref="BY338" si="5539">Q338/Q343</f>
        <v>7.7979779661785376E-3</v>
      </c>
      <c r="BZ338" s="130">
        <f t="shared" ref="BZ338" si="5540">R338/R343</f>
        <v>6.843177189409369E-3</v>
      </c>
      <c r="CA338" s="131">
        <f t="shared" ref="CA338" si="5541">S338/S343</f>
        <v>3.309989198982614E-3</v>
      </c>
      <c r="CB338" s="128">
        <f t="shared" ref="CB338" si="5542">T338/T343</f>
        <v>5.8226336219767095E-3</v>
      </c>
      <c r="CC338" s="129">
        <f t="shared" ref="CC338" si="5543">U338/U343</f>
        <v>2.1724216784815916E-3</v>
      </c>
      <c r="CD338" s="130">
        <f t="shared" ref="CD338" si="5544">V338/V343</f>
        <v>6.559411425785578E-3</v>
      </c>
      <c r="CE338" s="131">
        <f t="shared" ref="CE338" si="5545">W338/W343</f>
        <v>1.5524805939925751E-3</v>
      </c>
      <c r="CF338" s="128">
        <f t="shared" ref="CF338" si="5546">X338/X343</f>
        <v>4.3979157703523111E-3</v>
      </c>
      <c r="CG338" s="129">
        <f t="shared" ref="CG338" si="5547">Y338/Y343</f>
        <v>3.114362280002897E-3</v>
      </c>
      <c r="CH338" s="130">
        <f t="shared" ref="CH338" si="5548">Z338/Z343</f>
        <v>2.8726386909960011E-3</v>
      </c>
      <c r="CI338" s="128">
        <f t="shared" ref="CI338" si="5549">AA338/AA343</f>
        <v>3.1616058228136016E-3</v>
      </c>
      <c r="CJ338" s="134">
        <f t="shared" ref="CJ338" si="5550">AB338/AB343</f>
        <v>5.5508309360579886E-3</v>
      </c>
      <c r="CK338" s="135">
        <f t="shared" ref="CK338" si="5551">AC338/AC343</f>
        <v>9.468879156128554E-3</v>
      </c>
    </row>
    <row r="339" spans="1:89" x14ac:dyDescent="0.2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0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0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3"/>
        <v>0</v>
      </c>
      <c r="AC339" s="157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2">
      <c r="A340" s="136" t="s">
        <v>37</v>
      </c>
      <c r="B340" s="58"/>
      <c r="C340" s="59"/>
      <c r="D340" s="138"/>
      <c r="E340" s="139"/>
      <c r="F340" s="137"/>
      <c r="G340" s="140"/>
      <c r="H340" s="138"/>
      <c r="I340" s="139"/>
      <c r="J340" s="137"/>
      <c r="K340" s="140"/>
      <c r="L340" s="138"/>
      <c r="M340" s="137"/>
      <c r="N340" s="141"/>
      <c r="O340" s="142"/>
      <c r="P340" s="137"/>
      <c r="Q340" s="140"/>
      <c r="R340" s="138"/>
      <c r="S340" s="139"/>
      <c r="T340" s="137"/>
      <c r="U340" s="140"/>
      <c r="V340" s="138"/>
      <c r="W340" s="139"/>
      <c r="X340" s="137"/>
      <c r="Y340" s="140"/>
      <c r="Z340" s="143"/>
      <c r="AA340" s="144"/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29" t="s">
        <v>13</v>
      </c>
      <c r="B343" s="20">
        <f>SUM(B320:B342)</f>
        <v>30661</v>
      </c>
      <c r="C343" s="21">
        <f t="shared" ref="C343" si="5662">SUM(C320:C342)</f>
        <v>26266</v>
      </c>
      <c r="D343" s="20">
        <f t="shared" ref="D343" si="5663">SUM(D320:D342)</f>
        <v>13900</v>
      </c>
      <c r="E343" s="21">
        <f t="shared" ref="E343" si="5664">SUM(E320:E342)</f>
        <v>12576</v>
      </c>
      <c r="F343" s="20">
        <f t="shared" ref="F343" si="5665">SUM(F320:F342)</f>
        <v>32945</v>
      </c>
      <c r="G343" s="21">
        <f t="shared" ref="G343" si="5666">SUM(G320:G342)</f>
        <v>23482</v>
      </c>
      <c r="H343" s="20">
        <f t="shared" ref="H343" si="5667">SUM(H320:H342)</f>
        <v>41531</v>
      </c>
      <c r="I343" s="21">
        <f t="shared" ref="I343" si="5668">SUM(I320:I342)</f>
        <v>41378</v>
      </c>
      <c r="J343" s="20">
        <f t="shared" ref="J343" si="5669">SUM(J320:J342)</f>
        <v>6227</v>
      </c>
      <c r="K343" s="21">
        <f t="shared" ref="K343" si="5670">SUM(K320:K342)</f>
        <v>7073</v>
      </c>
      <c r="L343" s="20">
        <f t="shared" ref="L343" si="5671">SUM(L320:L342)</f>
        <v>22037</v>
      </c>
      <c r="M343" s="21">
        <f t="shared" ref="M343" si="5672">SUM(M320:M342)</f>
        <v>24246</v>
      </c>
      <c r="N343" s="20">
        <f t="shared" ref="N343" si="5673">SUM(N320:N342)</f>
        <v>39518</v>
      </c>
      <c r="O343" s="21">
        <f t="shared" ref="O343" si="5674">SUM(O320:O342)</f>
        <v>42293</v>
      </c>
      <c r="P343" s="20">
        <f t="shared" ref="P343" si="5675">SUM(P320:P342)</f>
        <v>20654</v>
      </c>
      <c r="Q343" s="21">
        <f t="shared" ref="Q343" si="5676">SUM(Q320:Q342)</f>
        <v>22057</v>
      </c>
      <c r="R343" s="20">
        <f t="shared" ref="R343" si="5677">SUM(R320:R342)</f>
        <v>24550</v>
      </c>
      <c r="S343" s="21">
        <f t="shared" ref="S343" si="5678">SUM(S320:S342)</f>
        <v>28701</v>
      </c>
      <c r="T343" s="20">
        <f t="shared" ref="T343" si="5679">SUM(T320:T342)</f>
        <v>6698</v>
      </c>
      <c r="U343" s="21">
        <f t="shared" ref="U343" si="5680">SUM(U320:U342)</f>
        <v>8746</v>
      </c>
      <c r="V343" s="20">
        <f t="shared" ref="V343" si="5681">SUM(V320:V342)</f>
        <v>22563</v>
      </c>
      <c r="W343" s="21">
        <f t="shared" ref="W343" si="5682">SUM(W320:W342)</f>
        <v>29630</v>
      </c>
      <c r="X343" s="20">
        <f t="shared" ref="X343" si="5683">SUM(X320:X342)</f>
        <v>20919</v>
      </c>
      <c r="Y343" s="21">
        <f t="shared" ref="Y343" si="5684">SUM(Y320:Y342)</f>
        <v>13807</v>
      </c>
      <c r="Z343" s="20">
        <f t="shared" ref="Z343" si="5685">SUM(Z320:Z342)</f>
        <v>43514</v>
      </c>
      <c r="AA343" s="21">
        <f t="shared" ref="AA343" si="5686">SUM(AA320:AA342)</f>
        <v>43965</v>
      </c>
      <c r="AB343" s="160">
        <f t="shared" ref="AB343:AC343" si="5687">SUM(AB319:AB342)</f>
        <v>325717</v>
      </c>
      <c r="AC343" s="161">
        <f t="shared" si="5687"/>
        <v>324220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</v>
      </c>
      <c r="BL343" s="154">
        <f t="shared" si="5688"/>
        <v>1</v>
      </c>
      <c r="BM343" s="155">
        <f t="shared" si="5688"/>
        <v>1</v>
      </c>
      <c r="BN343" s="154">
        <f t="shared" si="5688"/>
        <v>1</v>
      </c>
      <c r="BO343" s="155">
        <f t="shared" si="5688"/>
        <v>1</v>
      </c>
      <c r="BP343" s="154">
        <f t="shared" si="5688"/>
        <v>1.0000000000000002</v>
      </c>
      <c r="BQ343" s="155">
        <f t="shared" si="5688"/>
        <v>1</v>
      </c>
      <c r="BR343" s="154">
        <f t="shared" si="5688"/>
        <v>1</v>
      </c>
      <c r="BS343" s="155">
        <f t="shared" si="5688"/>
        <v>1</v>
      </c>
      <c r="BT343" s="154">
        <f t="shared" si="5688"/>
        <v>1</v>
      </c>
      <c r="BU343" s="155">
        <f t="shared" si="5688"/>
        <v>1</v>
      </c>
      <c r="BV343" s="154">
        <f t="shared" si="5688"/>
        <v>1</v>
      </c>
      <c r="BW343" s="155">
        <f t="shared" si="5688"/>
        <v>1</v>
      </c>
      <c r="BX343" s="154">
        <f t="shared" si="5688"/>
        <v>1</v>
      </c>
      <c r="BY343" s="155">
        <f t="shared" si="5688"/>
        <v>1</v>
      </c>
      <c r="BZ343" s="154">
        <f t="shared" si="5688"/>
        <v>1</v>
      </c>
      <c r="CA343" s="155">
        <f t="shared" si="5688"/>
        <v>1</v>
      </c>
      <c r="CB343" s="154">
        <f t="shared" si="5688"/>
        <v>1</v>
      </c>
      <c r="CC343" s="155">
        <f t="shared" si="5688"/>
        <v>1</v>
      </c>
      <c r="CD343" s="154">
        <f t="shared" si="5688"/>
        <v>1</v>
      </c>
      <c r="CE343" s="155">
        <f t="shared" si="5688"/>
        <v>0.99999999999999989</v>
      </c>
      <c r="CF343" s="154">
        <f t="shared" si="5688"/>
        <v>1</v>
      </c>
      <c r="CG343" s="155">
        <f t="shared" si="5688"/>
        <v>1.0000000000000002</v>
      </c>
      <c r="CH343" s="154">
        <f t="shared" si="5688"/>
        <v>0.99999999999999989</v>
      </c>
      <c r="CI343" s="155">
        <f t="shared" si="5688"/>
        <v>1.0000000000000002</v>
      </c>
      <c r="CJ343" s="154">
        <f t="shared" si="5688"/>
        <v>1</v>
      </c>
      <c r="CK343" s="155">
        <f t="shared" si="5688"/>
        <v>1</v>
      </c>
    </row>
    <row r="344" spans="1:89" ht="13.5" thickTop="1" x14ac:dyDescent="0.2">
      <c r="A344" s="173"/>
    </row>
    <row r="346" spans="1:89" x14ac:dyDescent="0.2">
      <c r="A346" s="305">
        <f>+A315+1</f>
        <v>44754</v>
      </c>
      <c r="B346" s="305"/>
      <c r="C346" s="305"/>
      <c r="D346" s="305"/>
      <c r="BI346" s="310">
        <f>+BI315+1</f>
        <v>44754</v>
      </c>
      <c r="BJ346" s="310"/>
      <c r="BK346" s="310"/>
      <c r="BL346" s="310"/>
    </row>
    <row r="347" spans="1:89" ht="13.5" thickBot="1" x14ac:dyDescent="0.25">
      <c r="AE347" s="232" t="s">
        <v>84</v>
      </c>
    </row>
    <row r="348" spans="1:89" ht="14.25" thickTop="1" thickBot="1" x14ac:dyDescent="0.25">
      <c r="A348" s="301" t="s">
        <v>0</v>
      </c>
      <c r="B348" s="303" t="s">
        <v>1</v>
      </c>
      <c r="C348" s="304"/>
      <c r="D348" s="303" t="s">
        <v>2</v>
      </c>
      <c r="E348" s="304"/>
      <c r="F348" s="303" t="s">
        <v>3</v>
      </c>
      <c r="G348" s="304"/>
      <c r="H348" s="303" t="s">
        <v>4</v>
      </c>
      <c r="I348" s="304"/>
      <c r="J348" s="303" t="s">
        <v>5</v>
      </c>
      <c r="K348" s="304"/>
      <c r="L348" s="303" t="s">
        <v>6</v>
      </c>
      <c r="M348" s="304"/>
      <c r="N348" s="303" t="s">
        <v>7</v>
      </c>
      <c r="O348" s="304"/>
      <c r="P348" s="303" t="s">
        <v>8</v>
      </c>
      <c r="Q348" s="304"/>
      <c r="R348" s="303" t="s">
        <v>9</v>
      </c>
      <c r="S348" s="304"/>
      <c r="T348" s="303" t="s">
        <v>10</v>
      </c>
      <c r="U348" s="304"/>
      <c r="V348" s="303" t="s">
        <v>11</v>
      </c>
      <c r="W348" s="304"/>
      <c r="X348" s="303" t="s">
        <v>12</v>
      </c>
      <c r="Y348" s="304"/>
      <c r="Z348" s="306" t="s">
        <v>40</v>
      </c>
      <c r="AA348" s="307"/>
      <c r="AB348" s="308" t="s">
        <v>41</v>
      </c>
      <c r="AC348" s="309"/>
      <c r="AE348" s="301" t="s">
        <v>0</v>
      </c>
      <c r="AF348" s="303" t="s">
        <v>1</v>
      </c>
      <c r="AG348" s="304"/>
      <c r="AH348" s="303" t="s">
        <v>2</v>
      </c>
      <c r="AI348" s="304"/>
      <c r="AJ348" s="303" t="s">
        <v>3</v>
      </c>
      <c r="AK348" s="304"/>
      <c r="AL348" s="303" t="s">
        <v>4</v>
      </c>
      <c r="AM348" s="304"/>
      <c r="AN348" s="303" t="s">
        <v>5</v>
      </c>
      <c r="AO348" s="304"/>
      <c r="AP348" s="303" t="s">
        <v>6</v>
      </c>
      <c r="AQ348" s="304"/>
      <c r="AR348" s="303" t="s">
        <v>7</v>
      </c>
      <c r="AS348" s="304"/>
      <c r="AT348" s="303" t="s">
        <v>8</v>
      </c>
      <c r="AU348" s="304"/>
      <c r="AV348" s="303" t="s">
        <v>9</v>
      </c>
      <c r="AW348" s="304"/>
      <c r="AX348" s="303" t="s">
        <v>10</v>
      </c>
      <c r="AY348" s="304"/>
      <c r="AZ348" s="303" t="s">
        <v>11</v>
      </c>
      <c r="BA348" s="304"/>
      <c r="BB348" s="303" t="s">
        <v>12</v>
      </c>
      <c r="BC348" s="304"/>
      <c r="BD348" s="306" t="s">
        <v>40</v>
      </c>
      <c r="BE348" s="307"/>
      <c r="BF348" s="308" t="s">
        <v>41</v>
      </c>
      <c r="BG348" s="309"/>
      <c r="BI348" s="301" t="s">
        <v>0</v>
      </c>
      <c r="BJ348" s="303" t="s">
        <v>1</v>
      </c>
      <c r="BK348" s="304"/>
      <c r="BL348" s="303" t="s">
        <v>2</v>
      </c>
      <c r="BM348" s="304"/>
      <c r="BN348" s="303" t="s">
        <v>3</v>
      </c>
      <c r="BO348" s="304"/>
      <c r="BP348" s="303" t="s">
        <v>4</v>
      </c>
      <c r="BQ348" s="304"/>
      <c r="BR348" s="303" t="s">
        <v>5</v>
      </c>
      <c r="BS348" s="304"/>
      <c r="BT348" s="303" t="s">
        <v>6</v>
      </c>
      <c r="BU348" s="304"/>
      <c r="BV348" s="303" t="s">
        <v>7</v>
      </c>
      <c r="BW348" s="304"/>
      <c r="BX348" s="303" t="s">
        <v>8</v>
      </c>
      <c r="BY348" s="304"/>
      <c r="BZ348" s="303" t="s">
        <v>9</v>
      </c>
      <c r="CA348" s="304"/>
      <c r="CB348" s="303" t="s">
        <v>10</v>
      </c>
      <c r="CC348" s="304"/>
      <c r="CD348" s="303" t="s">
        <v>11</v>
      </c>
      <c r="CE348" s="304"/>
      <c r="CF348" s="303" t="s">
        <v>12</v>
      </c>
      <c r="CG348" s="304"/>
      <c r="CH348" s="306" t="s">
        <v>40</v>
      </c>
      <c r="CI348" s="307"/>
      <c r="CJ348" s="303" t="s">
        <v>41</v>
      </c>
      <c r="CK348" s="304"/>
    </row>
    <row r="349" spans="1:89" ht="15" thickTop="1" thickBot="1" x14ac:dyDescent="0.3">
      <c r="A349" s="302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2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2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3088</v>
      </c>
      <c r="AG350" s="172">
        <f t="shared" ref="AG350:AV351" si="5689">SUMIF($A$9:$A$32,$AE350,C$350:C$373)</f>
        <v>1273</v>
      </c>
      <c r="AH350" s="126">
        <f t="shared" si="5689"/>
        <v>1105</v>
      </c>
      <c r="AI350" s="166">
        <f t="shared" si="5689"/>
        <v>1068</v>
      </c>
      <c r="AJ350" s="125">
        <f t="shared" si="5689"/>
        <v>2575</v>
      </c>
      <c r="AK350" s="127">
        <f t="shared" si="5689"/>
        <v>1570</v>
      </c>
      <c r="AL350" s="126">
        <f t="shared" si="5689"/>
        <v>3679</v>
      </c>
      <c r="AM350" s="166">
        <f t="shared" si="5689"/>
        <v>2350</v>
      </c>
      <c r="AN350" s="125">
        <f t="shared" si="5689"/>
        <v>263</v>
      </c>
      <c r="AO350" s="127">
        <f t="shared" si="5689"/>
        <v>1031</v>
      </c>
      <c r="AP350" s="126">
        <f t="shared" si="5689"/>
        <v>1066</v>
      </c>
      <c r="AQ350" s="125">
        <f t="shared" si="5689"/>
        <v>3222</v>
      </c>
      <c r="AR350" s="165">
        <f t="shared" si="5689"/>
        <v>2909</v>
      </c>
      <c r="AS350" s="167">
        <f t="shared" si="5689"/>
        <v>4371</v>
      </c>
      <c r="AT350" s="125">
        <f t="shared" si="5689"/>
        <v>2156</v>
      </c>
      <c r="AU350" s="127">
        <f t="shared" si="5689"/>
        <v>2028</v>
      </c>
      <c r="AV350" s="126">
        <f t="shared" si="5689"/>
        <v>2401</v>
      </c>
      <c r="AW350" s="166">
        <f t="shared" ref="AW350:BE351" si="5690">SUMIF($A$9:$A$32,$AE350,S$350:S$373)</f>
        <v>1871</v>
      </c>
      <c r="AX350" s="125">
        <f t="shared" si="5690"/>
        <v>319</v>
      </c>
      <c r="AY350" s="127">
        <f t="shared" si="5690"/>
        <v>1455</v>
      </c>
      <c r="AZ350" s="126">
        <f t="shared" si="5690"/>
        <v>1190</v>
      </c>
      <c r="BA350" s="166">
        <f t="shared" si="5690"/>
        <v>2705</v>
      </c>
      <c r="BB350" s="125">
        <f t="shared" si="5690"/>
        <v>1831</v>
      </c>
      <c r="BC350" s="127">
        <f t="shared" si="5690"/>
        <v>1646</v>
      </c>
      <c r="BD350" s="170">
        <f t="shared" si="5690"/>
        <v>3735</v>
      </c>
      <c r="BE350" s="171">
        <f t="shared" si="5690"/>
        <v>2470</v>
      </c>
      <c r="BF350" s="156">
        <f>AF350+AH350+AJ350+AL350+AN350+AP350+AR350+AT350+AV350+AX350+AZ350+BB350+BD350</f>
        <v>26317</v>
      </c>
      <c r="BG350" s="157">
        <f>AG350+AI350+AK350+AM350+AO350+AQ350+AS350+AU350+AW350+AY350+BA350+BC350+BE350</f>
        <v>27060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75">
        <v>338</v>
      </c>
      <c r="C351" s="176">
        <v>0</v>
      </c>
      <c r="D351" s="177">
        <v>249</v>
      </c>
      <c r="E351" s="178">
        <v>4</v>
      </c>
      <c r="F351" s="175">
        <v>637</v>
      </c>
      <c r="G351" s="179">
        <v>11</v>
      </c>
      <c r="H351" s="177">
        <v>506</v>
      </c>
      <c r="I351" s="178">
        <v>57</v>
      </c>
      <c r="J351" s="175">
        <v>6</v>
      </c>
      <c r="K351" s="179">
        <v>21</v>
      </c>
      <c r="L351" s="177">
        <v>62</v>
      </c>
      <c r="M351" s="175">
        <v>94</v>
      </c>
      <c r="N351" s="180">
        <v>234</v>
      </c>
      <c r="O351" s="181">
        <v>165</v>
      </c>
      <c r="P351" s="175">
        <v>75</v>
      </c>
      <c r="Q351" s="179">
        <v>50</v>
      </c>
      <c r="R351" s="177">
        <v>32</v>
      </c>
      <c r="S351" s="178">
        <v>12</v>
      </c>
      <c r="T351" s="175">
        <v>1</v>
      </c>
      <c r="U351" s="179">
        <v>0</v>
      </c>
      <c r="V351" s="177">
        <v>30</v>
      </c>
      <c r="W351" s="178">
        <v>1</v>
      </c>
      <c r="X351" s="175">
        <v>1</v>
      </c>
      <c r="Y351" s="179">
        <v>0</v>
      </c>
      <c r="Z351" s="177">
        <v>0</v>
      </c>
      <c r="AA351" s="175">
        <v>0</v>
      </c>
      <c r="AB351" s="156">
        <f t="shared" ref="AB351:AB370" si="5718">B351+D351+F351+H351+J351+L351+N351+P351+R351+T351+V351+X351+Z351</f>
        <v>2171</v>
      </c>
      <c r="AC351" s="157">
        <f t="shared" ref="AC351:AC370" si="5719">C351+E351+G351+I351+K351+M351+O351+Q351+S351+U351+W351+Y351+AA351</f>
        <v>415</v>
      </c>
      <c r="AE351" s="237" t="str">
        <f>$AE$10</f>
        <v>08:00 - 08:59</v>
      </c>
      <c r="AF351" s="125">
        <f>SUMIF($A$9:$A$32,$AE351,B$350:B$373)</f>
        <v>2593</v>
      </c>
      <c r="AG351" s="176">
        <f t="shared" si="5689"/>
        <v>1216</v>
      </c>
      <c r="AH351" s="177">
        <f t="shared" si="5689"/>
        <v>811</v>
      </c>
      <c r="AI351" s="178">
        <f t="shared" si="5689"/>
        <v>905</v>
      </c>
      <c r="AJ351" s="238">
        <f t="shared" si="5689"/>
        <v>2283</v>
      </c>
      <c r="AK351" s="179">
        <f t="shared" si="5689"/>
        <v>1216</v>
      </c>
      <c r="AL351" s="177">
        <f t="shared" si="5689"/>
        <v>3070</v>
      </c>
      <c r="AM351" s="178">
        <f t="shared" si="5689"/>
        <v>2072</v>
      </c>
      <c r="AN351" s="238">
        <f t="shared" si="5689"/>
        <v>238</v>
      </c>
      <c r="AO351" s="179">
        <f t="shared" si="5689"/>
        <v>823</v>
      </c>
      <c r="AP351" s="177">
        <f t="shared" si="5689"/>
        <v>977</v>
      </c>
      <c r="AQ351" s="238">
        <f t="shared" si="5689"/>
        <v>2968</v>
      </c>
      <c r="AR351" s="180">
        <f t="shared" si="5689"/>
        <v>2307</v>
      </c>
      <c r="AS351" s="181">
        <f t="shared" si="5689"/>
        <v>3542</v>
      </c>
      <c r="AT351" s="238">
        <f t="shared" si="5689"/>
        <v>1514</v>
      </c>
      <c r="AU351" s="179">
        <f t="shared" si="5689"/>
        <v>1672</v>
      </c>
      <c r="AV351" s="177">
        <f t="shared" si="5689"/>
        <v>2038</v>
      </c>
      <c r="AW351" s="178">
        <f t="shared" si="5690"/>
        <v>1487</v>
      </c>
      <c r="AX351" s="238">
        <f t="shared" si="5690"/>
        <v>274</v>
      </c>
      <c r="AY351" s="179">
        <f t="shared" si="5690"/>
        <v>1064</v>
      </c>
      <c r="AZ351" s="177">
        <f t="shared" si="5690"/>
        <v>818</v>
      </c>
      <c r="BA351" s="178">
        <f t="shared" si="5690"/>
        <v>2347</v>
      </c>
      <c r="BB351" s="238">
        <f t="shared" si="5690"/>
        <v>1481</v>
      </c>
      <c r="BC351" s="179">
        <f t="shared" si="5690"/>
        <v>1391</v>
      </c>
      <c r="BD351" s="177">
        <f t="shared" si="5690"/>
        <v>3010</v>
      </c>
      <c r="BE351" s="238">
        <f t="shared" si="5690"/>
        <v>2190</v>
      </c>
      <c r="BF351" s="158">
        <f>SUM(AF351,AH351,AJ351,AL351,AN351,AP351,AR351,AT351,AV351,AX351,AZ351,BB351,BD351)</f>
        <v>21414</v>
      </c>
      <c r="BG351" s="159">
        <f>SUM(AG351,AI351,AK351,AM351,AO351,AQ351,AS351,AU351,AW351,AY351,BA351,BC351,BE351)</f>
        <v>22893</v>
      </c>
      <c r="BI351" s="136" t="s">
        <v>17</v>
      </c>
      <c r="BJ351" s="128">
        <f>B351/B374</f>
        <v>1.2089995350001789E-2</v>
      </c>
      <c r="BK351" s="129">
        <f t="shared" ref="BK351" si="5720">C351/C374</f>
        <v>0</v>
      </c>
      <c r="BL351" s="130">
        <f t="shared" ref="BL351" si="5721">D351/D374</f>
        <v>1.9950324493229709E-2</v>
      </c>
      <c r="BM351" s="131">
        <f t="shared" ref="BM351" si="5722">E351/E374</f>
        <v>3.1857279388340236E-4</v>
      </c>
      <c r="BN351" s="128">
        <f t="shared" ref="BN351" si="5723">F351/F374</f>
        <v>2.2491349480968859E-2</v>
      </c>
      <c r="BO351" s="129">
        <f t="shared" ref="BO351" si="5724">G351/G374</f>
        <v>4.5037667867671145E-4</v>
      </c>
      <c r="BP351" s="130">
        <f t="shared" ref="BP351" si="5725">H351/H374</f>
        <v>1.2922668301154357E-2</v>
      </c>
      <c r="BQ351" s="131">
        <f t="shared" ref="BQ351" si="5726">I351/I374</f>
        <v>1.3411133593713236E-3</v>
      </c>
      <c r="BR351" s="128">
        <f t="shared" ref="BR351" si="5727">J351/J374</f>
        <v>9.8489822718319099E-4</v>
      </c>
      <c r="BS351" s="129">
        <f t="shared" ref="BS351" si="5728">K351/K374</f>
        <v>3.044360684256306E-3</v>
      </c>
      <c r="BT351" s="130">
        <f t="shared" ref="BT351" si="5729">L351/L374</f>
        <v>2.7219246641496182E-3</v>
      </c>
      <c r="BU351" s="128">
        <f t="shared" ref="BU351" si="5730">M351/M374</f>
        <v>4.0489317711922814E-3</v>
      </c>
      <c r="BV351" s="132">
        <f t="shared" ref="BV351" si="5731">N351/N374</f>
        <v>5.7720769610261468E-3</v>
      </c>
      <c r="BW351" s="133">
        <f t="shared" ref="BW351" si="5732">O351/O374</f>
        <v>4.1085657370517926E-3</v>
      </c>
      <c r="BX351" s="128">
        <f t="shared" ref="BX351" si="5733">P351/P374</f>
        <v>3.5004200504060489E-3</v>
      </c>
      <c r="BY351" s="129">
        <f t="shared" ref="BY351" si="5734">Q351/Q374</f>
        <v>2.3660798788567102E-3</v>
      </c>
      <c r="BZ351" s="130">
        <f t="shared" ref="BZ351" si="5735">R351/R374</f>
        <v>1.2885560119191431E-3</v>
      </c>
      <c r="CA351" s="131">
        <f t="shared" ref="CA351" si="5736">S351/S374</f>
        <v>4.5356616396416828E-4</v>
      </c>
      <c r="CB351" s="128">
        <f t="shared" ref="CB351" si="5737">T351/T374</f>
        <v>1.3440860215053763E-4</v>
      </c>
      <c r="CC351" s="129">
        <f t="shared" ref="CC351" si="5738">U351/U374</f>
        <v>0</v>
      </c>
      <c r="CD351" s="130">
        <f t="shared" ref="CD351" si="5739">V351/V374</f>
        <v>1.2285515377370082E-3</v>
      </c>
      <c r="CE351" s="131">
        <f t="shared" ref="CE351" si="5740">W351/W374</f>
        <v>3.5618878005342832E-5</v>
      </c>
      <c r="CF351" s="128">
        <f t="shared" ref="CF351" si="5741">X351/X374</f>
        <v>4.9253804856425157E-5</v>
      </c>
      <c r="CG351" s="129">
        <f t="shared" ref="CG351" si="5742">Y351/Y374</f>
        <v>0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6.8750395845208687E-3</v>
      </c>
      <c r="CK351" s="135">
        <f t="shared" ref="CK351" si="5746">AC351/AC374</f>
        <v>1.3191647620894298E-3</v>
      </c>
    </row>
    <row r="352" spans="1:89" ht="13.5" thickBot="1" x14ac:dyDescent="0.25">
      <c r="A352" s="145" t="s">
        <v>18</v>
      </c>
      <c r="B352" s="182">
        <v>1924</v>
      </c>
      <c r="C352" s="183">
        <v>59</v>
      </c>
      <c r="D352" s="184">
        <v>952</v>
      </c>
      <c r="E352" s="185">
        <v>174</v>
      </c>
      <c r="F352" s="182">
        <v>2755</v>
      </c>
      <c r="G352" s="186">
        <v>434</v>
      </c>
      <c r="H352" s="184">
        <v>2205</v>
      </c>
      <c r="I352" s="185">
        <v>789</v>
      </c>
      <c r="J352" s="182">
        <v>89</v>
      </c>
      <c r="K352" s="186">
        <v>321</v>
      </c>
      <c r="L352" s="184">
        <v>544</v>
      </c>
      <c r="M352" s="182">
        <v>1067</v>
      </c>
      <c r="N352" s="187">
        <v>1688</v>
      </c>
      <c r="O352" s="188">
        <v>1980</v>
      </c>
      <c r="P352" s="182">
        <v>833</v>
      </c>
      <c r="Q352" s="186">
        <v>894</v>
      </c>
      <c r="R352" s="184">
        <v>933</v>
      </c>
      <c r="S352" s="185">
        <v>1165</v>
      </c>
      <c r="T352" s="182">
        <v>164</v>
      </c>
      <c r="U352" s="186">
        <v>607</v>
      </c>
      <c r="V352" s="184">
        <v>671</v>
      </c>
      <c r="W352" s="185">
        <v>1571</v>
      </c>
      <c r="X352" s="182">
        <v>819</v>
      </c>
      <c r="Y352" s="186">
        <v>723</v>
      </c>
      <c r="Z352" s="184">
        <v>1956</v>
      </c>
      <c r="AA352" s="182">
        <v>1131</v>
      </c>
      <c r="AB352" s="156">
        <f t="shared" si="5718"/>
        <v>15533</v>
      </c>
      <c r="AC352" s="157">
        <f t="shared" si="5719"/>
        <v>10915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6.8819973530779413E-2</v>
      </c>
      <c r="BK352" s="129">
        <f t="shared" ref="BK352" si="5747">C352/C374</f>
        <v>2.2162121553602285E-3</v>
      </c>
      <c r="BL352" s="130">
        <f t="shared" ref="BL352" si="5748">D352/D374</f>
        <v>7.6275939427930456E-2</v>
      </c>
      <c r="BM352" s="131">
        <f t="shared" ref="BM352" si="5749">E352/E374</f>
        <v>1.3857916533928002E-2</v>
      </c>
      <c r="BN352" s="128">
        <f t="shared" ref="BN352" si="5750">F352/F374</f>
        <v>9.7274203799166722E-2</v>
      </c>
      <c r="BO352" s="129">
        <f t="shared" ref="BO352" si="5751">G352/G374</f>
        <v>1.7769407140517522E-2</v>
      </c>
      <c r="BP352" s="130">
        <f t="shared" ref="BP352" si="5752">H352/H374</f>
        <v>5.631320870364695E-2</v>
      </c>
      <c r="BQ352" s="131">
        <f t="shared" ref="BQ352" si="5753">I352/I374</f>
        <v>1.8563832290245164E-2</v>
      </c>
      <c r="BR352" s="128">
        <f t="shared" ref="BR352" si="5754">J352/J374</f>
        <v>1.4609323703217334E-2</v>
      </c>
      <c r="BS352" s="129">
        <f t="shared" ref="BS352" si="5755">K352/K374</f>
        <v>4.6535227602203535E-2</v>
      </c>
      <c r="BT352" s="130">
        <f t="shared" ref="BT352" si="5756">L352/L374</f>
        <v>2.3882693827377295E-2</v>
      </c>
      <c r="BU352" s="128">
        <f t="shared" ref="BU352" si="5757">M352/M374</f>
        <v>4.5959682977257062E-2</v>
      </c>
      <c r="BV352" s="132">
        <f t="shared" ref="BV352" si="5758">N352/N374</f>
        <v>4.1637888505180069E-2</v>
      </c>
      <c r="BW352" s="133">
        <f t="shared" ref="BW352" si="5759">O352/O374</f>
        <v>4.9302788844621512E-2</v>
      </c>
      <c r="BX352" s="128">
        <f t="shared" ref="BX352" si="5760">P352/P374</f>
        <v>3.8877998693176513E-2</v>
      </c>
      <c r="BY352" s="129">
        <f t="shared" ref="BY352" si="5761">Q352/Q374</f>
        <v>4.2305508233957977E-2</v>
      </c>
      <c r="BZ352" s="130">
        <f t="shared" ref="BZ352" si="5762">R352/R374</f>
        <v>3.7569461222517517E-2</v>
      </c>
      <c r="CA352" s="131">
        <f t="shared" ref="CA352" si="5763">S352/S374</f>
        <v>4.4033715084854673E-2</v>
      </c>
      <c r="CB352" s="128">
        <f t="shared" ref="CB352" si="5764">T352/T374</f>
        <v>2.2043010752688171E-2</v>
      </c>
      <c r="CC352" s="129">
        <f t="shared" ref="CC352" si="5765">U352/U374</f>
        <v>7.3763519261149588E-2</v>
      </c>
      <c r="CD352" s="130">
        <f t="shared" ref="CD352" si="5766">V352/V374</f>
        <v>2.7478602727384414E-2</v>
      </c>
      <c r="CE352" s="131">
        <f t="shared" ref="CE352" si="5767">W352/W374</f>
        <v>5.5957257346393591E-2</v>
      </c>
      <c r="CF352" s="128">
        <f t="shared" ref="CF352" si="5768">X352/X374</f>
        <v>4.0338866177412204E-2</v>
      </c>
      <c r="CG352" s="129">
        <f t="shared" ref="CG352" si="5769">Y352/Y374</f>
        <v>5.599008750871215E-2</v>
      </c>
      <c r="CH352" s="130">
        <f t="shared" ref="CH352" si="5770">Z352/Z374</f>
        <v>4.8860911270983215E-2</v>
      </c>
      <c r="CI352" s="128">
        <f t="shared" ref="CI352" si="5771">AA352/AA374</f>
        <v>2.7312902992103167E-2</v>
      </c>
      <c r="CJ352" s="134">
        <f t="shared" ref="CJ352" si="5772">AB352/AB374</f>
        <v>4.918930901260371E-2</v>
      </c>
      <c r="CK352" s="135">
        <f t="shared" ref="CK352" si="5773">AC352/AC374</f>
        <v>3.4695622598087054E-2</v>
      </c>
    </row>
    <row r="353" spans="1:89" ht="14.25" thickTop="1" thickBot="1" x14ac:dyDescent="0.25">
      <c r="A353" s="136" t="s">
        <v>19</v>
      </c>
      <c r="B353" s="175">
        <v>3064</v>
      </c>
      <c r="C353" s="176">
        <v>1306</v>
      </c>
      <c r="D353" s="177">
        <v>1230</v>
      </c>
      <c r="E353" s="178">
        <v>893</v>
      </c>
      <c r="F353" s="175">
        <v>3231</v>
      </c>
      <c r="G353" s="179">
        <v>1302</v>
      </c>
      <c r="H353" s="177">
        <v>3468</v>
      </c>
      <c r="I353" s="178">
        <v>2092</v>
      </c>
      <c r="J353" s="175">
        <v>177</v>
      </c>
      <c r="K353" s="179">
        <v>760</v>
      </c>
      <c r="L353" s="177">
        <v>1058</v>
      </c>
      <c r="M353" s="175">
        <v>2301</v>
      </c>
      <c r="N353" s="180">
        <v>2898</v>
      </c>
      <c r="O353" s="181">
        <v>3429</v>
      </c>
      <c r="P353" s="175">
        <v>1799</v>
      </c>
      <c r="Q353" s="179">
        <v>1823</v>
      </c>
      <c r="R353" s="177">
        <v>2074</v>
      </c>
      <c r="S353" s="178">
        <v>1854</v>
      </c>
      <c r="T353" s="175">
        <v>275</v>
      </c>
      <c r="U353" s="179">
        <v>1291</v>
      </c>
      <c r="V353" s="177">
        <v>1317</v>
      </c>
      <c r="W353" s="178">
        <v>2860</v>
      </c>
      <c r="X353" s="175">
        <v>1815</v>
      </c>
      <c r="Y353" s="179">
        <v>1307</v>
      </c>
      <c r="Z353" s="177">
        <v>3144</v>
      </c>
      <c r="AA353" s="175">
        <v>2210</v>
      </c>
      <c r="AB353" s="156">
        <f t="shared" si="5718"/>
        <v>25550</v>
      </c>
      <c r="AC353" s="157">
        <f t="shared" si="5719"/>
        <v>23428</v>
      </c>
      <c r="AE353" s="229" t="s">
        <v>13</v>
      </c>
      <c r="AF353" s="20">
        <f t="shared" ref="AF353:BG353" si="5774">SUM(AF350:AF352)</f>
        <v>5681</v>
      </c>
      <c r="AG353" s="21">
        <f t="shared" si="5774"/>
        <v>2489</v>
      </c>
      <c r="AH353" s="20">
        <f t="shared" si="5774"/>
        <v>1916</v>
      </c>
      <c r="AI353" s="21">
        <f t="shared" si="5774"/>
        <v>1973</v>
      </c>
      <c r="AJ353" s="20">
        <f t="shared" si="5774"/>
        <v>4858</v>
      </c>
      <c r="AK353" s="21">
        <f t="shared" si="5774"/>
        <v>2786</v>
      </c>
      <c r="AL353" s="20">
        <f t="shared" si="5774"/>
        <v>6749</v>
      </c>
      <c r="AM353" s="21">
        <f t="shared" si="5774"/>
        <v>4422</v>
      </c>
      <c r="AN353" s="20">
        <f t="shared" si="5774"/>
        <v>501</v>
      </c>
      <c r="AO353" s="21">
        <f t="shared" si="5774"/>
        <v>1854</v>
      </c>
      <c r="AP353" s="20">
        <f t="shared" si="5774"/>
        <v>2043</v>
      </c>
      <c r="AQ353" s="21">
        <f t="shared" si="5774"/>
        <v>6190</v>
      </c>
      <c r="AR353" s="20">
        <f t="shared" si="5774"/>
        <v>5216</v>
      </c>
      <c r="AS353" s="21">
        <f t="shared" si="5774"/>
        <v>7913</v>
      </c>
      <c r="AT353" s="20">
        <f t="shared" si="5774"/>
        <v>3670</v>
      </c>
      <c r="AU353" s="21">
        <f t="shared" si="5774"/>
        <v>3700</v>
      </c>
      <c r="AV353" s="20">
        <f t="shared" si="5774"/>
        <v>4439</v>
      </c>
      <c r="AW353" s="21">
        <f t="shared" si="5774"/>
        <v>3358</v>
      </c>
      <c r="AX353" s="20">
        <f t="shared" si="5774"/>
        <v>593</v>
      </c>
      <c r="AY353" s="21">
        <f t="shared" si="5774"/>
        <v>2519</v>
      </c>
      <c r="AZ353" s="20">
        <f t="shared" si="5774"/>
        <v>2008</v>
      </c>
      <c r="BA353" s="21">
        <f t="shared" si="5774"/>
        <v>5052</v>
      </c>
      <c r="BB353" s="20">
        <f t="shared" si="5774"/>
        <v>3312</v>
      </c>
      <c r="BC353" s="21">
        <f t="shared" si="5774"/>
        <v>3037</v>
      </c>
      <c r="BD353" s="20">
        <f t="shared" si="5774"/>
        <v>6745</v>
      </c>
      <c r="BE353" s="21">
        <f t="shared" si="5774"/>
        <v>4660</v>
      </c>
      <c r="BF353" s="160">
        <f t="shared" si="5774"/>
        <v>47731</v>
      </c>
      <c r="BG353" s="161">
        <f t="shared" si="5774"/>
        <v>49953</v>
      </c>
      <c r="BI353" s="136" t="s">
        <v>19</v>
      </c>
      <c r="BJ353" s="128">
        <f>B353/B374</f>
        <v>0.10959688092427657</v>
      </c>
      <c r="BK353" s="129">
        <f t="shared" ref="BK353" si="5775">C353/C374</f>
        <v>4.905717076102472E-2</v>
      </c>
      <c r="BL353" s="130">
        <f t="shared" ref="BL353" si="5776">D353/D374</f>
        <v>9.8549795689447967E-2</v>
      </c>
      <c r="BM353" s="131">
        <f t="shared" ref="BM353" si="5777">E353/E374</f>
        <v>7.1121376234469583E-2</v>
      </c>
      <c r="BN353" s="128">
        <f t="shared" ref="BN353" si="5778">F353/F374</f>
        <v>0.11408092648824236</v>
      </c>
      <c r="BO353" s="129">
        <f t="shared" ref="BO353" si="5779">G353/G374</f>
        <v>5.3308221421552573E-2</v>
      </c>
      <c r="BP353" s="130">
        <f t="shared" ref="BP353" si="5780">H353/H374</f>
        <v>8.8568801716212078E-2</v>
      </c>
      <c r="BQ353" s="131">
        <f t="shared" ref="BQ353" si="5781">I353/I374</f>
        <v>4.9221213119382615E-2</v>
      </c>
      <c r="BR353" s="128">
        <f t="shared" ref="BR353" si="5782">J353/J374</f>
        <v>2.9054497701904138E-2</v>
      </c>
      <c r="BS353" s="129">
        <f t="shared" ref="BS353" si="5783">K353/K374</f>
        <v>0.11017686285879966</v>
      </c>
      <c r="BT353" s="130">
        <f t="shared" ref="BT353" si="5784">L353/L374</f>
        <v>4.6448327333391867E-2</v>
      </c>
      <c r="BU353" s="128">
        <f t="shared" ref="BU353" si="5785">M353/M374</f>
        <v>9.9112680909717435E-2</v>
      </c>
      <c r="BV353" s="132">
        <f t="shared" ref="BV353" si="5786">N353/N374</f>
        <v>7.1484953132708431E-2</v>
      </c>
      <c r="BW353" s="133">
        <f t="shared" ref="BW353" si="5787">O353/O374</f>
        <v>8.5383466135458164E-2</v>
      </c>
      <c r="BX353" s="128">
        <f t="shared" ref="BX353" si="5788">P353/P374</f>
        <v>8.396340894240642E-2</v>
      </c>
      <c r="BY353" s="129">
        <f t="shared" ref="BY353" si="5789">Q353/Q374</f>
        <v>8.6267272383115656E-2</v>
      </c>
      <c r="BZ353" s="130">
        <f t="shared" ref="BZ353" si="5790">R353/R374</f>
        <v>8.3514536522509467E-2</v>
      </c>
      <c r="CA353" s="131">
        <f t="shared" ref="CA353" si="5791">S353/S374</f>
        <v>7.0075972332464001E-2</v>
      </c>
      <c r="CB353" s="128">
        <f t="shared" ref="CB353" si="5792">T353/T374</f>
        <v>3.6962365591397851E-2</v>
      </c>
      <c r="CC353" s="129">
        <f t="shared" ref="CC353" si="5793">U353/U374</f>
        <v>0.15688419005954551</v>
      </c>
      <c r="CD353" s="130">
        <f t="shared" ref="CD353" si="5794">V353/V374</f>
        <v>5.3933412506654656E-2</v>
      </c>
      <c r="CE353" s="131">
        <f t="shared" ref="CE353" si="5795">W353/W374</f>
        <v>0.1018699910952805</v>
      </c>
      <c r="CF353" s="128">
        <f t="shared" ref="CF353" si="5796">X353/X374</f>
        <v>8.9395655814411668E-2</v>
      </c>
      <c r="CG353" s="129">
        <f t="shared" ref="CG353" si="5797">Y353/Y374</f>
        <v>0.10121582900952529</v>
      </c>
      <c r="CH353" s="130">
        <f t="shared" ref="CH353" si="5798">Z353/Z374</f>
        <v>7.8537170263788966E-2</v>
      </c>
      <c r="CI353" s="128">
        <f t="shared" ref="CI353" si="5799">AA353/AA374</f>
        <v>5.3370040329396989E-2</v>
      </c>
      <c r="CJ353" s="134">
        <f t="shared" ref="CJ353" si="5800">AB353/AB374</f>
        <v>8.0910760656153019E-2</v>
      </c>
      <c r="CK353" s="135">
        <f t="shared" ref="CK353" si="5801">AC353/AC374</f>
        <v>7.4470824207785932E-2</v>
      </c>
    </row>
    <row r="354" spans="1:89" ht="13.5" thickTop="1" x14ac:dyDescent="0.2">
      <c r="A354" s="145" t="s">
        <v>20</v>
      </c>
      <c r="B354" s="182">
        <v>3088</v>
      </c>
      <c r="C354" s="183">
        <v>1273</v>
      </c>
      <c r="D354" s="184">
        <v>1105</v>
      </c>
      <c r="E354" s="185">
        <v>1068</v>
      </c>
      <c r="F354" s="182">
        <v>2575</v>
      </c>
      <c r="G354" s="186">
        <v>1570</v>
      </c>
      <c r="H354" s="184">
        <v>3679</v>
      </c>
      <c r="I354" s="185">
        <v>2350</v>
      </c>
      <c r="J354" s="182">
        <v>263</v>
      </c>
      <c r="K354" s="186">
        <v>1031</v>
      </c>
      <c r="L354" s="184">
        <v>1066</v>
      </c>
      <c r="M354" s="182">
        <v>3222</v>
      </c>
      <c r="N354" s="187">
        <v>2909</v>
      </c>
      <c r="O354" s="188">
        <v>4371</v>
      </c>
      <c r="P354" s="182">
        <v>2156</v>
      </c>
      <c r="Q354" s="186">
        <v>2028</v>
      </c>
      <c r="R354" s="184">
        <v>2401</v>
      </c>
      <c r="S354" s="185">
        <v>1871</v>
      </c>
      <c r="T354" s="182">
        <v>319</v>
      </c>
      <c r="U354" s="186">
        <v>1455</v>
      </c>
      <c r="V354" s="184">
        <v>1190</v>
      </c>
      <c r="W354" s="185">
        <v>2705</v>
      </c>
      <c r="X354" s="182">
        <v>1831</v>
      </c>
      <c r="Y354" s="186">
        <v>1646</v>
      </c>
      <c r="Z354" s="184">
        <v>3735</v>
      </c>
      <c r="AA354" s="182">
        <v>2470</v>
      </c>
      <c r="AB354" s="156">
        <f t="shared" si="5718"/>
        <v>26317</v>
      </c>
      <c r="AC354" s="157">
        <f t="shared" si="5719"/>
        <v>27060</v>
      </c>
      <c r="BI354" s="145" t="s">
        <v>20</v>
      </c>
      <c r="BJ354" s="128">
        <f>B354/B374</f>
        <v>0.11045534213256072</v>
      </c>
      <c r="BK354" s="129">
        <f t="shared" ref="BK354" si="5802">C354/C374</f>
        <v>4.7817594470738488E-2</v>
      </c>
      <c r="BL354" s="130">
        <f t="shared" ref="BL354" si="5803">D354/D374</f>
        <v>8.8534572550276414E-2</v>
      </c>
      <c r="BM354" s="131">
        <f t="shared" ref="BM354" si="5804">E354/E374</f>
        <v>8.5058935966868435E-2</v>
      </c>
      <c r="BN354" s="128">
        <f t="shared" ref="BN354" si="5805">F354/F374</f>
        <v>9.0918720429348204E-2</v>
      </c>
      <c r="BO354" s="129">
        <f t="shared" ref="BO354" si="5806">G354/G374</f>
        <v>6.4281035047494273E-2</v>
      </c>
      <c r="BP354" s="130">
        <f t="shared" ref="BP354" si="5807">H354/H374</f>
        <v>9.3957503320053121E-2</v>
      </c>
      <c r="BQ354" s="131">
        <f t="shared" ref="BQ354" si="5808">I354/I374</f>
        <v>5.5291515693379138E-2</v>
      </c>
      <c r="BR354" s="128">
        <f t="shared" ref="BR354" si="5809">J354/J374</f>
        <v>4.3171372291529876E-2</v>
      </c>
      <c r="BS354" s="129">
        <f t="shared" ref="BS354" si="5810">K354/K374</f>
        <v>0.14946361264134531</v>
      </c>
      <c r="BT354" s="130">
        <f t="shared" ref="BT354" si="5811">L354/L374</f>
        <v>4.6799543419088596E-2</v>
      </c>
      <c r="BU354" s="128">
        <f t="shared" ref="BU354" si="5812">M354/M374</f>
        <v>0.13878359751895245</v>
      </c>
      <c r="BV354" s="132">
        <f t="shared" ref="BV354" si="5813">N354/N374</f>
        <v>7.1756290083867788E-2</v>
      </c>
      <c r="BW354" s="133">
        <f t="shared" ref="BW354" si="5814">O354/O374</f>
        <v>0.10883964143426295</v>
      </c>
      <c r="BX354" s="128">
        <f t="shared" ref="BX354" si="5815">P354/P374</f>
        <v>0.10062540838233922</v>
      </c>
      <c r="BY354" s="129">
        <f t="shared" ref="BY354" si="5816">Q354/Q374</f>
        <v>9.5968199886428171E-2</v>
      </c>
      <c r="BZ354" s="130">
        <f t="shared" ref="BZ354" si="5817">R354/R374</f>
        <v>9.6681968269308208E-2</v>
      </c>
      <c r="CA354" s="131">
        <f t="shared" ref="CA354" si="5818">S354/S374</f>
        <v>7.0718524398079907E-2</v>
      </c>
      <c r="CB354" s="128">
        <f t="shared" ref="CB354" si="5819">T354/T374</f>
        <v>4.2876344086021506E-2</v>
      </c>
      <c r="CC354" s="129">
        <f t="shared" ref="CC354" si="5820">U354/U374</f>
        <v>0.17681370761939483</v>
      </c>
      <c r="CD354" s="130">
        <f t="shared" ref="CD354" si="5821">V354/V374</f>
        <v>4.8732544330234655E-2</v>
      </c>
      <c r="CE354" s="131">
        <f t="shared" ref="CE354" si="5822">W354/W374</f>
        <v>9.6349065004452367E-2</v>
      </c>
      <c r="CF354" s="128">
        <f t="shared" ref="CF354" si="5823">X354/X374</f>
        <v>9.018371669211446E-2</v>
      </c>
      <c r="CG354" s="129">
        <f t="shared" ref="CG354" si="5824">Y354/Y374</f>
        <v>0.12746844265468907</v>
      </c>
      <c r="CH354" s="130">
        <f t="shared" ref="CH354" si="5825">Z354/Z374</f>
        <v>9.3300359712230219E-2</v>
      </c>
      <c r="CI354" s="128">
        <f t="shared" ref="CI354" si="5826">AA354/AA374</f>
        <v>5.9648868603443699E-2</v>
      </c>
      <c r="CJ354" s="134">
        <f t="shared" ref="CJ354" si="5827">AB354/AB374</f>
        <v>8.3339666856672365E-2</v>
      </c>
      <c r="CK354" s="135">
        <f t="shared" ref="CK354" si="5828">AC354/AC374</f>
        <v>8.601589990877101E-2</v>
      </c>
    </row>
    <row r="355" spans="1:89" ht="13.5" thickBot="1" x14ac:dyDescent="0.25">
      <c r="A355" s="136" t="s">
        <v>21</v>
      </c>
      <c r="B355" s="175">
        <v>2593</v>
      </c>
      <c r="C355" s="176">
        <v>1216</v>
      </c>
      <c r="D355" s="177">
        <v>811</v>
      </c>
      <c r="E355" s="178">
        <v>905</v>
      </c>
      <c r="F355" s="175">
        <v>2283</v>
      </c>
      <c r="G355" s="179">
        <v>1216</v>
      </c>
      <c r="H355" s="177">
        <v>3070</v>
      </c>
      <c r="I355" s="178">
        <v>2072</v>
      </c>
      <c r="J355" s="175">
        <v>238</v>
      </c>
      <c r="K355" s="179">
        <v>823</v>
      </c>
      <c r="L355" s="177">
        <v>977</v>
      </c>
      <c r="M355" s="175">
        <v>2968</v>
      </c>
      <c r="N355" s="180">
        <v>2307</v>
      </c>
      <c r="O355" s="181">
        <v>3542</v>
      </c>
      <c r="P355" s="175">
        <v>1514</v>
      </c>
      <c r="Q355" s="179">
        <v>1672</v>
      </c>
      <c r="R355" s="177">
        <v>2038</v>
      </c>
      <c r="S355" s="178">
        <v>1487</v>
      </c>
      <c r="T355" s="175">
        <v>274</v>
      </c>
      <c r="U355" s="179">
        <v>1064</v>
      </c>
      <c r="V355" s="177">
        <v>818</v>
      </c>
      <c r="W355" s="178">
        <v>2347</v>
      </c>
      <c r="X355" s="175">
        <v>1481</v>
      </c>
      <c r="Y355" s="179">
        <v>1391</v>
      </c>
      <c r="Z355" s="177">
        <v>3010</v>
      </c>
      <c r="AA355" s="175">
        <v>2190</v>
      </c>
      <c r="AB355" s="156">
        <f t="shared" si="5718"/>
        <v>21414</v>
      </c>
      <c r="AC355" s="157">
        <f t="shared" si="5719"/>
        <v>22893</v>
      </c>
      <c r="AE355" s="232" t="s">
        <v>85</v>
      </c>
      <c r="BI355" s="136" t="s">
        <v>21</v>
      </c>
      <c r="BJ355" s="128">
        <f>B355/B374</f>
        <v>9.2749579711700114E-2</v>
      </c>
      <c r="BK355" s="129">
        <f t="shared" ref="BK355" si="5829">C355/C374</f>
        <v>4.5676508151153185E-2</v>
      </c>
      <c r="BL355" s="130">
        <f t="shared" ref="BL355" si="5830">D355/D374</f>
        <v>6.4978767726944955E-2</v>
      </c>
      <c r="BM355" s="131">
        <f t="shared" ref="BM355" si="5831">E355/E374</f>
        <v>7.2077094616119788E-2</v>
      </c>
      <c r="BN355" s="128">
        <f t="shared" ref="BN355" si="5832">F355/F374</f>
        <v>8.0608714073864843E-2</v>
      </c>
      <c r="BO355" s="129">
        <f t="shared" ref="BO355" si="5833">G355/G374</f>
        <v>4.9787094660989191E-2</v>
      </c>
      <c r="BP355" s="130">
        <f t="shared" ref="BP355" si="5834">H355/H374</f>
        <v>7.8404331392379206E-2</v>
      </c>
      <c r="BQ355" s="131">
        <f t="shared" ref="BQ355" si="5835">I355/I374</f>
        <v>4.8750647028375137E-2</v>
      </c>
      <c r="BR355" s="128">
        <f t="shared" ref="BR355" si="5836">J355/J374</f>
        <v>3.9067629678266581E-2</v>
      </c>
      <c r="BS355" s="129">
        <f t="shared" ref="BS355" si="5837">K355/K374</f>
        <v>0.11930994491156857</v>
      </c>
      <c r="BT355" s="130">
        <f t="shared" ref="BT355" si="5838">L355/L374</f>
        <v>4.289226446571253E-2</v>
      </c>
      <c r="BU355" s="128">
        <f t="shared" ref="BU355" si="5839">M355/M374</f>
        <v>0.12784286698828395</v>
      </c>
      <c r="BV355" s="132">
        <f t="shared" ref="BV355" si="5840">N355/N374</f>
        <v>5.6906758756783422E-2</v>
      </c>
      <c r="BW355" s="133">
        <f t="shared" ref="BW355" si="5841">O355/O374</f>
        <v>8.8197211155378485E-2</v>
      </c>
      <c r="BX355" s="128">
        <f t="shared" ref="BX355" si="5842">P355/P374</f>
        <v>7.0661812750863431E-2</v>
      </c>
      <c r="BY355" s="129">
        <f t="shared" ref="BY355" si="5843">Q355/Q374</f>
        <v>7.9121711148968391E-2</v>
      </c>
      <c r="BZ355" s="130">
        <f t="shared" ref="BZ355" si="5844">R355/R374</f>
        <v>8.2064911009100433E-2</v>
      </c>
      <c r="CA355" s="131">
        <f t="shared" ref="CA355" si="5845">S355/S374</f>
        <v>5.6204407151226515E-2</v>
      </c>
      <c r="CB355" s="128">
        <f t="shared" ref="CB355" si="5846">T355/T374</f>
        <v>3.6827956989247311E-2</v>
      </c>
      <c r="CC355" s="129">
        <f t="shared" ref="CC355" si="5847">U355/U374</f>
        <v>0.12929882124194919</v>
      </c>
      <c r="CD355" s="130">
        <f t="shared" ref="CD355" si="5848">V355/V374</f>
        <v>3.3498505262295752E-2</v>
      </c>
      <c r="CE355" s="131">
        <f t="shared" ref="CE355" si="5849">W355/W374</f>
        <v>8.3597506678539629E-2</v>
      </c>
      <c r="CF355" s="128">
        <f t="shared" ref="CF355" si="5850">X355/X374</f>
        <v>7.2944884992365663E-2</v>
      </c>
      <c r="CG355" s="129">
        <f t="shared" ref="CG355" si="5851">Y355/Y374</f>
        <v>0.1077209014171765</v>
      </c>
      <c r="CH355" s="130">
        <f t="shared" ref="CH355" si="5852">Z355/Z374</f>
        <v>7.5189848121502798E-2</v>
      </c>
      <c r="CI355" s="128">
        <f t="shared" ref="CI355" si="5853">AA355/AA374</f>
        <v>5.2887053539085703E-2</v>
      </c>
      <c r="CJ355" s="134">
        <f t="shared" ref="CJ355" si="5854">AB355/AB374</f>
        <v>6.7813034391031729E-2</v>
      </c>
      <c r="CK355" s="135">
        <f t="shared" ref="CK355" si="5855">AC355/AC374</f>
        <v>7.2770214213285098E-2</v>
      </c>
    </row>
    <row r="356" spans="1:89" ht="14.25" thickTop="1" thickBot="1" x14ac:dyDescent="0.25">
      <c r="A356" s="145" t="s">
        <v>22</v>
      </c>
      <c r="B356" s="182">
        <v>1919</v>
      </c>
      <c r="C356" s="183">
        <v>1041</v>
      </c>
      <c r="D356" s="184">
        <v>702</v>
      </c>
      <c r="E356" s="185">
        <v>618</v>
      </c>
      <c r="F356" s="182">
        <v>2203</v>
      </c>
      <c r="G356" s="186">
        <v>935</v>
      </c>
      <c r="H356" s="184">
        <v>2648</v>
      </c>
      <c r="I356" s="185">
        <v>1867</v>
      </c>
      <c r="J356" s="182">
        <v>236</v>
      </c>
      <c r="K356" s="186">
        <v>769</v>
      </c>
      <c r="L356" s="184">
        <v>826</v>
      </c>
      <c r="M356" s="182">
        <v>2122</v>
      </c>
      <c r="N356" s="187">
        <v>1990</v>
      </c>
      <c r="O356" s="188">
        <v>3080</v>
      </c>
      <c r="P356" s="182">
        <v>1130</v>
      </c>
      <c r="Q356" s="186">
        <v>1145</v>
      </c>
      <c r="R356" s="184">
        <v>1686</v>
      </c>
      <c r="S356" s="185">
        <v>1362</v>
      </c>
      <c r="T356" s="182">
        <v>222</v>
      </c>
      <c r="U356" s="186">
        <v>592</v>
      </c>
      <c r="V356" s="184">
        <v>780</v>
      </c>
      <c r="W356" s="185">
        <v>2066</v>
      </c>
      <c r="X356" s="182">
        <v>1138</v>
      </c>
      <c r="Y356" s="186">
        <v>937</v>
      </c>
      <c r="Z356" s="184">
        <v>2385</v>
      </c>
      <c r="AA356" s="182">
        <v>2192</v>
      </c>
      <c r="AB356" s="156">
        <f t="shared" si="5718"/>
        <v>17865</v>
      </c>
      <c r="AC356" s="157">
        <f t="shared" si="5719"/>
        <v>18726</v>
      </c>
      <c r="AE356" s="301" t="s">
        <v>0</v>
      </c>
      <c r="AF356" s="303" t="s">
        <v>1</v>
      </c>
      <c r="AG356" s="304"/>
      <c r="AH356" s="303" t="s">
        <v>2</v>
      </c>
      <c r="AI356" s="304"/>
      <c r="AJ356" s="303" t="s">
        <v>3</v>
      </c>
      <c r="AK356" s="304"/>
      <c r="AL356" s="303" t="s">
        <v>4</v>
      </c>
      <c r="AM356" s="304"/>
      <c r="AN356" s="303" t="s">
        <v>5</v>
      </c>
      <c r="AO356" s="304"/>
      <c r="AP356" s="303" t="s">
        <v>6</v>
      </c>
      <c r="AQ356" s="304"/>
      <c r="AR356" s="303" t="s">
        <v>7</v>
      </c>
      <c r="AS356" s="304"/>
      <c r="AT356" s="303" t="s">
        <v>8</v>
      </c>
      <c r="AU356" s="304"/>
      <c r="AV356" s="303" t="s">
        <v>9</v>
      </c>
      <c r="AW356" s="304"/>
      <c r="AX356" s="303" t="s">
        <v>10</v>
      </c>
      <c r="AY356" s="304"/>
      <c r="AZ356" s="303" t="s">
        <v>11</v>
      </c>
      <c r="BA356" s="304"/>
      <c r="BB356" s="303" t="s">
        <v>12</v>
      </c>
      <c r="BC356" s="304"/>
      <c r="BD356" s="306" t="s">
        <v>40</v>
      </c>
      <c r="BE356" s="307"/>
      <c r="BF356" s="308" t="s">
        <v>41</v>
      </c>
      <c r="BG356" s="309"/>
      <c r="BI356" s="145" t="s">
        <v>22</v>
      </c>
      <c r="BJ356" s="128">
        <f>B356/B374</f>
        <v>6.8641127445720207E-2</v>
      </c>
      <c r="BK356" s="129">
        <f t="shared" ref="BK356" si="5856">C356/C374</f>
        <v>3.9102997520847421E-2</v>
      </c>
      <c r="BL356" s="130">
        <f t="shared" ref="BL356" si="5857">D356/D374</f>
        <v>5.6245493149587371E-2</v>
      </c>
      <c r="BM356" s="131">
        <f t="shared" ref="BM356" si="5858">E356/E374</f>
        <v>4.9219496654985664E-2</v>
      </c>
      <c r="BN356" s="128">
        <f t="shared" ref="BN356" si="5859">F356/F374</f>
        <v>7.7784054798389943E-2</v>
      </c>
      <c r="BO356" s="129">
        <f t="shared" ref="BO356" si="5860">G356/G374</f>
        <v>3.8282017687520473E-2</v>
      </c>
      <c r="BP356" s="130">
        <f t="shared" ref="BP356" si="5861">H356/H374</f>
        <v>6.7626928184697108E-2</v>
      </c>
      <c r="BQ356" s="131">
        <f t="shared" ref="BQ356" si="5862">I356/I374</f>
        <v>4.3927344595548444E-2</v>
      </c>
      <c r="BR356" s="128">
        <f t="shared" ref="BR356" si="5863">J356/J374</f>
        <v>3.8739330269205514E-2</v>
      </c>
      <c r="BS356" s="129">
        <f t="shared" ref="BS356" si="5864">K356/K374</f>
        <v>0.11148158886633806</v>
      </c>
      <c r="BT356" s="130">
        <f t="shared" ref="BT356" si="5865">L356/L374</f>
        <v>3.6263060848186847E-2</v>
      </c>
      <c r="BU356" s="128">
        <f t="shared" ref="BU356" si="5866">M356/M374</f>
        <v>9.1402481047553413E-2</v>
      </c>
      <c r="BV356" s="132">
        <f t="shared" ref="BV356" si="5867">N356/N374</f>
        <v>4.9087321164282188E-2</v>
      </c>
      <c r="BW356" s="133">
        <f t="shared" ref="BW356" si="5868">O356/O374</f>
        <v>7.6693227091633467E-2</v>
      </c>
      <c r="BX356" s="128">
        <f t="shared" ref="BX356" si="5869">P356/P374</f>
        <v>5.2739662092784467E-2</v>
      </c>
      <c r="BY356" s="129">
        <f t="shared" ref="BY356" si="5870">Q356/Q374</f>
        <v>5.4183229225818662E-2</v>
      </c>
      <c r="BZ356" s="130">
        <f t="shared" ref="BZ356" si="5871">R356/R374</f>
        <v>6.7890794877989852E-2</v>
      </c>
      <c r="CA356" s="131">
        <f t="shared" ref="CA356" si="5872">S356/S374</f>
        <v>5.1479759609933097E-2</v>
      </c>
      <c r="CB356" s="128">
        <f t="shared" ref="CB356" si="5873">T356/T374</f>
        <v>2.9838709677419355E-2</v>
      </c>
      <c r="CC356" s="129">
        <f t="shared" ref="CC356" si="5874">U356/U374</f>
        <v>7.1940697533114592E-2</v>
      </c>
      <c r="CD356" s="130">
        <f t="shared" ref="CD356" si="5875">V356/V374</f>
        <v>3.1942339981162207E-2</v>
      </c>
      <c r="CE356" s="131">
        <f t="shared" ref="CE356" si="5876">W356/W374</f>
        <v>7.3588601959038297E-2</v>
      </c>
      <c r="CF356" s="128">
        <f t="shared" ref="CF356" si="5877">X356/X374</f>
        <v>5.6050829926611832E-2</v>
      </c>
      <c r="CG356" s="129">
        <f t="shared" ref="CG356" si="5878">Y356/Y374</f>
        <v>7.256253388058545E-2</v>
      </c>
      <c r="CH356" s="130">
        <f t="shared" ref="CH356" si="5879">Z356/Z374</f>
        <v>5.95773381294964E-2</v>
      </c>
      <c r="CI356" s="128">
        <f t="shared" ref="CI356" si="5880">AA356/AA374</f>
        <v>5.2935352218116835E-2</v>
      </c>
      <c r="CJ356" s="134">
        <f t="shared" ref="CJ356" si="5881">AB356/AB374</f>
        <v>5.6574197225916778E-2</v>
      </c>
      <c r="CK356" s="135">
        <f t="shared" ref="CK356" si="5882">AC356/AC374</f>
        <v>5.9524528517799186E-2</v>
      </c>
    </row>
    <row r="357" spans="1:89" ht="15" thickTop="1" thickBot="1" x14ac:dyDescent="0.3">
      <c r="A357" s="136" t="s">
        <v>23</v>
      </c>
      <c r="B357" s="175">
        <v>1429</v>
      </c>
      <c r="C357" s="176">
        <v>1123</v>
      </c>
      <c r="D357" s="177">
        <v>530</v>
      </c>
      <c r="E357" s="178">
        <v>583</v>
      </c>
      <c r="F357" s="175">
        <v>1689</v>
      </c>
      <c r="G357" s="179">
        <v>806</v>
      </c>
      <c r="H357" s="177">
        <v>2213</v>
      </c>
      <c r="I357" s="178">
        <v>1692</v>
      </c>
      <c r="J357" s="175">
        <v>242</v>
      </c>
      <c r="K357" s="179">
        <v>592</v>
      </c>
      <c r="L357" s="177">
        <v>735</v>
      </c>
      <c r="M357" s="175">
        <v>1412</v>
      </c>
      <c r="N357" s="180">
        <v>1707</v>
      </c>
      <c r="O357" s="181">
        <v>2090</v>
      </c>
      <c r="P357" s="175">
        <v>897</v>
      </c>
      <c r="Q357" s="179">
        <v>872</v>
      </c>
      <c r="R357" s="177">
        <v>1483</v>
      </c>
      <c r="S357" s="178">
        <v>1259</v>
      </c>
      <c r="T357" s="175">
        <v>231</v>
      </c>
      <c r="U357" s="179">
        <v>375</v>
      </c>
      <c r="V357" s="177">
        <v>670</v>
      </c>
      <c r="W357" s="178">
        <v>1762</v>
      </c>
      <c r="X357" s="175">
        <v>874</v>
      </c>
      <c r="Y357" s="179">
        <v>741</v>
      </c>
      <c r="Z357" s="177">
        <v>2386</v>
      </c>
      <c r="AA357" s="175">
        <v>2209</v>
      </c>
      <c r="AB357" s="156">
        <f t="shared" si="5718"/>
        <v>15086</v>
      </c>
      <c r="AC357" s="157">
        <f t="shared" si="5719"/>
        <v>15516</v>
      </c>
      <c r="AE357" s="302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5.1114211109918803E-2</v>
      </c>
      <c r="BK357" s="129">
        <f t="shared" ref="BK357" si="5883">C357/C374</f>
        <v>4.2183156787619261E-2</v>
      </c>
      <c r="BL357" s="130">
        <f t="shared" ref="BL357" si="5884">D357/D374</f>
        <v>4.2464546110087334E-2</v>
      </c>
      <c r="BM357" s="131">
        <f t="shared" ref="BM357" si="5885">E357/E374</f>
        <v>4.6431984708505895E-2</v>
      </c>
      <c r="BN357" s="128">
        <f t="shared" ref="BN357" si="5886">F357/F374</f>
        <v>5.963561895346374E-2</v>
      </c>
      <c r="BO357" s="129">
        <f t="shared" ref="BO357" si="5887">G357/G374</f>
        <v>3.3000327546675402E-2</v>
      </c>
      <c r="BP357" s="130">
        <f t="shared" ref="BP357" si="5888">H357/H374</f>
        <v>5.6517519664930023E-2</v>
      </c>
      <c r="BQ357" s="131">
        <f t="shared" ref="BQ357" si="5889">I357/I374</f>
        <v>3.9809891299232979E-2</v>
      </c>
      <c r="BR357" s="128">
        <f t="shared" ref="BR357" si="5890">J357/J374</f>
        <v>3.9724228496388708E-2</v>
      </c>
      <c r="BS357" s="129">
        <f t="shared" ref="BS357" si="5891">K357/K374</f>
        <v>8.5821977384749198E-2</v>
      </c>
      <c r="BT357" s="130">
        <f t="shared" ref="BT357" si="5892">L357/L374</f>
        <v>3.2267977873386602E-2</v>
      </c>
      <c r="BU357" s="128">
        <f t="shared" ref="BU357" si="5893">M357/M374</f>
        <v>6.0820124052377668E-2</v>
      </c>
      <c r="BV357" s="132">
        <f t="shared" ref="BV357" si="5894">N357/N374</f>
        <v>4.2106561420818943E-2</v>
      </c>
      <c r="BW357" s="133">
        <f t="shared" ref="BW357" si="5895">O357/O374</f>
        <v>5.2041832669322712E-2</v>
      </c>
      <c r="BX357" s="128">
        <f t="shared" ref="BX357" si="5896">P357/P374</f>
        <v>4.1865023802856345E-2</v>
      </c>
      <c r="BY357" s="129">
        <f t="shared" ref="BY357" si="5897">Q357/Q374</f>
        <v>4.1264433087261028E-2</v>
      </c>
      <c r="BZ357" s="130">
        <f t="shared" ref="BZ357" si="5898">R357/R374</f>
        <v>5.9716517677377789E-2</v>
      </c>
      <c r="CA357" s="131">
        <f t="shared" ref="CA357" si="5899">S357/S374</f>
        <v>4.758665003590732E-2</v>
      </c>
      <c r="CB357" s="128">
        <f t="shared" ref="CB357" si="5900">T357/T374</f>
        <v>3.1048387096774193E-2</v>
      </c>
      <c r="CC357" s="129">
        <f t="shared" ref="CC357" si="5901">U357/U374</f>
        <v>4.5570543200874954E-2</v>
      </c>
      <c r="CD357" s="130">
        <f t="shared" ref="CD357" si="5902">V357/V374</f>
        <v>2.7437651009459847E-2</v>
      </c>
      <c r="CE357" s="131">
        <f t="shared" ref="CE357" si="5903">W357/W374</f>
        <v>6.2760463045414064E-2</v>
      </c>
      <c r="CF357" s="128">
        <f t="shared" ref="CF357" si="5904">X357/X374</f>
        <v>4.3047825444515589E-2</v>
      </c>
      <c r="CG357" s="129">
        <f t="shared" ref="CG357" si="5905">Y357/Y374</f>
        <v>5.7384031596065983E-2</v>
      </c>
      <c r="CH357" s="130">
        <f t="shared" ref="CH357" si="5906">Z357/Z374</f>
        <v>5.9602318145483613E-2</v>
      </c>
      <c r="CI357" s="128">
        <f t="shared" ref="CI357" si="5907">AA357/AA374</f>
        <v>5.3345890989881427E-2</v>
      </c>
      <c r="CJ357" s="134">
        <f t="shared" ref="CJ357" si="5908">AB357/AB374</f>
        <v>4.777376654632972E-2</v>
      </c>
      <c r="CK357" s="135">
        <f t="shared" ref="CK357" si="5909">AC357/AC374</f>
        <v>4.9320868550794199E-2</v>
      </c>
    </row>
    <row r="358" spans="1:89" ht="13.5" thickTop="1" x14ac:dyDescent="0.2">
      <c r="A358" s="145" t="s">
        <v>24</v>
      </c>
      <c r="B358" s="189">
        <v>1406</v>
      </c>
      <c r="C358" s="183">
        <v>1172</v>
      </c>
      <c r="D358" s="184">
        <v>593</v>
      </c>
      <c r="E358" s="185">
        <v>566</v>
      </c>
      <c r="F358" s="182">
        <v>1500</v>
      </c>
      <c r="G358" s="186">
        <v>839</v>
      </c>
      <c r="H358" s="184">
        <v>2133</v>
      </c>
      <c r="I358" s="185">
        <v>1796</v>
      </c>
      <c r="J358" s="182">
        <v>293</v>
      </c>
      <c r="K358" s="186">
        <v>358</v>
      </c>
      <c r="L358" s="184">
        <v>798</v>
      </c>
      <c r="M358" s="182">
        <v>1412</v>
      </c>
      <c r="N358" s="187">
        <v>1633</v>
      </c>
      <c r="O358" s="190">
        <v>1953</v>
      </c>
      <c r="P358" s="182">
        <v>919</v>
      </c>
      <c r="Q358" s="186">
        <v>772</v>
      </c>
      <c r="R358" s="184">
        <v>1294</v>
      </c>
      <c r="S358" s="185">
        <v>1070</v>
      </c>
      <c r="T358" s="182">
        <v>232</v>
      </c>
      <c r="U358" s="186">
        <v>290</v>
      </c>
      <c r="V358" s="184">
        <v>676</v>
      </c>
      <c r="W358" s="191">
        <v>1513</v>
      </c>
      <c r="X358" s="182">
        <v>815</v>
      </c>
      <c r="Y358" s="186">
        <v>475</v>
      </c>
      <c r="Z358" s="184">
        <v>2115</v>
      </c>
      <c r="AA358" s="182">
        <v>2031</v>
      </c>
      <c r="AB358" s="156">
        <f t="shared" si="5718"/>
        <v>14407</v>
      </c>
      <c r="AC358" s="157">
        <f t="shared" si="5719"/>
        <v>14247</v>
      </c>
      <c r="AE358" s="235" t="str">
        <f>$AE$17</f>
        <v>17:00 - 17:59</v>
      </c>
      <c r="AF358" s="125">
        <f t="shared" ref="AF358:AU359" si="5910">SUMIF($A$9:$A$32,$AE358,B$350:B$373)</f>
        <v>1477</v>
      </c>
      <c r="AG358" s="172">
        <f t="shared" si="5910"/>
        <v>3177</v>
      </c>
      <c r="AH358" s="126">
        <f t="shared" si="5910"/>
        <v>1209</v>
      </c>
      <c r="AI358" s="166">
        <f t="shared" si="5910"/>
        <v>1061</v>
      </c>
      <c r="AJ358" s="125">
        <f t="shared" si="5910"/>
        <v>1395</v>
      </c>
      <c r="AK358" s="127">
        <f t="shared" si="5910"/>
        <v>2732</v>
      </c>
      <c r="AL358" s="126">
        <f t="shared" si="5910"/>
        <v>2458</v>
      </c>
      <c r="AM358" s="166">
        <f t="shared" si="5910"/>
        <v>4534</v>
      </c>
      <c r="AN358" s="125">
        <f t="shared" si="5910"/>
        <v>1017</v>
      </c>
      <c r="AO358" s="127">
        <f t="shared" si="5910"/>
        <v>264</v>
      </c>
      <c r="AP358" s="126">
        <f t="shared" si="5910"/>
        <v>2892</v>
      </c>
      <c r="AQ358" s="125">
        <f t="shared" si="5910"/>
        <v>781</v>
      </c>
      <c r="AR358" s="165">
        <f t="shared" si="5910"/>
        <v>3852</v>
      </c>
      <c r="AS358" s="167">
        <f t="shared" si="5910"/>
        <v>2590</v>
      </c>
      <c r="AT358" s="125">
        <f t="shared" si="5910"/>
        <v>2010</v>
      </c>
      <c r="AU358" s="127">
        <f t="shared" si="5910"/>
        <v>1665</v>
      </c>
      <c r="AV358" s="126">
        <f t="shared" ref="AP358:BE359" si="5911">SUMIF($A$9:$A$32,$AE358,R$350:R$373)</f>
        <v>1643</v>
      </c>
      <c r="AW358" s="166">
        <f t="shared" si="5911"/>
        <v>2366</v>
      </c>
      <c r="AX358" s="125">
        <f t="shared" si="5911"/>
        <v>1305</v>
      </c>
      <c r="AY358" s="127">
        <f t="shared" si="5911"/>
        <v>265</v>
      </c>
      <c r="AZ358" s="126">
        <f t="shared" si="5911"/>
        <v>2893</v>
      </c>
      <c r="BA358" s="166">
        <f t="shared" si="5911"/>
        <v>1419</v>
      </c>
      <c r="BB358" s="125">
        <f t="shared" si="5911"/>
        <v>2181</v>
      </c>
      <c r="BC358" s="127">
        <f t="shared" si="5911"/>
        <v>768</v>
      </c>
      <c r="BD358" s="170">
        <f t="shared" si="5911"/>
        <v>2862</v>
      </c>
      <c r="BE358" s="171">
        <f t="shared" si="5911"/>
        <v>4094</v>
      </c>
      <c r="BF358" s="156">
        <f>AF358+AH358+AJ358+AL358+AN358+AP358+AR358+AT358+AV358+AX358+AZ358+BB358+BD358</f>
        <v>27194</v>
      </c>
      <c r="BG358" s="157">
        <f>AG358+AI358+AK358+AM358+AO358+AQ358+AS358+AU358+AW358+AY358+BA358+BC358+BE358</f>
        <v>25716</v>
      </c>
      <c r="BI358" s="145" t="s">
        <v>24</v>
      </c>
      <c r="BJ358" s="128">
        <f>B358/B374</f>
        <v>5.0291519118646495E-2</v>
      </c>
      <c r="BK358" s="129">
        <f t="shared" ref="BK358" si="5912">C358/C374</f>
        <v>4.4023739764104876E-2</v>
      </c>
      <c r="BL358" s="130">
        <f t="shared" ref="BL358" si="5913">D358/D374</f>
        <v>4.7512218572229786E-2</v>
      </c>
      <c r="BM358" s="131">
        <f t="shared" ref="BM358" si="5914">E358/E374</f>
        <v>4.5078050334501435E-2</v>
      </c>
      <c r="BN358" s="128">
        <f t="shared" ref="BN358" si="5915">F358/F374</f>
        <v>5.2962361415154299E-2</v>
      </c>
      <c r="BO358" s="129">
        <f t="shared" ref="BO358" si="5916">G358/G374</f>
        <v>3.4351457582705539E-2</v>
      </c>
      <c r="BP358" s="130">
        <f t="shared" ref="BP358" si="5917">H358/H374</f>
        <v>5.4474410052099298E-2</v>
      </c>
      <c r="BQ358" s="131">
        <f t="shared" ref="BQ358" si="5918">I358/I374</f>
        <v>4.2256834972471881E-2</v>
      </c>
      <c r="BR358" s="128">
        <f t="shared" ref="BR358" si="5919">J358/J374</f>
        <v>4.8095863427445831E-2</v>
      </c>
      <c r="BS358" s="129">
        <f t="shared" ref="BS358" si="5920">K358/K374</f>
        <v>5.1899101188750366E-2</v>
      </c>
      <c r="BT358" s="130">
        <f t="shared" ref="BT358" si="5921">L358/L374</f>
        <v>3.503380454824831E-2</v>
      </c>
      <c r="BU358" s="128">
        <f t="shared" ref="BU358" si="5922">M358/M374</f>
        <v>6.0820124052377668E-2</v>
      </c>
      <c r="BV358" s="132">
        <f t="shared" ref="BV358" si="5923">N358/N374</f>
        <v>4.0281203749383328E-2</v>
      </c>
      <c r="BW358" s="133">
        <f t="shared" ref="BW358" si="5924">O358/O374</f>
        <v>4.8630478087649399E-2</v>
      </c>
      <c r="BX358" s="128">
        <f t="shared" ref="BX358" si="5925">P358/P374</f>
        <v>4.2891813684308784E-2</v>
      </c>
      <c r="BY358" s="129">
        <f t="shared" ref="BY358" si="5926">Q358/Q374</f>
        <v>3.6532273329547608E-2</v>
      </c>
      <c r="BZ358" s="130">
        <f t="shared" ref="BZ358" si="5927">R358/R374</f>
        <v>5.2105983731980353E-2</v>
      </c>
      <c r="CA358" s="131">
        <f t="shared" ref="CA358" si="5928">S358/S374</f>
        <v>4.0442982953471672E-2</v>
      </c>
      <c r="CB358" s="128">
        <f t="shared" ref="CB358" si="5929">T358/T374</f>
        <v>3.118279569892473E-2</v>
      </c>
      <c r="CC358" s="129">
        <f t="shared" ref="CC358" si="5930">U358/U374</f>
        <v>3.5241220075343298E-2</v>
      </c>
      <c r="CD358" s="130">
        <f t="shared" ref="CD358" si="5931">V358/V374</f>
        <v>2.7683361317007247E-2</v>
      </c>
      <c r="CE358" s="131">
        <f t="shared" ref="CE358" si="5932">W358/W374</f>
        <v>5.3891362422083706E-2</v>
      </c>
      <c r="CF358" s="128">
        <f t="shared" ref="CF358" si="5933">X358/X374</f>
        <v>4.0141850957986502E-2</v>
      </c>
      <c r="CG358" s="129">
        <f t="shared" ref="CG358" si="5934">Y358/Y374</f>
        <v>3.6784635638503836E-2</v>
      </c>
      <c r="CH358" s="130">
        <f t="shared" ref="CH358" si="5935">Z358/Z374</f>
        <v>5.2832733812949638E-2</v>
      </c>
      <c r="CI358" s="128">
        <f t="shared" ref="CI358" si="5936">AA358/AA374</f>
        <v>4.9047308556110988E-2</v>
      </c>
      <c r="CJ358" s="134">
        <f t="shared" ref="CJ358" si="5937">AB358/AB374</f>
        <v>4.5623535372727848E-2</v>
      </c>
      <c r="CK358" s="135">
        <f t="shared" ref="CK358" si="5938">AC358/AC374</f>
        <v>4.528708521804363E-2</v>
      </c>
    </row>
    <row r="359" spans="1:89" x14ac:dyDescent="0.2">
      <c r="A359" s="136" t="s">
        <v>25</v>
      </c>
      <c r="B359" s="192">
        <v>1232</v>
      </c>
      <c r="C359" s="176">
        <v>1122</v>
      </c>
      <c r="D359" s="177">
        <v>593</v>
      </c>
      <c r="E359" s="178">
        <v>495</v>
      </c>
      <c r="F359" s="175">
        <v>1644</v>
      </c>
      <c r="G359" s="179">
        <v>761</v>
      </c>
      <c r="H359" s="177">
        <v>1899</v>
      </c>
      <c r="I359" s="178">
        <v>1856</v>
      </c>
      <c r="J359" s="175">
        <v>280</v>
      </c>
      <c r="K359" s="176">
        <v>261</v>
      </c>
      <c r="L359" s="177">
        <v>790</v>
      </c>
      <c r="M359" s="175">
        <v>1279</v>
      </c>
      <c r="N359" s="180">
        <v>1554</v>
      </c>
      <c r="O359" s="193">
        <v>1859</v>
      </c>
      <c r="P359" s="175">
        <v>964</v>
      </c>
      <c r="Q359" s="176">
        <v>781</v>
      </c>
      <c r="R359" s="177">
        <v>1175</v>
      </c>
      <c r="S359" s="178">
        <v>1173</v>
      </c>
      <c r="T359" s="184">
        <v>201</v>
      </c>
      <c r="U359" s="175">
        <v>305</v>
      </c>
      <c r="V359" s="177">
        <v>724</v>
      </c>
      <c r="W359" s="194">
        <v>1498</v>
      </c>
      <c r="X359" s="175">
        <v>757</v>
      </c>
      <c r="Y359" s="179">
        <v>451</v>
      </c>
      <c r="Z359" s="177">
        <v>2179</v>
      </c>
      <c r="AA359" s="175">
        <v>2370</v>
      </c>
      <c r="AB359" s="156">
        <f t="shared" si="5718"/>
        <v>13992</v>
      </c>
      <c r="AC359" s="157">
        <f t="shared" si="5719"/>
        <v>14211</v>
      </c>
      <c r="AE359" s="237" t="str">
        <f>$AE$18</f>
        <v>18:00 - 18:59</v>
      </c>
      <c r="AF359" s="125">
        <f t="shared" si="5910"/>
        <v>1599</v>
      </c>
      <c r="AG359" s="176">
        <f t="shared" si="5910"/>
        <v>3165</v>
      </c>
      <c r="AH359" s="177">
        <f t="shared" si="5910"/>
        <v>868</v>
      </c>
      <c r="AI359" s="178">
        <f t="shared" si="5910"/>
        <v>1254</v>
      </c>
      <c r="AJ359" s="238">
        <f t="shared" si="5910"/>
        <v>1298</v>
      </c>
      <c r="AK359" s="179">
        <f t="shared" si="5910"/>
        <v>2459</v>
      </c>
      <c r="AL359" s="177">
        <f t="shared" si="5910"/>
        <v>2421</v>
      </c>
      <c r="AM359" s="178">
        <f t="shared" si="5910"/>
        <v>4578</v>
      </c>
      <c r="AN359" s="238">
        <f t="shared" si="5910"/>
        <v>668</v>
      </c>
      <c r="AO359" s="179">
        <f t="shared" si="5910"/>
        <v>318</v>
      </c>
      <c r="AP359" s="177">
        <f t="shared" si="5911"/>
        <v>2881</v>
      </c>
      <c r="AQ359" s="238">
        <f t="shared" si="5911"/>
        <v>808</v>
      </c>
      <c r="AR359" s="180">
        <f t="shared" si="5911"/>
        <v>4181</v>
      </c>
      <c r="AS359" s="181">
        <f t="shared" si="5911"/>
        <v>2476</v>
      </c>
      <c r="AT359" s="238">
        <f t="shared" si="5911"/>
        <v>1865</v>
      </c>
      <c r="AU359" s="179">
        <f t="shared" si="5911"/>
        <v>1896</v>
      </c>
      <c r="AV359" s="177">
        <f t="shared" si="5911"/>
        <v>1784</v>
      </c>
      <c r="AW359" s="178">
        <f t="shared" si="5911"/>
        <v>2600</v>
      </c>
      <c r="AX359" s="238">
        <f t="shared" si="5911"/>
        <v>1097</v>
      </c>
      <c r="AY359" s="179">
        <f t="shared" si="5911"/>
        <v>247</v>
      </c>
      <c r="AZ359" s="177">
        <f t="shared" si="5911"/>
        <v>3483</v>
      </c>
      <c r="BA359" s="178">
        <f t="shared" si="5911"/>
        <v>1618</v>
      </c>
      <c r="BB359" s="238">
        <f t="shared" si="5911"/>
        <v>1966</v>
      </c>
      <c r="BC359" s="179">
        <f t="shared" si="5911"/>
        <v>847</v>
      </c>
      <c r="BD359" s="177">
        <f t="shared" si="5911"/>
        <v>2714</v>
      </c>
      <c r="BE359" s="238">
        <f t="shared" si="5911"/>
        <v>3973</v>
      </c>
      <c r="BF359" s="158">
        <f>SUM(AF359,AH359,AJ359,AL359,AN359,AP359,AR359,AT359,AV359,AX359,AZ359,BB359,BD359)</f>
        <v>26825</v>
      </c>
      <c r="BG359" s="159">
        <f>SUM(AG359,AI359,AK359,AM359,AO359,AQ359,AS359,AU359,AW359,AY359,BA359,BC359,BE359)</f>
        <v>26239</v>
      </c>
      <c r="BI359" s="136" t="s">
        <v>25</v>
      </c>
      <c r="BJ359" s="128">
        <f>B359/B374</f>
        <v>4.4067675358586397E-2</v>
      </c>
      <c r="BK359" s="129">
        <f t="shared" ref="BK359" si="5939">C359/C374</f>
        <v>4.2145593869731802E-2</v>
      </c>
      <c r="BL359" s="130">
        <f t="shared" ref="BL359" si="5940">D359/D374</f>
        <v>4.7512218572229786E-2</v>
      </c>
      <c r="BM359" s="131">
        <f t="shared" ref="BM359" si="5941">E359/E374</f>
        <v>3.9423383243071042E-2</v>
      </c>
      <c r="BN359" s="128">
        <f t="shared" ref="BN359" si="5942">F359/F374</f>
        <v>5.8046748111009107E-2</v>
      </c>
      <c r="BO359" s="129">
        <f t="shared" ref="BO359" si="5943">G359/G374</f>
        <v>3.1157877497543399E-2</v>
      </c>
      <c r="BP359" s="130">
        <f t="shared" ref="BP359" si="5944">H359/H374</f>
        <v>4.8498314434569416E-2</v>
      </c>
      <c r="BQ359" s="131">
        <f t="shared" ref="BQ359" si="5945">I359/I374</f>
        <v>4.3668533245494329E-2</v>
      </c>
      <c r="BR359" s="128">
        <f t="shared" ref="BR359" si="5946">J359/J374</f>
        <v>4.5961917268548917E-2</v>
      </c>
      <c r="BS359" s="129">
        <f t="shared" ref="BS359" si="5947">K359/K374</f>
        <v>3.7837054218614094E-2</v>
      </c>
      <c r="BT359" s="130">
        <f t="shared" ref="BT359" si="5948">L359/L374</f>
        <v>3.4682588462551588E-2</v>
      </c>
      <c r="BU359" s="128">
        <f t="shared" ref="BU359" si="5949">M359/M374</f>
        <v>5.509131633356306E-2</v>
      </c>
      <c r="BV359" s="132">
        <f t="shared" ref="BV359" si="5950">N359/N374</f>
        <v>3.8332511100148001E-2</v>
      </c>
      <c r="BW359" s="133">
        <f t="shared" ref="BW359" si="5951">O359/O374</f>
        <v>4.6289840637450202E-2</v>
      </c>
      <c r="BX359" s="128">
        <f t="shared" ref="BX359" si="5952">P359/P374</f>
        <v>4.4992065714552415E-2</v>
      </c>
      <c r="BY359" s="129">
        <f t="shared" ref="BY359" si="5953">Q359/Q374</f>
        <v>3.6958167707741817E-2</v>
      </c>
      <c r="BZ359" s="130">
        <f t="shared" ref="BZ359" si="5954">R359/R374</f>
        <v>4.7314166062656038E-2</v>
      </c>
      <c r="CA359" s="131">
        <f t="shared" ref="CA359" si="5955">S359/S374</f>
        <v>4.4336092527497449E-2</v>
      </c>
      <c r="CB359" s="128">
        <f t="shared" ref="CB359" si="5956">T359/T374</f>
        <v>2.7016129032258064E-2</v>
      </c>
      <c r="CC359" s="129">
        <f t="shared" ref="CC359" si="5957">U359/U374</f>
        <v>3.7064041803378293E-2</v>
      </c>
      <c r="CD359" s="130">
        <f t="shared" ref="CD359" si="5958">V359/V374</f>
        <v>2.9649043777386461E-2</v>
      </c>
      <c r="CE359" s="131">
        <f t="shared" ref="CE359" si="5959">W359/W374</f>
        <v>5.3357079252003559E-2</v>
      </c>
      <c r="CF359" s="128">
        <f t="shared" ref="CF359" si="5960">X359/X374</f>
        <v>3.7285130276313846E-2</v>
      </c>
      <c r="CG359" s="129">
        <f t="shared" ref="CG359" si="5961">Y359/Y374</f>
        <v>3.492604352203206E-2</v>
      </c>
      <c r="CH359" s="130">
        <f t="shared" ref="CH359" si="5962">Z359/Z374</f>
        <v>5.4431454836131092E-2</v>
      </c>
      <c r="CI359" s="128">
        <f t="shared" ref="CI359" si="5963">AA359/AA374</f>
        <v>5.7233934651887274E-2</v>
      </c>
      <c r="CJ359" s="134">
        <f t="shared" ref="CJ359" si="5964">AB359/AB374</f>
        <v>4.43093292798784E-2</v>
      </c>
      <c r="CK359" s="135">
        <f t="shared" ref="CK359" si="5965">AC359/AC374</f>
        <v>4.5172651648320211E-2</v>
      </c>
    </row>
    <row r="360" spans="1:89" ht="13.5" thickBot="1" x14ac:dyDescent="0.25">
      <c r="A360" s="145" t="s">
        <v>26</v>
      </c>
      <c r="B360" s="189">
        <v>1176</v>
      </c>
      <c r="C360" s="183">
        <v>1055</v>
      </c>
      <c r="D360" s="184">
        <v>527</v>
      </c>
      <c r="E360" s="185">
        <v>462</v>
      </c>
      <c r="F360" s="182">
        <v>1130</v>
      </c>
      <c r="G360" s="186">
        <v>787</v>
      </c>
      <c r="H360" s="184">
        <v>1620</v>
      </c>
      <c r="I360" s="185">
        <v>1862</v>
      </c>
      <c r="J360" s="182">
        <v>222</v>
      </c>
      <c r="K360" s="183">
        <v>285</v>
      </c>
      <c r="L360" s="184">
        <v>677</v>
      </c>
      <c r="M360" s="182">
        <v>964</v>
      </c>
      <c r="N360" s="187">
        <v>1393</v>
      </c>
      <c r="O360" s="190">
        <v>1575</v>
      </c>
      <c r="P360" s="182">
        <v>866</v>
      </c>
      <c r="Q360" s="183">
        <v>647</v>
      </c>
      <c r="R360" s="184">
        <v>1169</v>
      </c>
      <c r="S360" s="185">
        <v>1010</v>
      </c>
      <c r="T360" s="182">
        <v>177</v>
      </c>
      <c r="U360" s="186">
        <v>278</v>
      </c>
      <c r="V360" s="184">
        <v>716</v>
      </c>
      <c r="W360" s="191">
        <v>1194</v>
      </c>
      <c r="X360" s="182">
        <v>650</v>
      </c>
      <c r="Y360" s="186">
        <v>373</v>
      </c>
      <c r="Z360" s="184">
        <v>2003</v>
      </c>
      <c r="AA360" s="182">
        <v>1944</v>
      </c>
      <c r="AB360" s="156">
        <f t="shared" si="5718"/>
        <v>12326</v>
      </c>
      <c r="AC360" s="157">
        <f t="shared" si="5719"/>
        <v>12436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4.2064599205923384E-2</v>
      </c>
      <c r="BK360" s="129">
        <f t="shared" ref="BK360" si="5966">C360/C374</f>
        <v>3.9628878371271881E-2</v>
      </c>
      <c r="BL360" s="130">
        <f t="shared" ref="BL360" si="5967">D360/D374</f>
        <v>4.2224180754747216E-2</v>
      </c>
      <c r="BM360" s="131">
        <f t="shared" ref="BM360" si="5968">E360/E374</f>
        <v>3.6795157693532969E-2</v>
      </c>
      <c r="BN360" s="128">
        <f t="shared" ref="BN360" si="5969">F360/F374</f>
        <v>3.9898312266082904E-2</v>
      </c>
      <c r="BO360" s="129">
        <f t="shared" ref="BO360" si="5970">G360/G374</f>
        <v>3.2222404192597448E-2</v>
      </c>
      <c r="BP360" s="130">
        <f t="shared" ref="BP360" si="5971">H360/H374</f>
        <v>4.1372969659822248E-2</v>
      </c>
      <c r="BQ360" s="131">
        <f t="shared" ref="BQ360" si="5972">I360/I374</f>
        <v>4.3809703072796573E-2</v>
      </c>
      <c r="BR360" s="128">
        <f t="shared" ref="BR360" si="5973">J360/J374</f>
        <v>3.6441234405778067E-2</v>
      </c>
      <c r="BS360" s="129">
        <f t="shared" ref="BS360" si="5974">K360/K374</f>
        <v>4.1316323572049868E-2</v>
      </c>
      <c r="BT360" s="130">
        <f t="shared" ref="BT360" si="5975">L360/L374</f>
        <v>2.9721661252085346E-2</v>
      </c>
      <c r="BU360" s="128">
        <f t="shared" ref="BU360" si="5976">M360/M374</f>
        <v>4.1523087525844243E-2</v>
      </c>
      <c r="BV360" s="132">
        <f t="shared" ref="BV360" si="5977">N360/N374</f>
        <v>3.4361124814997535E-2</v>
      </c>
      <c r="BW360" s="133">
        <f t="shared" ref="BW360" si="5978">O360/O374</f>
        <v>3.921812749003984E-2</v>
      </c>
      <c r="BX360" s="128">
        <f t="shared" ref="BX360" si="5979">P360/P374</f>
        <v>4.0418183515355179E-2</v>
      </c>
      <c r="BY360" s="129">
        <f t="shared" ref="BY360" si="5980">Q360/Q374</f>
        <v>3.0617073632405831E-2</v>
      </c>
      <c r="BZ360" s="130">
        <f t="shared" ref="BZ360" si="5981">R360/R374</f>
        <v>4.7072561810421194E-2</v>
      </c>
      <c r="CA360" s="131">
        <f t="shared" ref="CA360" si="5982">S360/S374</f>
        <v>3.817515213365083E-2</v>
      </c>
      <c r="CB360" s="128">
        <f t="shared" ref="CB360" si="5983">T360/T374</f>
        <v>2.379032258064516E-2</v>
      </c>
      <c r="CC360" s="129">
        <f t="shared" ref="CC360" si="5984">U360/U374</f>
        <v>3.3782962692915301E-2</v>
      </c>
      <c r="CD360" s="130">
        <f t="shared" ref="CD360" si="5985">V360/V374</f>
        <v>2.9321430033989924E-2</v>
      </c>
      <c r="CE360" s="131">
        <f t="shared" ref="CE360" si="5986">W360/W374</f>
        <v>4.252894033837934E-2</v>
      </c>
      <c r="CF360" s="128">
        <f t="shared" ref="CF360" si="5987">X360/X374</f>
        <v>3.2014973156676355E-2</v>
      </c>
      <c r="CG360" s="129">
        <f t="shared" ref="CG360" si="5988">Y360/Y374</f>
        <v>2.8885619143498801E-2</v>
      </c>
      <c r="CH360" s="130">
        <f t="shared" ref="CH360" si="5989">Z360/Z374</f>
        <v>5.0034972022382093E-2</v>
      </c>
      <c r="CI360" s="128">
        <f t="shared" ref="CI360" si="5990">AA360/AA374</f>
        <v>4.6946316018256898E-2</v>
      </c>
      <c r="CJ360" s="134">
        <f t="shared" ref="CJ360" si="5991">AB360/AB374</f>
        <v>3.903350433846349E-2</v>
      </c>
      <c r="CK360" s="135">
        <f t="shared" ref="CK360" si="5992">AC360/AC374</f>
        <v>3.9530440918901566E-2</v>
      </c>
    </row>
    <row r="361" spans="1:89" ht="14.25" thickTop="1" thickBot="1" x14ac:dyDescent="0.25">
      <c r="A361" s="136" t="s">
        <v>27</v>
      </c>
      <c r="B361" s="192">
        <v>1045</v>
      </c>
      <c r="C361" s="176">
        <v>1248</v>
      </c>
      <c r="D361" s="177">
        <v>468</v>
      </c>
      <c r="E361" s="178">
        <v>489</v>
      </c>
      <c r="F361" s="175">
        <v>977</v>
      </c>
      <c r="G361" s="179">
        <v>938</v>
      </c>
      <c r="H361" s="177">
        <v>1785</v>
      </c>
      <c r="I361" s="178">
        <v>2060</v>
      </c>
      <c r="J361" s="175">
        <v>359</v>
      </c>
      <c r="K361" s="176">
        <v>231</v>
      </c>
      <c r="L361" s="177">
        <v>993</v>
      </c>
      <c r="M361" s="175">
        <v>870</v>
      </c>
      <c r="N361" s="180">
        <v>1686</v>
      </c>
      <c r="O361" s="193">
        <v>1488</v>
      </c>
      <c r="P361" s="175">
        <v>902</v>
      </c>
      <c r="Q361" s="176">
        <v>736</v>
      </c>
      <c r="R361" s="177">
        <v>1045</v>
      </c>
      <c r="S361" s="178">
        <v>1201</v>
      </c>
      <c r="T361" s="175">
        <v>259</v>
      </c>
      <c r="U361" s="179">
        <v>236</v>
      </c>
      <c r="V361" s="177">
        <v>993</v>
      </c>
      <c r="W361" s="194">
        <v>1184</v>
      </c>
      <c r="X361" s="175">
        <v>693</v>
      </c>
      <c r="Y361" s="179">
        <v>361</v>
      </c>
      <c r="Z361" s="177">
        <v>2088</v>
      </c>
      <c r="AA361" s="175">
        <v>2013</v>
      </c>
      <c r="AB361" s="156">
        <f t="shared" si="5718"/>
        <v>13293</v>
      </c>
      <c r="AC361" s="157">
        <f t="shared" si="5719"/>
        <v>13055</v>
      </c>
      <c r="AE361" s="229" t="s">
        <v>13</v>
      </c>
      <c r="AF361" s="20">
        <f t="shared" ref="AF361:BG361" si="5993">SUM(AF358:AF360)</f>
        <v>3076</v>
      </c>
      <c r="AG361" s="21">
        <f t="shared" si="5993"/>
        <v>6342</v>
      </c>
      <c r="AH361" s="20">
        <f t="shared" si="5993"/>
        <v>2077</v>
      </c>
      <c r="AI361" s="21">
        <f t="shared" si="5993"/>
        <v>2315</v>
      </c>
      <c r="AJ361" s="20">
        <f t="shared" si="5993"/>
        <v>2693</v>
      </c>
      <c r="AK361" s="21">
        <f t="shared" si="5993"/>
        <v>5191</v>
      </c>
      <c r="AL361" s="20">
        <f t="shared" si="5993"/>
        <v>4879</v>
      </c>
      <c r="AM361" s="21">
        <f t="shared" si="5993"/>
        <v>9112</v>
      </c>
      <c r="AN361" s="20">
        <f t="shared" si="5993"/>
        <v>1685</v>
      </c>
      <c r="AO361" s="21">
        <f t="shared" si="5993"/>
        <v>582</v>
      </c>
      <c r="AP361" s="20">
        <f t="shared" si="5993"/>
        <v>5773</v>
      </c>
      <c r="AQ361" s="21">
        <f t="shared" si="5993"/>
        <v>1589</v>
      </c>
      <c r="AR361" s="20">
        <f t="shared" si="5993"/>
        <v>8033</v>
      </c>
      <c r="AS361" s="21">
        <f t="shared" si="5993"/>
        <v>5066</v>
      </c>
      <c r="AT361" s="20">
        <f t="shared" si="5993"/>
        <v>3875</v>
      </c>
      <c r="AU361" s="21">
        <f t="shared" si="5993"/>
        <v>3561</v>
      </c>
      <c r="AV361" s="20">
        <f t="shared" si="5993"/>
        <v>3427</v>
      </c>
      <c r="AW361" s="21">
        <f t="shared" si="5993"/>
        <v>4966</v>
      </c>
      <c r="AX361" s="20">
        <f t="shared" si="5993"/>
        <v>2402</v>
      </c>
      <c r="AY361" s="21">
        <f t="shared" si="5993"/>
        <v>512</v>
      </c>
      <c r="AZ361" s="20">
        <f t="shared" si="5993"/>
        <v>6376</v>
      </c>
      <c r="BA361" s="21">
        <f t="shared" si="5993"/>
        <v>3037</v>
      </c>
      <c r="BB361" s="20">
        <f t="shared" si="5993"/>
        <v>4147</v>
      </c>
      <c r="BC361" s="21">
        <f t="shared" si="5993"/>
        <v>1615</v>
      </c>
      <c r="BD361" s="20">
        <f t="shared" si="5993"/>
        <v>5576</v>
      </c>
      <c r="BE361" s="21">
        <f t="shared" si="5993"/>
        <v>8067</v>
      </c>
      <c r="BF361" s="160">
        <f t="shared" si="5993"/>
        <v>54019</v>
      </c>
      <c r="BG361" s="161">
        <f t="shared" si="5993"/>
        <v>51955</v>
      </c>
      <c r="BI361" s="136" t="s">
        <v>27</v>
      </c>
      <c r="BJ361" s="128">
        <f>B361/B374</f>
        <v>3.737883177737239E-2</v>
      </c>
      <c r="BK361" s="129">
        <f t="shared" ref="BK361" si="5994">C361/C374</f>
        <v>4.6878521523551951E-2</v>
      </c>
      <c r="BL361" s="130">
        <f t="shared" ref="BL361" si="5995">D361/D374</f>
        <v>3.7496995433058247E-2</v>
      </c>
      <c r="BM361" s="131">
        <f t="shared" ref="BM361" si="5996">E361/E374</f>
        <v>3.8945524052245939E-2</v>
      </c>
      <c r="BN361" s="128">
        <f t="shared" ref="BN361" si="5997">F361/F374</f>
        <v>3.4496151401737167E-2</v>
      </c>
      <c r="BO361" s="129">
        <f t="shared" ref="BO361" si="5998">G361/G374</f>
        <v>3.840484769079594E-2</v>
      </c>
      <c r="BP361" s="130">
        <f t="shared" ref="BP361" si="5999">H361/H374</f>
        <v>4.5586883236285625E-2</v>
      </c>
      <c r="BQ361" s="131">
        <f t="shared" ref="BQ361" si="6000">I361/I374</f>
        <v>4.8468307373770649E-2</v>
      </c>
      <c r="BR361" s="128">
        <f t="shared" ref="BR361" si="6001">J361/J374</f>
        <v>5.8929743926460935E-2</v>
      </c>
      <c r="BS361" s="129">
        <f t="shared" ref="BS361" si="6002">K361/K374</f>
        <v>3.3487967526819366E-2</v>
      </c>
      <c r="BT361" s="130">
        <f t="shared" ref="BT361" si="6003">L361/L374</f>
        <v>4.3594696637105981E-2</v>
      </c>
      <c r="BU361" s="128">
        <f t="shared" ref="BU361" si="6004">M361/M374</f>
        <v>3.7474155754651961E-2</v>
      </c>
      <c r="BV361" s="132">
        <f t="shared" ref="BV361" si="6005">N361/N374</f>
        <v>4.158855451406019E-2</v>
      </c>
      <c r="BW361" s="133">
        <f t="shared" ref="BW361" si="6006">O361/O374</f>
        <v>3.7051792828685259E-2</v>
      </c>
      <c r="BX361" s="128">
        <f t="shared" ref="BX361" si="6007">P361/P374</f>
        <v>4.2098385139550082E-2</v>
      </c>
      <c r="BY361" s="129">
        <f t="shared" ref="BY361" si="6008">Q361/Q374</f>
        <v>3.4828695816770776E-2</v>
      </c>
      <c r="BZ361" s="130">
        <f t="shared" ref="BZ361" si="6009">R361/R374</f>
        <v>4.2079407264234515E-2</v>
      </c>
      <c r="CA361" s="131">
        <f t="shared" ref="CA361" si="6010">S361/S374</f>
        <v>4.5394413576747172E-2</v>
      </c>
      <c r="CB361" s="128">
        <f t="shared" ref="CB361" si="6011">T361/T374</f>
        <v>3.4811827956989248E-2</v>
      </c>
      <c r="CC361" s="129">
        <f t="shared" ref="CC361" si="6012">U361/U374</f>
        <v>2.8679061854417303E-2</v>
      </c>
      <c r="CD361" s="130">
        <f t="shared" ref="CD361" si="6013">V361/V374</f>
        <v>4.0665055899094964E-2</v>
      </c>
      <c r="CE361" s="131">
        <f t="shared" ref="CE361" si="6014">W361/W374</f>
        <v>4.2172751558325915E-2</v>
      </c>
      <c r="CF361" s="128">
        <f t="shared" ref="CF361" si="6015">X361/X374</f>
        <v>3.4132886765502635E-2</v>
      </c>
      <c r="CG361" s="129">
        <f t="shared" ref="CG361" si="6016">Y361/Y374</f>
        <v>2.7956323085262913E-2</v>
      </c>
      <c r="CH361" s="130">
        <f t="shared" ref="CH361" si="6017">Z361/Z374</f>
        <v>5.2158273381294966E-2</v>
      </c>
      <c r="CI361" s="128">
        <f t="shared" ref="CI361" si="6018">AA361/AA374</f>
        <v>4.8612620444830834E-2</v>
      </c>
      <c r="CJ361" s="134">
        <f t="shared" ref="CJ361" si="6019">AB361/AB374</f>
        <v>4.2095762872886189E-2</v>
      </c>
      <c r="CK361" s="135">
        <f t="shared" ref="CK361" si="6020">AC361/AC374</f>
        <v>4.1498062576090379E-2</v>
      </c>
    </row>
    <row r="362" spans="1:89" ht="13.5" thickTop="1" x14ac:dyDescent="0.2">
      <c r="A362" s="145" t="s">
        <v>28</v>
      </c>
      <c r="B362" s="189">
        <v>926</v>
      </c>
      <c r="C362" s="183">
        <v>1680</v>
      </c>
      <c r="D362" s="184">
        <v>551</v>
      </c>
      <c r="E362" s="185">
        <v>607</v>
      </c>
      <c r="F362" s="182">
        <v>954</v>
      </c>
      <c r="G362" s="186">
        <v>1507</v>
      </c>
      <c r="H362" s="184">
        <v>1821</v>
      </c>
      <c r="I362" s="185">
        <v>2322</v>
      </c>
      <c r="J362" s="182">
        <v>370</v>
      </c>
      <c r="K362" s="183">
        <v>206</v>
      </c>
      <c r="L362" s="184">
        <v>1587</v>
      </c>
      <c r="M362" s="182">
        <v>741</v>
      </c>
      <c r="N362" s="187">
        <v>2210</v>
      </c>
      <c r="O362" s="190">
        <v>1408</v>
      </c>
      <c r="P362" s="182">
        <v>1018</v>
      </c>
      <c r="Q362" s="183">
        <v>852</v>
      </c>
      <c r="R362" s="184">
        <v>1118</v>
      </c>
      <c r="S362" s="185">
        <v>1380</v>
      </c>
      <c r="T362" s="182">
        <v>408</v>
      </c>
      <c r="U362" s="186">
        <v>197</v>
      </c>
      <c r="V362" s="184">
        <v>1504</v>
      </c>
      <c r="W362" s="191">
        <v>1129</v>
      </c>
      <c r="X362" s="182">
        <v>993</v>
      </c>
      <c r="Y362" s="186">
        <v>375</v>
      </c>
      <c r="Z362" s="184">
        <v>1990</v>
      </c>
      <c r="AA362" s="182">
        <v>2386</v>
      </c>
      <c r="AB362" s="156">
        <f t="shared" si="5718"/>
        <v>15450</v>
      </c>
      <c r="AC362" s="157">
        <f t="shared" si="5719"/>
        <v>14790</v>
      </c>
      <c r="BI362" s="145" t="s">
        <v>28</v>
      </c>
      <c r="BJ362" s="128">
        <f>B362/B374</f>
        <v>3.3122294952963482E-2</v>
      </c>
      <c r="BK362" s="129">
        <f t="shared" ref="BK362" si="6021">C362/C374</f>
        <v>6.3105702050935311E-2</v>
      </c>
      <c r="BL362" s="130">
        <f t="shared" ref="BL362" si="6022">D362/D374</f>
        <v>4.4147103597468151E-2</v>
      </c>
      <c r="BM362" s="131">
        <f t="shared" ref="BM362" si="6023">E362/E374</f>
        <v>4.8343421471806307E-2</v>
      </c>
      <c r="BN362" s="128">
        <f t="shared" ref="BN362" si="6024">F362/F374</f>
        <v>3.3684061860038132E-2</v>
      </c>
      <c r="BO362" s="129">
        <f t="shared" ref="BO362" si="6025">G362/G374</f>
        <v>6.1701604978709468E-2</v>
      </c>
      <c r="BP362" s="130">
        <f t="shared" ref="BP362" si="6026">H362/H374</f>
        <v>4.6506282562059457E-2</v>
      </c>
      <c r="BQ362" s="131">
        <f t="shared" ref="BQ362" si="6027">I362/I374</f>
        <v>5.4632723165968664E-2</v>
      </c>
      <c r="BR362" s="128">
        <f t="shared" ref="BR362" si="6028">J362/J374</f>
        <v>6.0735390676296783E-2</v>
      </c>
      <c r="BS362" s="129">
        <f t="shared" ref="BS362" si="6029">K362/K374</f>
        <v>2.9863728616990434E-2</v>
      </c>
      <c r="BT362" s="130">
        <f t="shared" ref="BT362" si="6030">L362/L374</f>
        <v>6.9672491000087808E-2</v>
      </c>
      <c r="BU362" s="128">
        <f t="shared" ref="BU362" si="6031">M362/M374</f>
        <v>3.1917643004824262E-2</v>
      </c>
      <c r="BV362" s="132">
        <f t="shared" ref="BV362" si="6032">N362/N374</f>
        <v>5.4514060187469168E-2</v>
      </c>
      <c r="BW362" s="133">
        <f t="shared" ref="BW362" si="6033">O362/O374</f>
        <v>3.5059760956175301E-2</v>
      </c>
      <c r="BX362" s="128">
        <f t="shared" ref="BX362" si="6034">P362/P374</f>
        <v>4.7512368150844767E-2</v>
      </c>
      <c r="BY362" s="129">
        <f t="shared" ref="BY362" si="6035">Q362/Q374</f>
        <v>4.0318001135718338E-2</v>
      </c>
      <c r="BZ362" s="130">
        <f t="shared" ref="BZ362" si="6036">R362/R374</f>
        <v>4.5018925666425062E-2</v>
      </c>
      <c r="CA362" s="131">
        <f t="shared" ref="CA362" si="6037">S362/S374</f>
        <v>5.216010885587935E-2</v>
      </c>
      <c r="CB362" s="128">
        <f t="shared" ref="CB362" si="6038">T362/T374</f>
        <v>5.4838709677419356E-2</v>
      </c>
      <c r="CC362" s="129">
        <f t="shared" ref="CC362" si="6039">U362/U374</f>
        <v>2.3939725361526311E-2</v>
      </c>
      <c r="CD362" s="130">
        <f t="shared" ref="CD362" si="6040">V362/V374</f>
        <v>6.1591383758548668E-2</v>
      </c>
      <c r="CE362" s="131">
        <f t="shared" ref="CE362" si="6041">W362/W374</f>
        <v>4.021371326803206E-2</v>
      </c>
      <c r="CF362" s="128">
        <f t="shared" ref="CF362" si="6042">X362/X374</f>
        <v>4.8909028222430186E-2</v>
      </c>
      <c r="CG362" s="129">
        <f t="shared" ref="CG362" si="6043">Y362/Y374</f>
        <v>2.9040501819871448E-2</v>
      </c>
      <c r="CH362" s="130">
        <f t="shared" ref="CH362" si="6044">Z362/Z374</f>
        <v>4.971023181454836E-2</v>
      </c>
      <c r="CI362" s="128">
        <f t="shared" ref="CI362" si="6045">AA362/AA374</f>
        <v>5.7620324084136296E-2</v>
      </c>
      <c r="CJ362" s="134">
        <f t="shared" ref="CJ362" si="6046">AB362/AB374</f>
        <v>4.8926467794033819E-2</v>
      </c>
      <c r="CK362" s="135">
        <f t="shared" ref="CK362" si="6047">AC362/AC374</f>
        <v>4.7013124894705223E-2</v>
      </c>
    </row>
    <row r="363" spans="1:89" x14ac:dyDescent="0.2">
      <c r="A363" s="136" t="s">
        <v>29</v>
      </c>
      <c r="B363" s="192">
        <v>1116</v>
      </c>
      <c r="C363" s="176">
        <v>2139</v>
      </c>
      <c r="D363" s="177">
        <v>921</v>
      </c>
      <c r="E363" s="178">
        <v>717</v>
      </c>
      <c r="F363" s="175">
        <v>1365</v>
      </c>
      <c r="G363" s="179">
        <v>2066</v>
      </c>
      <c r="H363" s="177">
        <v>2085</v>
      </c>
      <c r="I363" s="178">
        <v>3227</v>
      </c>
      <c r="J363" s="175">
        <v>601</v>
      </c>
      <c r="K363" s="176">
        <v>216</v>
      </c>
      <c r="L363" s="177">
        <v>2251</v>
      </c>
      <c r="M363" s="175">
        <v>679</v>
      </c>
      <c r="N363" s="180">
        <v>3023</v>
      </c>
      <c r="O363" s="193">
        <v>1936</v>
      </c>
      <c r="P363" s="175">
        <v>1589</v>
      </c>
      <c r="Q363" s="176">
        <v>1221</v>
      </c>
      <c r="R363" s="177">
        <v>1457</v>
      </c>
      <c r="S363" s="178">
        <v>1911</v>
      </c>
      <c r="T363" s="175">
        <v>1152</v>
      </c>
      <c r="U363" s="179">
        <v>187</v>
      </c>
      <c r="V363" s="177">
        <v>2265</v>
      </c>
      <c r="W363" s="194">
        <v>1294</v>
      </c>
      <c r="X363" s="175">
        <v>1604</v>
      </c>
      <c r="Y363" s="179">
        <v>602</v>
      </c>
      <c r="Z363" s="177">
        <v>2278</v>
      </c>
      <c r="AA363" s="175">
        <v>3279</v>
      </c>
      <c r="AB363" s="156">
        <f t="shared" si="5718"/>
        <v>21707</v>
      </c>
      <c r="AC363" s="157">
        <f t="shared" si="5719"/>
        <v>19474</v>
      </c>
      <c r="BI363" s="136" t="s">
        <v>29</v>
      </c>
      <c r="BJ363" s="128">
        <f>B363/B374</f>
        <v>3.9918446185213008E-2</v>
      </c>
      <c r="BK363" s="129">
        <f t="shared" ref="BK363" si="6048">C363/C374</f>
        <v>8.0347081361280145E-2</v>
      </c>
      <c r="BL363" s="130">
        <f t="shared" ref="BL363" si="6049">D363/D374</f>
        <v>7.3792164089415913E-2</v>
      </c>
      <c r="BM363" s="131">
        <f t="shared" ref="BM363" si="6050">E363/E374</f>
        <v>5.7104173303599876E-2</v>
      </c>
      <c r="BN363" s="128">
        <f t="shared" ref="BN363" si="6051">F363/F374</f>
        <v>4.8195748887790407E-2</v>
      </c>
      <c r="BO363" s="129">
        <f t="shared" ref="BO363" si="6052">G363/G374</f>
        <v>8.4588928922371437E-2</v>
      </c>
      <c r="BP363" s="130">
        <f t="shared" ref="BP363" si="6053">H363/H374</f>
        <v>5.3248544284400859E-2</v>
      </c>
      <c r="BQ363" s="131">
        <f t="shared" ref="BQ363" si="6054">I363/I374</f>
        <v>7.5925838784057217E-2</v>
      </c>
      <c r="BR363" s="128">
        <f t="shared" ref="BR363" si="6055">J363/J374</f>
        <v>9.8653972422849637E-2</v>
      </c>
      <c r="BS363" s="129">
        <f t="shared" ref="BS363" si="6056">K363/K374</f>
        <v>3.1313424180922006E-2</v>
      </c>
      <c r="BT363" s="130">
        <f t="shared" ref="BT363" si="6057">L363/L374</f>
        <v>9.8823426112915974E-2</v>
      </c>
      <c r="BU363" s="128">
        <f t="shared" ref="BU363" si="6058">M363/M374</f>
        <v>2.9247070985527222E-2</v>
      </c>
      <c r="BV363" s="132">
        <f t="shared" ref="BV363" si="6059">N363/N374</f>
        <v>7.456832757770103E-2</v>
      </c>
      <c r="BW363" s="133">
        <f t="shared" ref="BW363" si="6060">O363/O374</f>
        <v>4.8207171314741039E-2</v>
      </c>
      <c r="BX363" s="128">
        <f t="shared" ref="BX363" si="6061">P363/P374</f>
        <v>7.416223280126949E-2</v>
      </c>
      <c r="BY363" s="129">
        <f t="shared" ref="BY363" si="6062">Q363/Q374</f>
        <v>5.7779670641680866E-2</v>
      </c>
      <c r="BZ363" s="130">
        <f t="shared" ref="BZ363" si="6063">R363/R374</f>
        <v>5.8669565917693484E-2</v>
      </c>
      <c r="CA363" s="131">
        <f t="shared" ref="CA363" si="6064">S363/S374</f>
        <v>7.2230411611293802E-2</v>
      </c>
      <c r="CB363" s="128">
        <f t="shared" ref="CB363" si="6065">T363/T374</f>
        <v>0.15483870967741936</v>
      </c>
      <c r="CC363" s="129">
        <f t="shared" ref="CC363" si="6066">U363/U374</f>
        <v>2.2724510876169644E-2</v>
      </c>
      <c r="CD363" s="130">
        <f t="shared" ref="CD363" si="6067">V363/V374</f>
        <v>9.2755641099144109E-2</v>
      </c>
      <c r="CE363" s="131">
        <f t="shared" ref="CE363" si="6068">W363/W374</f>
        <v>4.6090828138913624E-2</v>
      </c>
      <c r="CF363" s="128">
        <f t="shared" ref="CF363" si="6069">X363/X374</f>
        <v>7.9003102989705962E-2</v>
      </c>
      <c r="CG363" s="129">
        <f t="shared" ref="CG363" si="6070">Y363/Y374</f>
        <v>4.6619685588166961E-2</v>
      </c>
      <c r="CH363" s="130">
        <f t="shared" ref="CH363" si="6071">Z363/Z374</f>
        <v>5.690447641886491E-2</v>
      </c>
      <c r="CI363" s="128">
        <f t="shared" ref="CI363" si="6072">AA363/AA374</f>
        <v>7.9185684271535176E-2</v>
      </c>
      <c r="CJ363" s="134">
        <f t="shared" ref="CJ363" si="6073">AB363/AB374</f>
        <v>6.8740895560200133E-2</v>
      </c>
      <c r="CK363" s="135">
        <f t="shared" ref="CK363" si="6074">AC363/AC374</f>
        <v>6.1902203799830254E-2</v>
      </c>
    </row>
    <row r="364" spans="1:89" x14ac:dyDescent="0.2">
      <c r="A364" s="145" t="s">
        <v>30</v>
      </c>
      <c r="B364" s="189">
        <v>1477</v>
      </c>
      <c r="C364" s="183">
        <v>3177</v>
      </c>
      <c r="D364" s="184">
        <v>1209</v>
      </c>
      <c r="E364" s="185">
        <v>1061</v>
      </c>
      <c r="F364" s="182">
        <v>1395</v>
      </c>
      <c r="G364" s="186">
        <v>2732</v>
      </c>
      <c r="H364" s="184">
        <v>2458</v>
      </c>
      <c r="I364" s="185">
        <v>4534</v>
      </c>
      <c r="J364" s="182">
        <v>1017</v>
      </c>
      <c r="K364" s="183">
        <v>264</v>
      </c>
      <c r="L364" s="184">
        <v>2892</v>
      </c>
      <c r="M364" s="182">
        <v>781</v>
      </c>
      <c r="N364" s="187">
        <v>3852</v>
      </c>
      <c r="O364" s="190">
        <v>2590</v>
      </c>
      <c r="P364" s="182">
        <v>2010</v>
      </c>
      <c r="Q364" s="183">
        <v>1665</v>
      </c>
      <c r="R364" s="184">
        <v>1643</v>
      </c>
      <c r="S364" s="185">
        <v>2366</v>
      </c>
      <c r="T364" s="182">
        <v>1305</v>
      </c>
      <c r="U364" s="186">
        <v>265</v>
      </c>
      <c r="V364" s="184">
        <v>2893</v>
      </c>
      <c r="W364" s="191">
        <v>1419</v>
      </c>
      <c r="X364" s="182">
        <v>2181</v>
      </c>
      <c r="Y364" s="186">
        <v>768</v>
      </c>
      <c r="Z364" s="184">
        <v>2862</v>
      </c>
      <c r="AA364" s="182">
        <v>4094</v>
      </c>
      <c r="AB364" s="156">
        <f t="shared" si="5718"/>
        <v>27194</v>
      </c>
      <c r="AC364" s="157">
        <f t="shared" si="5719"/>
        <v>25716</v>
      </c>
      <c r="BI364" s="145" t="s">
        <v>30</v>
      </c>
      <c r="BJ364" s="128">
        <f>B364/B374</f>
        <v>5.2831133526487106E-2</v>
      </c>
      <c r="BK364" s="129">
        <f t="shared" ref="BK364" si="6075">C364/C374</f>
        <v>0.11933739012846518</v>
      </c>
      <c r="BL364" s="130">
        <f t="shared" ref="BL364" si="6076">D364/D374</f>
        <v>9.6867238202067135E-2</v>
      </c>
      <c r="BM364" s="131">
        <f t="shared" ref="BM364" si="6077">E364/E374</f>
        <v>8.4501433577572477E-2</v>
      </c>
      <c r="BN364" s="128">
        <f t="shared" ref="BN364" si="6078">F364/F374</f>
        <v>4.9254996116093498E-2</v>
      </c>
      <c r="BO364" s="129">
        <f t="shared" ref="BO364" si="6079">G364/G374</f>
        <v>0.11185718964952505</v>
      </c>
      <c r="BP364" s="130">
        <f t="shared" ref="BP364" si="6080">H364/H374</f>
        <v>6.2774542854224125E-2</v>
      </c>
      <c r="BQ364" s="131">
        <f t="shared" ref="BQ364" si="6081">I364/I374</f>
        <v>0.10667733283139617</v>
      </c>
      <c r="BR364" s="128">
        <f t="shared" ref="BR364" si="6082">J364/J374</f>
        <v>0.16694024950755088</v>
      </c>
      <c r="BS364" s="129">
        <f t="shared" ref="BS364" si="6083">K364/K374</f>
        <v>3.8271962887793561E-2</v>
      </c>
      <c r="BT364" s="130">
        <f t="shared" ref="BT364" si="6084">L364/L374</f>
        <v>0.12696461497936606</v>
      </c>
      <c r="BU364" s="128">
        <f t="shared" ref="BU364" si="6085">M364/M374</f>
        <v>3.3640592694693314E-2</v>
      </c>
      <c r="BV364" s="132">
        <f t="shared" ref="BV364" si="6086">N364/N374</f>
        <v>9.5017266896891953E-2</v>
      </c>
      <c r="BW364" s="133">
        <f t="shared" ref="BW364" si="6087">O364/O374</f>
        <v>6.4492031872509958E-2</v>
      </c>
      <c r="BX364" s="128">
        <f t="shared" ref="BX364" si="6088">P364/P374</f>
        <v>9.381125735088211E-2</v>
      </c>
      <c r="BY364" s="129">
        <f t="shared" ref="BY364" si="6089">Q364/Q374</f>
        <v>7.8790459965928455E-2</v>
      </c>
      <c r="BZ364" s="130">
        <f t="shared" ref="BZ364" si="6090">R364/R374</f>
        <v>6.6159297736973502E-2</v>
      </c>
      <c r="CA364" s="131">
        <f t="shared" ref="CA364" si="6091">S364/S374</f>
        <v>8.9428128661601838E-2</v>
      </c>
      <c r="CB364" s="128">
        <f t="shared" ref="CB364" si="6092">T364/T374</f>
        <v>0.17540322580645162</v>
      </c>
      <c r="CC364" s="129">
        <f t="shared" ref="CC364" si="6093">U364/U374</f>
        <v>3.2203183861951631E-2</v>
      </c>
      <c r="CD364" s="130">
        <f t="shared" ref="CD364" si="6094">V364/V374</f>
        <v>0.11847331995577215</v>
      </c>
      <c r="CE364" s="131">
        <f t="shared" ref="CE364" si="6095">W364/W374</f>
        <v>5.0543187889581481E-2</v>
      </c>
      <c r="CF364" s="128">
        <f t="shared" ref="CF364" si="6096">X364/X374</f>
        <v>0.10742254839186327</v>
      </c>
      <c r="CG364" s="129">
        <f t="shared" ref="CG364" si="6097">Y364/Y374</f>
        <v>5.9474947727096723E-2</v>
      </c>
      <c r="CH364" s="130">
        <f t="shared" ref="CH364" si="6098">Z364/Z374</f>
        <v>7.1492805755395683E-2</v>
      </c>
      <c r="CI364" s="128">
        <f t="shared" ref="CI364" si="6099">AA364/AA374</f>
        <v>9.8867395976720035E-2</v>
      </c>
      <c r="CJ364" s="134">
        <f t="shared" ref="CJ364" si="6100">AB364/AB374</f>
        <v>8.6116916840838553E-2</v>
      </c>
      <c r="CK364" s="135">
        <f t="shared" ref="CK364" si="6101">AC364/AC374</f>
        <v>8.1743713305763313E-2</v>
      </c>
    </row>
    <row r="365" spans="1:89" x14ac:dyDescent="0.2">
      <c r="A365" s="136" t="s">
        <v>31</v>
      </c>
      <c r="B365" s="192">
        <v>1599</v>
      </c>
      <c r="C365" s="176">
        <v>3165</v>
      </c>
      <c r="D365" s="177">
        <v>868</v>
      </c>
      <c r="E365" s="178">
        <v>1254</v>
      </c>
      <c r="F365" s="175">
        <v>1298</v>
      </c>
      <c r="G365" s="179">
        <v>2459</v>
      </c>
      <c r="H365" s="177">
        <v>2421</v>
      </c>
      <c r="I365" s="178">
        <v>4578</v>
      </c>
      <c r="J365" s="175">
        <v>668</v>
      </c>
      <c r="K365" s="176">
        <v>318</v>
      </c>
      <c r="L365" s="177">
        <v>2881</v>
      </c>
      <c r="M365" s="175">
        <v>808</v>
      </c>
      <c r="N365" s="180">
        <v>4181</v>
      </c>
      <c r="O365" s="193">
        <v>2476</v>
      </c>
      <c r="P365" s="175">
        <v>1865</v>
      </c>
      <c r="Q365" s="176">
        <v>1896</v>
      </c>
      <c r="R365" s="177">
        <v>1784</v>
      </c>
      <c r="S365" s="178">
        <v>2600</v>
      </c>
      <c r="T365" s="175">
        <v>1097</v>
      </c>
      <c r="U365" s="179">
        <v>247</v>
      </c>
      <c r="V365" s="177">
        <v>3483</v>
      </c>
      <c r="W365" s="194">
        <v>1618</v>
      </c>
      <c r="X365" s="175">
        <v>1966</v>
      </c>
      <c r="Y365" s="179">
        <v>847</v>
      </c>
      <c r="Z365" s="177">
        <v>2714</v>
      </c>
      <c r="AA365" s="175">
        <v>3973</v>
      </c>
      <c r="AB365" s="156">
        <f t="shared" si="5718"/>
        <v>26825</v>
      </c>
      <c r="AC365" s="157">
        <f t="shared" si="5719"/>
        <v>26239</v>
      </c>
      <c r="BI365" s="136" t="s">
        <v>31</v>
      </c>
      <c r="BJ365" s="128">
        <f>B365/B374</f>
        <v>5.7194978001931539E-2</v>
      </c>
      <c r="BK365" s="129">
        <f t="shared" ref="BK365" si="6102">C365/C374</f>
        <v>0.11888663511381564</v>
      </c>
      <c r="BL365" s="130">
        <f t="shared" ref="BL365" si="6103">D365/D374</f>
        <v>6.9545709478407172E-2</v>
      </c>
      <c r="BM365" s="131">
        <f t="shared" ref="BM365" si="6104">E365/E374</f>
        <v>9.9872570882446637E-2</v>
      </c>
      <c r="BN365" s="128">
        <f t="shared" ref="BN365" si="6105">F365/F374</f>
        <v>4.5830096744580183E-2</v>
      </c>
      <c r="BO365" s="129">
        <f t="shared" ref="BO365" si="6106">G365/G374</f>
        <v>0.10067965935145758</v>
      </c>
      <c r="BP365" s="130">
        <f t="shared" ref="BP365" si="6107">H365/H374</f>
        <v>6.1829604658289919E-2</v>
      </c>
      <c r="BQ365" s="131">
        <f t="shared" ref="BQ365" si="6108">I365/I374</f>
        <v>0.10771257823161264</v>
      </c>
      <c r="BR365" s="128">
        <f t="shared" ref="BR365" si="6109">J365/J374</f>
        <v>0.10965200262639527</v>
      </c>
      <c r="BS365" s="129">
        <f t="shared" ref="BS365" si="6110">K365/K374</f>
        <v>4.6100318933024062E-2</v>
      </c>
      <c r="BT365" s="130">
        <f t="shared" ref="BT365" si="6111">L365/L374</f>
        <v>0.12648169286153305</v>
      </c>
      <c r="BU365" s="128">
        <f t="shared" ref="BU365" si="6112">M365/M374</f>
        <v>3.4803583735354929E-2</v>
      </c>
      <c r="BV365" s="132">
        <f t="shared" ref="BV365" si="6113">N365/N374</f>
        <v>0.10313270843611248</v>
      </c>
      <c r="BW365" s="133">
        <f t="shared" ref="BW365" si="6114">O365/O374</f>
        <v>6.1653386454183265E-2</v>
      </c>
      <c r="BX365" s="128">
        <f t="shared" ref="BX365" si="6115">P365/P374</f>
        <v>8.7043778586763751E-2</v>
      </c>
      <c r="BY365" s="129">
        <f t="shared" ref="BY365" si="6116">Q365/Q374</f>
        <v>8.9721749006246451E-2</v>
      </c>
      <c r="BZ365" s="130">
        <f t="shared" ref="BZ365" si="6117">R365/R374</f>
        <v>7.1836997664492225E-2</v>
      </c>
      <c r="CA365" s="131">
        <f t="shared" ref="CA365" si="6118">S365/S374</f>
        <v>9.8272668858903123E-2</v>
      </c>
      <c r="CB365" s="128">
        <f t="shared" ref="CB365" si="6119">T365/T374</f>
        <v>0.1474462365591398</v>
      </c>
      <c r="CC365" s="129">
        <f t="shared" ref="CC365" si="6120">U365/U374</f>
        <v>3.0015797788309637E-2</v>
      </c>
      <c r="CD365" s="130">
        <f t="shared" ref="CD365" si="6121">V365/V374</f>
        <v>0.14263483353126663</v>
      </c>
      <c r="CE365" s="131">
        <f t="shared" ref="CE365" si="6122">W365/W374</f>
        <v>5.76313446126447E-2</v>
      </c>
      <c r="CF365" s="128">
        <f t="shared" ref="CF365" si="6123">X365/X374</f>
        <v>9.6832980347731856E-2</v>
      </c>
      <c r="CG365" s="129">
        <f t="shared" ref="CG365" si="6124">Y365/Y374</f>
        <v>6.5592813443816303E-2</v>
      </c>
      <c r="CH365" s="130">
        <f t="shared" ref="CH365" si="6125">Z365/Z374</f>
        <v>6.7795763389288569E-2</v>
      </c>
      <c r="CI365" s="128">
        <f t="shared" ref="CI365" si="6126">AA365/AA374</f>
        <v>9.5945325895336761E-2</v>
      </c>
      <c r="CJ365" s="134">
        <f t="shared" ref="CJ365" si="6127">AB365/AB374</f>
        <v>8.4948381784786878E-2</v>
      </c>
      <c r="CK365" s="135">
        <f t="shared" ref="CK365" si="6128">AC365/AC374</f>
        <v>8.3406178777023013E-2</v>
      </c>
    </row>
    <row r="366" spans="1:89" x14ac:dyDescent="0.2">
      <c r="A366" s="145" t="s">
        <v>32</v>
      </c>
      <c r="B366" s="189">
        <v>1740</v>
      </c>
      <c r="C366" s="183">
        <v>2923</v>
      </c>
      <c r="D366" s="184">
        <v>532</v>
      </c>
      <c r="E366" s="185">
        <v>1083</v>
      </c>
      <c r="F366" s="182">
        <v>1171</v>
      </c>
      <c r="G366" s="186">
        <v>2461</v>
      </c>
      <c r="H366" s="184">
        <v>2136</v>
      </c>
      <c r="I366" s="185">
        <v>4092</v>
      </c>
      <c r="J366" s="182">
        <v>462</v>
      </c>
      <c r="K366" s="183">
        <v>225</v>
      </c>
      <c r="L366" s="184">
        <v>2048</v>
      </c>
      <c r="M366" s="182">
        <v>870</v>
      </c>
      <c r="N366" s="187">
        <v>3051</v>
      </c>
      <c r="O366" s="190">
        <v>2381</v>
      </c>
      <c r="P366" s="182">
        <v>1353</v>
      </c>
      <c r="Q366" s="183">
        <v>1672</v>
      </c>
      <c r="R366" s="184">
        <v>1428</v>
      </c>
      <c r="S366" s="185">
        <v>2092</v>
      </c>
      <c r="T366" s="182">
        <v>565</v>
      </c>
      <c r="U366" s="186">
        <v>309</v>
      </c>
      <c r="V366" s="184">
        <v>2472</v>
      </c>
      <c r="W366" s="191">
        <v>1691</v>
      </c>
      <c r="X366" s="182">
        <v>1264</v>
      </c>
      <c r="Y366" s="186">
        <v>746</v>
      </c>
      <c r="Z366" s="184">
        <v>2147</v>
      </c>
      <c r="AA366" s="182">
        <v>2988</v>
      </c>
      <c r="AB366" s="156">
        <f t="shared" si="5718"/>
        <v>20369</v>
      </c>
      <c r="AC366" s="157">
        <f t="shared" si="5719"/>
        <v>23533</v>
      </c>
      <c r="BI366" s="145" t="s">
        <v>32</v>
      </c>
      <c r="BJ366" s="128">
        <f>B366/B374</f>
        <v>6.2238437600600924E-2</v>
      </c>
      <c r="BK366" s="129">
        <f t="shared" ref="BK366" si="6129">C366/C374</f>
        <v>0.10979640898504996</v>
      </c>
      <c r="BL366" s="130">
        <f t="shared" ref="BL366" si="6130">D366/D374</f>
        <v>4.2624789680314079E-2</v>
      </c>
      <c r="BM366" s="131">
        <f t="shared" ref="BM366" si="6131">E366/E374</f>
        <v>8.6253583943931192E-2</v>
      </c>
      <c r="BN366" s="128">
        <f t="shared" ref="BN366" si="6132">F366/F374</f>
        <v>4.1345950144763791E-2</v>
      </c>
      <c r="BO366" s="129">
        <f t="shared" ref="BO366" si="6133">G366/G374</f>
        <v>0.10076154602030789</v>
      </c>
      <c r="BP366" s="130">
        <f t="shared" ref="BP366" si="6134">H366/H374</f>
        <v>5.4551026662580444E-2</v>
      </c>
      <c r="BQ366" s="131">
        <f t="shared" ref="BQ366" si="6135">I366/I374</f>
        <v>9.6277822220130815E-2</v>
      </c>
      <c r="BR366" s="128">
        <f t="shared" ref="BR366" si="6136">J366/J374</f>
        <v>7.5837163493105708E-2</v>
      </c>
      <c r="BS366" s="129">
        <f t="shared" ref="BS366" si="6137">K366/K374</f>
        <v>3.2618150188460426E-2</v>
      </c>
      <c r="BT366" s="130">
        <f t="shared" ref="BT366" si="6138">L366/L374</f>
        <v>8.9911317938361573E-2</v>
      </c>
      <c r="BU366" s="128">
        <f t="shared" ref="BU366" si="6139">M366/M374</f>
        <v>3.7474155754651961E-2</v>
      </c>
      <c r="BV366" s="132">
        <f t="shared" ref="BV366" si="6140">N366/N374</f>
        <v>7.5259003453379381E-2</v>
      </c>
      <c r="BW366" s="133">
        <f t="shared" ref="BW366" si="6141">O366/O374</f>
        <v>5.9287848605577689E-2</v>
      </c>
      <c r="BX366" s="128">
        <f t="shared" ref="BX366" si="6142">P366/P374</f>
        <v>6.3147577709325123E-2</v>
      </c>
      <c r="BY366" s="129">
        <f t="shared" ref="BY366" si="6143">Q366/Q374</f>
        <v>7.9121711148968391E-2</v>
      </c>
      <c r="BZ366" s="130">
        <f t="shared" ref="BZ366" si="6144">R366/R374</f>
        <v>5.7501812031891759E-2</v>
      </c>
      <c r="CA366" s="131">
        <f t="shared" ref="CA366" si="6145">S366/S374</f>
        <v>7.9071701251086673E-2</v>
      </c>
      <c r="CB366" s="128">
        <f t="shared" ref="CB366" si="6146">T366/T374</f>
        <v>7.5940860215053765E-2</v>
      </c>
      <c r="CC366" s="129">
        <f t="shared" ref="CC366" si="6147">U366/U374</f>
        <v>3.7550127597520966E-2</v>
      </c>
      <c r="CD366" s="130">
        <f t="shared" ref="CD366" si="6148">V366/V374</f>
        <v>0.10123264670952946</v>
      </c>
      <c r="CE366" s="131">
        <f t="shared" ref="CE366" si="6149">W366/W374</f>
        <v>6.0231522707034725E-2</v>
      </c>
      <c r="CF366" s="128">
        <f t="shared" ref="CF366" si="6150">X366/X374</f>
        <v>6.2256809338521402E-2</v>
      </c>
      <c r="CG366" s="129">
        <f t="shared" ref="CG366" si="6151">Y366/Y374</f>
        <v>5.7771238286997602E-2</v>
      </c>
      <c r="CH366" s="130">
        <f t="shared" ref="CH366" si="6152">Z366/Z374</f>
        <v>5.3632094324540365E-2</v>
      </c>
      <c r="CI366" s="128">
        <f t="shared" ref="CI366" si="6153">AA366/AA374</f>
        <v>7.2158226472505971E-2</v>
      </c>
      <c r="CJ366" s="134">
        <f t="shared" ref="CJ366" si="6154">AB366/AB374</f>
        <v>6.4503768446386722E-2</v>
      </c>
      <c r="CK366" s="135">
        <f t="shared" ref="CK366" si="6155">AC366/AC374</f>
        <v>7.4804588786145904E-2</v>
      </c>
    </row>
    <row r="367" spans="1:89" x14ac:dyDescent="0.2">
      <c r="A367" s="136" t="s">
        <v>33</v>
      </c>
      <c r="B367" s="192">
        <v>1420</v>
      </c>
      <c r="C367" s="176">
        <v>1609</v>
      </c>
      <c r="D367" s="177">
        <v>419</v>
      </c>
      <c r="E367" s="178">
        <v>756</v>
      </c>
      <c r="F367" s="175">
        <v>1002</v>
      </c>
      <c r="G367" s="179">
        <v>1672</v>
      </c>
      <c r="H367" s="177">
        <v>1934</v>
      </c>
      <c r="I367" s="178">
        <v>2508</v>
      </c>
      <c r="J367" s="175">
        <v>393</v>
      </c>
      <c r="K367" s="176">
        <v>104</v>
      </c>
      <c r="L367" s="177">
        <v>1179</v>
      </c>
      <c r="M367" s="175">
        <v>873</v>
      </c>
      <c r="N367" s="180">
        <v>1949</v>
      </c>
      <c r="O367" s="193">
        <v>1947</v>
      </c>
      <c r="P367" s="175">
        <v>832</v>
      </c>
      <c r="Q367" s="176">
        <v>1265</v>
      </c>
      <c r="R367" s="177">
        <v>1070</v>
      </c>
      <c r="S367" s="178">
        <v>1359</v>
      </c>
      <c r="T367" s="175">
        <v>331</v>
      </c>
      <c r="U367" s="179">
        <v>278</v>
      </c>
      <c r="V367" s="177">
        <v>1774</v>
      </c>
      <c r="W367" s="194">
        <v>1357</v>
      </c>
      <c r="X367" s="175">
        <v>807</v>
      </c>
      <c r="Y367" s="179">
        <v>680</v>
      </c>
      <c r="Z367" s="177">
        <v>1769</v>
      </c>
      <c r="AA367" s="175">
        <v>2110</v>
      </c>
      <c r="AB367" s="156">
        <f t="shared" si="5718"/>
        <v>14879</v>
      </c>
      <c r="AC367" s="157">
        <f t="shared" si="5719"/>
        <v>16518</v>
      </c>
      <c r="BI367" s="136" t="s">
        <v>33</v>
      </c>
      <c r="BJ367" s="128">
        <f>B367/B374</f>
        <v>5.0792288156812249E-2</v>
      </c>
      <c r="BK367" s="129">
        <f t="shared" ref="BK367" si="6156">C367/C374</f>
        <v>6.0438734880925549E-2</v>
      </c>
      <c r="BL367" s="130">
        <f t="shared" ref="BL367" si="6157">D367/D374</f>
        <v>3.3571027962503004E-2</v>
      </c>
      <c r="BM367" s="131">
        <f t="shared" ref="BM367" si="6158">E367/E374</f>
        <v>6.0210258043963044E-2</v>
      </c>
      <c r="BN367" s="128">
        <f t="shared" ref="BN367" si="6159">F367/F374</f>
        <v>3.5378857425323068E-2</v>
      </c>
      <c r="BO367" s="129">
        <f t="shared" ref="BO367" si="6160">G367/G374</f>
        <v>6.8457255158860142E-2</v>
      </c>
      <c r="BP367" s="130">
        <f t="shared" ref="BP367" si="6161">H367/H374</f>
        <v>4.9392174890182855E-2</v>
      </c>
      <c r="BQ367" s="131">
        <f t="shared" ref="BQ367" si="6162">I367/I374</f>
        <v>5.9008987812338244E-2</v>
      </c>
      <c r="BR367" s="128">
        <f t="shared" ref="BR367" si="6163">J367/J374</f>
        <v>6.4510833880499011E-2</v>
      </c>
      <c r="BS367" s="129">
        <f t="shared" ref="BS367" si="6164">K367/K374</f>
        <v>1.5076833864888374E-2</v>
      </c>
      <c r="BT367" s="130">
        <f t="shared" ref="BT367" si="6165">L367/L374</f>
        <v>5.1760470629554835E-2</v>
      </c>
      <c r="BU367" s="128">
        <f t="shared" ref="BU367" si="6166">M367/M374</f>
        <v>3.7603376981392142E-2</v>
      </c>
      <c r="BV367" s="132">
        <f t="shared" ref="BV367" si="6167">N367/N374</f>
        <v>4.8075974346324615E-2</v>
      </c>
      <c r="BW367" s="133">
        <f t="shared" ref="BW367" si="6168">O367/O374</f>
        <v>4.8481075697211155E-2</v>
      </c>
      <c r="BX367" s="128">
        <f t="shared" ref="BX367" si="6169">P367/P374</f>
        <v>3.8831326425837767E-2</v>
      </c>
      <c r="BY367" s="129">
        <f t="shared" ref="BY367" si="6170">Q367/Q374</f>
        <v>5.9861820935074771E-2</v>
      </c>
      <c r="BZ367" s="130">
        <f t="shared" ref="BZ367" si="6171">R367/R374</f>
        <v>4.3086091648546349E-2</v>
      </c>
      <c r="CA367" s="131">
        <f t="shared" ref="CA367" si="6172">S367/S374</f>
        <v>5.1366368068942056E-2</v>
      </c>
      <c r="CB367" s="128">
        <f t="shared" ref="CB367" si="6173">T367/T374</f>
        <v>4.4489247311827955E-2</v>
      </c>
      <c r="CC367" s="129">
        <f t="shared" ref="CC367" si="6174">U367/U374</f>
        <v>3.3782962692915301E-2</v>
      </c>
      <c r="CD367" s="130">
        <f t="shared" ref="CD367" si="6175">V367/V374</f>
        <v>7.2648347598181742E-2</v>
      </c>
      <c r="CE367" s="131">
        <f t="shared" ref="CE367" si="6176">W367/W374</f>
        <v>4.8334817453250224E-2</v>
      </c>
      <c r="CF367" s="128">
        <f t="shared" ref="CF367" si="6177">X367/X374</f>
        <v>3.9747820519135106E-2</v>
      </c>
      <c r="CG367" s="129">
        <f t="shared" ref="CG367" si="6178">Y367/Y374</f>
        <v>5.2660109966700223E-2</v>
      </c>
      <c r="CH367" s="130">
        <f t="shared" ref="CH367" si="6179">Z367/Z374</f>
        <v>4.4189648281374901E-2</v>
      </c>
      <c r="CI367" s="128">
        <f t="shared" ref="CI367" si="6180">AA367/AA374</f>
        <v>5.0955106377840564E-2</v>
      </c>
      <c r="CJ367" s="134">
        <f t="shared" ref="CJ367" si="6181">AB367/AB374</f>
        <v>4.7118246880739754E-2</v>
      </c>
      <c r="CK367" s="135">
        <f t="shared" ref="CK367" si="6182">AC367/AC374</f>
        <v>5.25059362414294E-2</v>
      </c>
    </row>
    <row r="368" spans="1:89" x14ac:dyDescent="0.2">
      <c r="A368" s="145" t="s">
        <v>34</v>
      </c>
      <c r="B368" s="189">
        <v>465</v>
      </c>
      <c r="C368" s="183">
        <v>918</v>
      </c>
      <c r="D368" s="184">
        <v>213</v>
      </c>
      <c r="E368" s="185">
        <v>520</v>
      </c>
      <c r="F368" s="182">
        <v>495</v>
      </c>
      <c r="G368" s="186">
        <v>1242</v>
      </c>
      <c r="H368" s="184">
        <v>982</v>
      </c>
      <c r="I368" s="185">
        <v>1967</v>
      </c>
      <c r="J368" s="182">
        <v>146</v>
      </c>
      <c r="K368" s="183">
        <v>76</v>
      </c>
      <c r="L368" s="184">
        <v>856</v>
      </c>
      <c r="M368" s="182">
        <v>616</v>
      </c>
      <c r="N368" s="187">
        <v>1826</v>
      </c>
      <c r="O368" s="190">
        <v>1646</v>
      </c>
      <c r="P368" s="182">
        <v>568</v>
      </c>
      <c r="Q368" s="183">
        <v>969</v>
      </c>
      <c r="R368" s="184">
        <v>824</v>
      </c>
      <c r="S368" s="185">
        <v>1182</v>
      </c>
      <c r="T368" s="182">
        <v>179</v>
      </c>
      <c r="U368" s="186">
        <v>230</v>
      </c>
      <c r="V368" s="184">
        <v>1275</v>
      </c>
      <c r="W368" s="191">
        <v>810</v>
      </c>
      <c r="X368" s="182">
        <v>525</v>
      </c>
      <c r="Y368" s="186">
        <v>458</v>
      </c>
      <c r="Z368" s="184">
        <v>1164</v>
      </c>
      <c r="AA368" s="182">
        <v>1682</v>
      </c>
      <c r="AB368" s="156">
        <f t="shared" si="5718"/>
        <v>9518</v>
      </c>
      <c r="AC368" s="157">
        <f t="shared" si="5719"/>
        <v>12316</v>
      </c>
      <c r="BI368" s="145" t="s">
        <v>34</v>
      </c>
      <c r="BJ368" s="128">
        <f>B368/B374</f>
        <v>1.6632685910505419E-2</v>
      </c>
      <c r="BK368" s="129">
        <f t="shared" ref="BK368" si="6183">C368/C374</f>
        <v>3.4482758620689655E-2</v>
      </c>
      <c r="BL368" s="130">
        <f t="shared" ref="BL368" si="6184">D368/D374</f>
        <v>1.7065940229148306E-2</v>
      </c>
      <c r="BM368" s="131">
        <f t="shared" ref="BM368" si="6185">E368/E374</f>
        <v>4.1414463204842308E-2</v>
      </c>
      <c r="BN368" s="128">
        <f t="shared" ref="BN368" si="6186">F368/F374</f>
        <v>1.7477579267000918E-2</v>
      </c>
      <c r="BO368" s="129">
        <f t="shared" ref="BO368" si="6187">G368/G374</f>
        <v>5.0851621356043236E-2</v>
      </c>
      <c r="BP368" s="130">
        <f t="shared" ref="BP368" si="6188">H368/H374</f>
        <v>2.5079170497497191E-2</v>
      </c>
      <c r="BQ368" s="131">
        <f t="shared" ref="BQ368" si="6189">I368/I374</f>
        <v>4.6280175050585855E-2</v>
      </c>
      <c r="BR368" s="128">
        <f t="shared" ref="BR368" si="6190">J368/J374</f>
        <v>2.3965856861457649E-2</v>
      </c>
      <c r="BS368" s="129">
        <f t="shared" ref="BS368" si="6191">K368/K374</f>
        <v>1.1017686285879966E-2</v>
      </c>
      <c r="BT368" s="130">
        <f t="shared" ref="BT368" si="6192">L368/L374</f>
        <v>3.7580121169549563E-2</v>
      </c>
      <c r="BU368" s="128">
        <f t="shared" ref="BU368" si="6193">M368/M374</f>
        <v>2.653342522398346E-2</v>
      </c>
      <c r="BV368" s="132">
        <f t="shared" ref="BV368" si="6194">N368/N374</f>
        <v>4.5041933892451896E-2</v>
      </c>
      <c r="BW368" s="133">
        <f t="shared" ref="BW368" si="6195">O368/O374</f>
        <v>4.0986055776892433E-2</v>
      </c>
      <c r="BX368" s="128">
        <f t="shared" ref="BX368" si="6196">P368/P374</f>
        <v>2.6509847848408475E-2</v>
      </c>
      <c r="BY368" s="129">
        <f t="shared" ref="BY368" si="6197">Q368/Q374</f>
        <v>4.5854628052243045E-2</v>
      </c>
      <c r="BZ368" s="130">
        <f t="shared" ref="BZ368" si="6198">R368/R374</f>
        <v>3.3180317306917936E-2</v>
      </c>
      <c r="CA368" s="131">
        <f t="shared" ref="CA368" si="6199">S368/S374</f>
        <v>4.4676267150470572E-2</v>
      </c>
      <c r="CB368" s="128">
        <f t="shared" ref="CB368" si="6200">T368/T374</f>
        <v>2.4059139784946237E-2</v>
      </c>
      <c r="CC368" s="129">
        <f t="shared" ref="CC368" si="6201">U368/U374</f>
        <v>2.7949933163203305E-2</v>
      </c>
      <c r="CD368" s="130">
        <f t="shared" ref="CD368" si="6202">V368/V374</f>
        <v>5.2213440353822846E-2</v>
      </c>
      <c r="CE368" s="131">
        <f t="shared" ref="CE368" si="6203">W368/W374</f>
        <v>2.8851291184327693E-2</v>
      </c>
      <c r="CF368" s="128">
        <f t="shared" ref="CF368" si="6204">X368/X374</f>
        <v>2.5858247549623209E-2</v>
      </c>
      <c r="CG368" s="129">
        <f t="shared" ref="CG368" si="6205">Y368/Y374</f>
        <v>3.5468132889336326E-2</v>
      </c>
      <c r="CH368" s="130">
        <f t="shared" ref="CH368" si="6206">Z368/Z374</f>
        <v>2.9076738609112709E-2</v>
      </c>
      <c r="CI368" s="128">
        <f t="shared" ref="CI368" si="6207">AA368/AA374</f>
        <v>4.061918906517907E-2</v>
      </c>
      <c r="CJ368" s="134">
        <f t="shared" ref="CJ368" si="6208">AB368/AB374</f>
        <v>3.0141237570460448E-2</v>
      </c>
      <c r="CK368" s="135">
        <f t="shared" ref="CK368" si="6209">AC368/AC374</f>
        <v>3.9148995686490162E-2</v>
      </c>
    </row>
    <row r="369" spans="1:89" x14ac:dyDescent="0.2">
      <c r="A369" s="136" t="s">
        <v>35</v>
      </c>
      <c r="B369" s="192">
        <v>0</v>
      </c>
      <c r="C369" s="176">
        <v>396</v>
      </c>
      <c r="D369" s="177">
        <v>8</v>
      </c>
      <c r="E369" s="178">
        <v>301</v>
      </c>
      <c r="F369" s="175">
        <v>18</v>
      </c>
      <c r="G369" s="179">
        <v>686</v>
      </c>
      <c r="H369" s="177">
        <v>93</v>
      </c>
      <c r="I369" s="178">
        <v>781</v>
      </c>
      <c r="J369" s="175">
        <v>30</v>
      </c>
      <c r="K369" s="176">
        <v>37</v>
      </c>
      <c r="L369" s="177">
        <v>558</v>
      </c>
      <c r="M369" s="175">
        <v>137</v>
      </c>
      <c r="N369" s="180">
        <v>449</v>
      </c>
      <c r="O369" s="193">
        <v>244</v>
      </c>
      <c r="P369" s="175">
        <v>136</v>
      </c>
      <c r="Q369" s="176">
        <v>172</v>
      </c>
      <c r="R369" s="177">
        <v>180</v>
      </c>
      <c r="S369" s="178">
        <v>103</v>
      </c>
      <c r="T369" s="175">
        <v>48</v>
      </c>
      <c r="U369" s="179">
        <v>23</v>
      </c>
      <c r="V369" s="177">
        <v>168</v>
      </c>
      <c r="W369" s="194">
        <v>56</v>
      </c>
      <c r="X369" s="175">
        <v>89</v>
      </c>
      <c r="Y369" s="179">
        <v>32</v>
      </c>
      <c r="Z369" s="177">
        <v>107</v>
      </c>
      <c r="AA369" s="175">
        <v>137</v>
      </c>
      <c r="AB369" s="156">
        <f t="shared" si="5718"/>
        <v>1884</v>
      </c>
      <c r="AC369" s="157">
        <f t="shared" si="5719"/>
        <v>3105</v>
      </c>
      <c r="BI369" s="136" t="s">
        <v>35</v>
      </c>
      <c r="BJ369" s="128">
        <f>B369/B374</f>
        <v>0</v>
      </c>
      <c r="BK369" s="129">
        <f t="shared" ref="BK369" si="6210">C369/C374</f>
        <v>1.4874915483434753E-2</v>
      </c>
      <c r="BL369" s="130">
        <f t="shared" ref="BL369" si="6211">D369/D374</f>
        <v>6.4097428090697866E-4</v>
      </c>
      <c r="BM369" s="131">
        <f t="shared" ref="BM369" si="6212">E369/E374</f>
        <v>2.3972602739726026E-2</v>
      </c>
      <c r="BN369" s="128">
        <f t="shared" ref="BN369" si="6213">F369/F374</f>
        <v>6.355483369818516E-4</v>
      </c>
      <c r="BO369" s="129">
        <f t="shared" ref="BO369" si="6214">G369/G374</f>
        <v>2.8087127415656731E-2</v>
      </c>
      <c r="BP369" s="130">
        <f t="shared" ref="BP369" si="6215">H369/H374</f>
        <v>2.3751149249157219E-3</v>
      </c>
      <c r="BQ369" s="131">
        <f t="shared" ref="BQ369" si="6216">I369/I374</f>
        <v>1.8375605853842174E-2</v>
      </c>
      <c r="BR369" s="128">
        <f t="shared" ref="BR369" si="6217">J369/J374</f>
        <v>4.9244911359159552E-3</v>
      </c>
      <c r="BS369" s="129">
        <f t="shared" ref="BS369" si="6218">K369/K374</f>
        <v>5.3638735865468249E-3</v>
      </c>
      <c r="BT369" s="130">
        <f t="shared" ref="BT369" si="6219">L369/L374</f>
        <v>2.4497321977346564E-2</v>
      </c>
      <c r="BU369" s="128">
        <f t="shared" ref="BU369" si="6220">M369/M374</f>
        <v>5.9011026878015163E-3</v>
      </c>
      <c r="BV369" s="132">
        <f t="shared" ref="BV369" si="6221">N369/N374</f>
        <v>1.1075481006413418E-2</v>
      </c>
      <c r="BW369" s="133">
        <f t="shared" ref="BW369" si="6222">O369/O374</f>
        <v>6.0756972111553785E-3</v>
      </c>
      <c r="BX369" s="128">
        <f t="shared" ref="BX369" si="6223">P369/P374</f>
        <v>6.3474283580696352E-3</v>
      </c>
      <c r="BY369" s="129">
        <f t="shared" ref="BY369" si="6224">Q369/Q374</f>
        <v>8.1393147832670831E-3</v>
      </c>
      <c r="BZ369" s="130">
        <f t="shared" ref="BZ369" si="6225">R369/R374</f>
        <v>7.24812756704518E-3</v>
      </c>
      <c r="CA369" s="131">
        <f t="shared" ref="CA369" si="6226">S369/S374</f>
        <v>3.8931095740257775E-3</v>
      </c>
      <c r="CB369" s="128">
        <f t="shared" ref="CB369" si="6227">T369/T374</f>
        <v>6.4516129032258064E-3</v>
      </c>
      <c r="CC369" s="129">
        <f t="shared" ref="CC369" si="6228">U369/U374</f>
        <v>2.7949933163203306E-3</v>
      </c>
      <c r="CD369" s="130">
        <f t="shared" ref="CD369" si="6229">V369/V374</f>
        <v>6.8798886113272456E-3</v>
      </c>
      <c r="CE369" s="131">
        <f t="shared" ref="CE369" si="6230">W369/W374</f>
        <v>1.9946571682991987E-3</v>
      </c>
      <c r="CF369" s="128">
        <f t="shared" ref="CF369" si="6231">X369/X374</f>
        <v>4.383588632221839E-3</v>
      </c>
      <c r="CG369" s="129">
        <f t="shared" ref="CG369" si="6232">Y369/Y374</f>
        <v>2.4781228219623633E-3</v>
      </c>
      <c r="CH369" s="130">
        <f t="shared" ref="CH369" si="6233">Z369/Z374</f>
        <v>2.672861710631495E-3</v>
      </c>
      <c r="CI369" s="128">
        <f t="shared" ref="CI369" si="6234">AA369/AA374</f>
        <v>3.3084595136323022E-3</v>
      </c>
      <c r="CJ369" s="134">
        <f t="shared" ref="CJ369" si="6235">AB369/AB374</f>
        <v>5.9661789853695611E-3</v>
      </c>
      <c r="CK369" s="135">
        <f t="shared" ref="CK369" si="6236">AC369/AC374</f>
        <v>9.8698953886450103E-3</v>
      </c>
    </row>
    <row r="370" spans="1:89" x14ac:dyDescent="0.2">
      <c r="A370" s="145" t="s">
        <v>36</v>
      </c>
      <c r="B370" s="189">
        <v>0</v>
      </c>
      <c r="C370" s="183">
        <v>0</v>
      </c>
      <c r="D370" s="184">
        <v>0</v>
      </c>
      <c r="E370" s="185">
        <v>0</v>
      </c>
      <c r="F370" s="182">
        <v>0</v>
      </c>
      <c r="G370" s="186">
        <v>0</v>
      </c>
      <c r="H370" s="184">
        <v>0</v>
      </c>
      <c r="I370" s="185">
        <v>0</v>
      </c>
      <c r="J370" s="182">
        <v>0</v>
      </c>
      <c r="K370" s="186">
        <v>0</v>
      </c>
      <c r="L370" s="184">
        <v>0</v>
      </c>
      <c r="M370" s="182">
        <v>0</v>
      </c>
      <c r="N370" s="187">
        <v>0</v>
      </c>
      <c r="O370" s="190">
        <v>0</v>
      </c>
      <c r="P370" s="182">
        <v>0</v>
      </c>
      <c r="Q370" s="186">
        <v>0</v>
      </c>
      <c r="R370" s="184">
        <v>0</v>
      </c>
      <c r="S370" s="185">
        <v>0</v>
      </c>
      <c r="T370" s="182">
        <v>0</v>
      </c>
      <c r="U370" s="186">
        <v>0</v>
      </c>
      <c r="V370" s="184">
        <v>0</v>
      </c>
      <c r="W370" s="185">
        <v>0</v>
      </c>
      <c r="X370" s="182">
        <v>0</v>
      </c>
      <c r="Y370" s="186">
        <v>0</v>
      </c>
      <c r="Z370" s="184">
        <v>0</v>
      </c>
      <c r="AA370" s="182">
        <v>0</v>
      </c>
      <c r="AB370" s="156">
        <f t="shared" si="5718"/>
        <v>0</v>
      </c>
      <c r="AC370" s="157">
        <f t="shared" si="5719"/>
        <v>0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0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0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0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0</v>
      </c>
    </row>
    <row r="371" spans="1:89" x14ac:dyDescent="0.2">
      <c r="A371" s="136" t="s">
        <v>37</v>
      </c>
      <c r="B371" s="58"/>
      <c r="C371" s="59"/>
      <c r="D371" s="138"/>
      <c r="E371" s="139"/>
      <c r="F371" s="137"/>
      <c r="G371" s="140"/>
      <c r="H371" s="138"/>
      <c r="I371" s="139"/>
      <c r="J371" s="137"/>
      <c r="K371" s="140"/>
      <c r="L371" s="138"/>
      <c r="M371" s="137"/>
      <c r="N371" s="141"/>
      <c r="O371" s="142"/>
      <c r="P371" s="137"/>
      <c r="Q371" s="140"/>
      <c r="R371" s="138"/>
      <c r="S371" s="139"/>
      <c r="T371" s="137"/>
      <c r="U371" s="140"/>
      <c r="V371" s="138"/>
      <c r="W371" s="139"/>
      <c r="X371" s="137"/>
      <c r="Y371" s="140"/>
      <c r="Z371" s="143"/>
      <c r="AA371" s="144"/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29" t="s">
        <v>13</v>
      </c>
      <c r="B374" s="20">
        <f t="shared" ref="B374" si="6347">SUM(B351:B373)</f>
        <v>27957</v>
      </c>
      <c r="C374" s="21">
        <f t="shared" ref="C374" si="6348">SUM(C351:C373)</f>
        <v>26622</v>
      </c>
      <c r="D374" s="20">
        <f t="shared" ref="D374" si="6349">SUM(D351:D373)</f>
        <v>12481</v>
      </c>
      <c r="E374" s="21">
        <f t="shared" ref="E374" si="6350">SUM(E351:E373)</f>
        <v>12556</v>
      </c>
      <c r="F374" s="20">
        <f t="shared" ref="F374" si="6351">SUM(F351:F373)</f>
        <v>28322</v>
      </c>
      <c r="G374" s="21">
        <f t="shared" ref="G374" si="6352">SUM(G351:G373)</f>
        <v>24424</v>
      </c>
      <c r="H374" s="20">
        <f t="shared" ref="H374" si="6353">SUM(H351:H373)</f>
        <v>39156</v>
      </c>
      <c r="I374" s="21">
        <f t="shared" ref="I374" si="6354">SUM(I351:I373)</f>
        <v>42502</v>
      </c>
      <c r="J374" s="20">
        <f t="shared" ref="J374" si="6355">SUM(J351:J373)</f>
        <v>6092</v>
      </c>
      <c r="K374" s="21">
        <f t="shared" ref="K374" si="6356">SUM(K351:K373)</f>
        <v>6898</v>
      </c>
      <c r="L374" s="20">
        <f t="shared" ref="L374" si="6357">SUM(L351:L373)</f>
        <v>22778</v>
      </c>
      <c r="M374" s="21">
        <f t="shared" ref="M374" si="6358">SUM(M351:M373)</f>
        <v>23216</v>
      </c>
      <c r="N374" s="20">
        <f t="shared" ref="N374" si="6359">SUM(N351:N373)</f>
        <v>40540</v>
      </c>
      <c r="O374" s="21">
        <f t="shared" ref="O374" si="6360">SUM(O351:O373)</f>
        <v>40160</v>
      </c>
      <c r="P374" s="20">
        <f t="shared" ref="P374" si="6361">SUM(P351:P373)</f>
        <v>21426</v>
      </c>
      <c r="Q374" s="21">
        <f t="shared" ref="Q374" si="6362">SUM(Q351:Q373)</f>
        <v>21132</v>
      </c>
      <c r="R374" s="20">
        <f t="shared" ref="R374" si="6363">SUM(R351:R373)</f>
        <v>24834</v>
      </c>
      <c r="S374" s="21">
        <f t="shared" ref="S374" si="6364">SUM(S351:S373)</f>
        <v>26457</v>
      </c>
      <c r="T374" s="20">
        <f t="shared" ref="T374" si="6365">SUM(T351:T373)</f>
        <v>7440</v>
      </c>
      <c r="U374" s="21">
        <f t="shared" ref="U374" si="6366">SUM(U351:U373)</f>
        <v>8229</v>
      </c>
      <c r="V374" s="20">
        <f t="shared" ref="V374" si="6367">SUM(V351:V373)</f>
        <v>24419</v>
      </c>
      <c r="W374" s="21">
        <f t="shared" ref="W374" si="6368">SUM(W351:W373)</f>
        <v>28075</v>
      </c>
      <c r="X374" s="20">
        <f t="shared" ref="X374" si="6369">SUM(X351:X373)</f>
        <v>20303</v>
      </c>
      <c r="Y374" s="21">
        <f t="shared" ref="Y374" si="6370">SUM(Y351:Y373)</f>
        <v>12913</v>
      </c>
      <c r="Z374" s="20">
        <f t="shared" ref="Z374" si="6371">SUM(Z351:Z373)</f>
        <v>40032</v>
      </c>
      <c r="AA374" s="21">
        <f t="shared" ref="AA374" si="6372">SUM(AA351:AA373)</f>
        <v>41409</v>
      </c>
      <c r="AB374" s="160">
        <f t="shared" ref="AB374:AC374" si="6373">SUM(AB350:AB373)</f>
        <v>315780</v>
      </c>
      <c r="AC374" s="161">
        <f t="shared" si="6373"/>
        <v>314593</v>
      </c>
      <c r="BI374" s="229" t="s">
        <v>13</v>
      </c>
      <c r="BJ374" s="154">
        <f>SUM(BJ350:BJ373)</f>
        <v>0.99999999999999989</v>
      </c>
      <c r="BK374" s="155">
        <f t="shared" ref="BK374:CK374" si="6374">SUM(BK350:BK373)</f>
        <v>1</v>
      </c>
      <c r="BL374" s="154">
        <f t="shared" si="6374"/>
        <v>0.99999999999999978</v>
      </c>
      <c r="BM374" s="155">
        <f t="shared" si="6374"/>
        <v>1</v>
      </c>
      <c r="BN374" s="154">
        <f t="shared" si="6374"/>
        <v>1</v>
      </c>
      <c r="BO374" s="155">
        <f t="shared" si="6374"/>
        <v>1</v>
      </c>
      <c r="BP374" s="154">
        <f t="shared" si="6374"/>
        <v>1.0000000000000002</v>
      </c>
      <c r="BQ374" s="155">
        <f t="shared" si="6374"/>
        <v>1</v>
      </c>
      <c r="BR374" s="154">
        <f t="shared" si="6374"/>
        <v>1</v>
      </c>
      <c r="BS374" s="155">
        <f t="shared" si="6374"/>
        <v>0.99999999999999967</v>
      </c>
      <c r="BT374" s="154">
        <f t="shared" si="6374"/>
        <v>1.0000000000000002</v>
      </c>
      <c r="BU374" s="155">
        <f t="shared" si="6374"/>
        <v>1</v>
      </c>
      <c r="BV374" s="154">
        <f t="shared" si="6374"/>
        <v>0.99999999999999989</v>
      </c>
      <c r="BW374" s="155">
        <f t="shared" si="6374"/>
        <v>1</v>
      </c>
      <c r="BX374" s="154">
        <f t="shared" si="6374"/>
        <v>1</v>
      </c>
      <c r="BY374" s="155">
        <f t="shared" si="6374"/>
        <v>1</v>
      </c>
      <c r="BZ374" s="154">
        <f t="shared" si="6374"/>
        <v>1</v>
      </c>
      <c r="CA374" s="155">
        <f t="shared" si="6374"/>
        <v>1</v>
      </c>
      <c r="CB374" s="154">
        <f t="shared" si="6374"/>
        <v>0.99999999999999989</v>
      </c>
      <c r="CC374" s="155">
        <f t="shared" si="6374"/>
        <v>0.99999999999999989</v>
      </c>
      <c r="CD374" s="154">
        <f t="shared" si="6374"/>
        <v>1</v>
      </c>
      <c r="CE374" s="155">
        <f t="shared" si="6374"/>
        <v>0.99999999999999978</v>
      </c>
      <c r="CF374" s="154">
        <f t="shared" si="6374"/>
        <v>1</v>
      </c>
      <c r="CG374" s="155">
        <f t="shared" si="6374"/>
        <v>1.0000000000000002</v>
      </c>
      <c r="CH374" s="154">
        <f t="shared" si="6374"/>
        <v>1</v>
      </c>
      <c r="CI374" s="155">
        <f t="shared" si="6374"/>
        <v>1</v>
      </c>
      <c r="CJ374" s="154">
        <f t="shared" si="6374"/>
        <v>1.0000000000000002</v>
      </c>
      <c r="CK374" s="155">
        <f t="shared" si="6374"/>
        <v>1</v>
      </c>
    </row>
    <row r="375" spans="1:89" ht="13.5" thickTop="1" x14ac:dyDescent="0.2">
      <c r="A375" s="173"/>
    </row>
    <row r="377" spans="1:89" x14ac:dyDescent="0.2">
      <c r="A377" s="305">
        <f>+A346+1</f>
        <v>44755</v>
      </c>
      <c r="B377" s="305"/>
      <c r="C377" s="305"/>
      <c r="D377" s="305"/>
      <c r="BI377" s="310">
        <f>+BI346+1</f>
        <v>44755</v>
      </c>
      <c r="BJ377" s="310"/>
      <c r="BK377" s="310"/>
      <c r="BL377" s="310"/>
    </row>
    <row r="378" spans="1:89" ht="13.5" thickBot="1" x14ac:dyDescent="0.25">
      <c r="AE378" s="232" t="s">
        <v>84</v>
      </c>
    </row>
    <row r="379" spans="1:89" ht="14.25" thickTop="1" thickBot="1" x14ac:dyDescent="0.25">
      <c r="A379" s="301" t="s">
        <v>0</v>
      </c>
      <c r="B379" s="303" t="s">
        <v>1</v>
      </c>
      <c r="C379" s="304"/>
      <c r="D379" s="303" t="s">
        <v>2</v>
      </c>
      <c r="E379" s="304"/>
      <c r="F379" s="303" t="s">
        <v>3</v>
      </c>
      <c r="G379" s="304"/>
      <c r="H379" s="303" t="s">
        <v>4</v>
      </c>
      <c r="I379" s="304"/>
      <c r="J379" s="303" t="s">
        <v>5</v>
      </c>
      <c r="K379" s="304"/>
      <c r="L379" s="303" t="s">
        <v>6</v>
      </c>
      <c r="M379" s="304"/>
      <c r="N379" s="303" t="s">
        <v>7</v>
      </c>
      <c r="O379" s="304"/>
      <c r="P379" s="303" t="s">
        <v>8</v>
      </c>
      <c r="Q379" s="304"/>
      <c r="R379" s="303" t="s">
        <v>9</v>
      </c>
      <c r="S379" s="304"/>
      <c r="T379" s="303" t="s">
        <v>10</v>
      </c>
      <c r="U379" s="304"/>
      <c r="V379" s="303" t="s">
        <v>11</v>
      </c>
      <c r="W379" s="304"/>
      <c r="X379" s="303" t="s">
        <v>12</v>
      </c>
      <c r="Y379" s="304"/>
      <c r="Z379" s="306" t="s">
        <v>40</v>
      </c>
      <c r="AA379" s="307"/>
      <c r="AB379" s="308" t="s">
        <v>41</v>
      </c>
      <c r="AC379" s="309"/>
      <c r="AE379" s="301" t="s">
        <v>0</v>
      </c>
      <c r="AF379" s="303" t="s">
        <v>1</v>
      </c>
      <c r="AG379" s="304"/>
      <c r="AH379" s="303" t="s">
        <v>2</v>
      </c>
      <c r="AI379" s="304"/>
      <c r="AJ379" s="303" t="s">
        <v>3</v>
      </c>
      <c r="AK379" s="304"/>
      <c r="AL379" s="303" t="s">
        <v>4</v>
      </c>
      <c r="AM379" s="304"/>
      <c r="AN379" s="303" t="s">
        <v>5</v>
      </c>
      <c r="AO379" s="304"/>
      <c r="AP379" s="303" t="s">
        <v>6</v>
      </c>
      <c r="AQ379" s="304"/>
      <c r="AR379" s="303" t="s">
        <v>7</v>
      </c>
      <c r="AS379" s="304"/>
      <c r="AT379" s="303" t="s">
        <v>8</v>
      </c>
      <c r="AU379" s="304"/>
      <c r="AV379" s="303" t="s">
        <v>9</v>
      </c>
      <c r="AW379" s="304"/>
      <c r="AX379" s="303" t="s">
        <v>10</v>
      </c>
      <c r="AY379" s="304"/>
      <c r="AZ379" s="303" t="s">
        <v>11</v>
      </c>
      <c r="BA379" s="304"/>
      <c r="BB379" s="303" t="s">
        <v>12</v>
      </c>
      <c r="BC379" s="304"/>
      <c r="BD379" s="306" t="s">
        <v>40</v>
      </c>
      <c r="BE379" s="307"/>
      <c r="BF379" s="308" t="s">
        <v>41</v>
      </c>
      <c r="BG379" s="309"/>
      <c r="BI379" s="301" t="s">
        <v>0</v>
      </c>
      <c r="BJ379" s="303" t="s">
        <v>1</v>
      </c>
      <c r="BK379" s="304"/>
      <c r="BL379" s="303" t="s">
        <v>2</v>
      </c>
      <c r="BM379" s="304"/>
      <c r="BN379" s="303" t="s">
        <v>3</v>
      </c>
      <c r="BO379" s="304"/>
      <c r="BP379" s="303" t="s">
        <v>4</v>
      </c>
      <c r="BQ379" s="304"/>
      <c r="BR379" s="303" t="s">
        <v>5</v>
      </c>
      <c r="BS379" s="304"/>
      <c r="BT379" s="303" t="s">
        <v>6</v>
      </c>
      <c r="BU379" s="304"/>
      <c r="BV379" s="303" t="s">
        <v>7</v>
      </c>
      <c r="BW379" s="304"/>
      <c r="BX379" s="303" t="s">
        <v>8</v>
      </c>
      <c r="BY379" s="304"/>
      <c r="BZ379" s="303" t="s">
        <v>9</v>
      </c>
      <c r="CA379" s="304"/>
      <c r="CB379" s="303" t="s">
        <v>10</v>
      </c>
      <c r="CC379" s="304"/>
      <c r="CD379" s="303" t="s">
        <v>11</v>
      </c>
      <c r="CE379" s="304"/>
      <c r="CF379" s="303" t="s">
        <v>12</v>
      </c>
      <c r="CG379" s="304"/>
      <c r="CH379" s="306" t="s">
        <v>40</v>
      </c>
      <c r="CI379" s="307"/>
      <c r="CJ379" s="303" t="s">
        <v>41</v>
      </c>
      <c r="CK379" s="304"/>
    </row>
    <row r="380" spans="1:89" ht="15" thickTop="1" thickBot="1" x14ac:dyDescent="0.3">
      <c r="A380" s="302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2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2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3367</v>
      </c>
      <c r="AG381" s="172">
        <f t="shared" ref="AG381:AV382" si="6375">SUMIF($A$9:$A$32,$AE381,C$381:C$404)</f>
        <v>1206</v>
      </c>
      <c r="AH381" s="126">
        <f t="shared" si="6375"/>
        <v>1118</v>
      </c>
      <c r="AI381" s="166">
        <f t="shared" si="6375"/>
        <v>1036</v>
      </c>
      <c r="AJ381" s="125">
        <f t="shared" si="6375"/>
        <v>1734</v>
      </c>
      <c r="AK381" s="127">
        <f t="shared" si="6375"/>
        <v>1430</v>
      </c>
      <c r="AL381" s="126">
        <f t="shared" si="6375"/>
        <v>3991</v>
      </c>
      <c r="AM381" s="166">
        <f t="shared" si="6375"/>
        <v>2214</v>
      </c>
      <c r="AN381" s="125">
        <f t="shared" si="6375"/>
        <v>250</v>
      </c>
      <c r="AO381" s="127">
        <f t="shared" si="6375"/>
        <v>945</v>
      </c>
      <c r="AP381" s="126">
        <f t="shared" si="6375"/>
        <v>1108</v>
      </c>
      <c r="AQ381" s="125">
        <f t="shared" si="6375"/>
        <v>3320</v>
      </c>
      <c r="AR381" s="165">
        <f t="shared" si="6375"/>
        <v>2923</v>
      </c>
      <c r="AS381" s="167">
        <f t="shared" si="6375"/>
        <v>4322</v>
      </c>
      <c r="AT381" s="125">
        <f t="shared" si="6375"/>
        <v>2169</v>
      </c>
      <c r="AU381" s="127">
        <f t="shared" si="6375"/>
        <v>2209</v>
      </c>
      <c r="AV381" s="126">
        <f t="shared" si="6375"/>
        <v>2585</v>
      </c>
      <c r="AW381" s="166">
        <f t="shared" ref="AW381:BE382" si="6376">SUMIF($A$9:$A$32,$AE381,S$381:S$404)</f>
        <v>1890</v>
      </c>
      <c r="AX381" s="125">
        <f t="shared" si="6376"/>
        <v>344</v>
      </c>
      <c r="AY381" s="127">
        <f t="shared" si="6376"/>
        <v>1506</v>
      </c>
      <c r="AZ381" s="126">
        <f t="shared" si="6376"/>
        <v>1269</v>
      </c>
      <c r="BA381" s="166">
        <f t="shared" si="6376"/>
        <v>3057</v>
      </c>
      <c r="BB381" s="125">
        <f t="shared" si="6376"/>
        <v>1735</v>
      </c>
      <c r="BC381" s="127">
        <f t="shared" si="6376"/>
        <v>1747</v>
      </c>
      <c r="BD381" s="170">
        <f t="shared" si="6376"/>
        <v>3653</v>
      </c>
      <c r="BE381" s="171">
        <f t="shared" si="6376"/>
        <v>2617</v>
      </c>
      <c r="BF381" s="156">
        <f>AF381+AH381+AJ381+AL381+AN381+AP381+AR381+AT381+AV381+AX381+AZ381+BB381+BD381</f>
        <v>26246</v>
      </c>
      <c r="BG381" s="157">
        <f>AG381+AI381+AK381+AM381+AO381+AQ381+AS381+AU381+AW381+AY381+BA381+BC381+BE381</f>
        <v>27499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75">
        <v>311</v>
      </c>
      <c r="C382" s="176">
        <v>0</v>
      </c>
      <c r="D382" s="177">
        <v>233</v>
      </c>
      <c r="E382" s="178">
        <v>2</v>
      </c>
      <c r="F382" s="175">
        <v>438</v>
      </c>
      <c r="G382" s="179">
        <v>7</v>
      </c>
      <c r="H382" s="177">
        <v>447</v>
      </c>
      <c r="I382" s="178">
        <v>47</v>
      </c>
      <c r="J382" s="175">
        <v>8</v>
      </c>
      <c r="K382" s="179">
        <v>19</v>
      </c>
      <c r="L382" s="177">
        <v>57</v>
      </c>
      <c r="M382" s="175">
        <v>74</v>
      </c>
      <c r="N382" s="180">
        <v>207</v>
      </c>
      <c r="O382" s="181">
        <v>129</v>
      </c>
      <c r="P382" s="175">
        <v>91</v>
      </c>
      <c r="Q382" s="179">
        <v>33</v>
      </c>
      <c r="R382" s="177">
        <v>31</v>
      </c>
      <c r="S382" s="178">
        <v>0</v>
      </c>
      <c r="T382" s="175">
        <v>1</v>
      </c>
      <c r="U382" s="179">
        <v>0</v>
      </c>
      <c r="V382" s="177">
        <v>18</v>
      </c>
      <c r="W382" s="178">
        <v>0</v>
      </c>
      <c r="X382" s="175">
        <v>2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1844</v>
      </c>
      <c r="AC382" s="157">
        <f t="shared" ref="AC382:AC401" si="6405">C382+E382+G382+I382+K382+M382+O382+Q382+S382+U382+W382+Y382+AA382</f>
        <v>311</v>
      </c>
      <c r="AE382" s="237" t="str">
        <f>$AE$10</f>
        <v>08:00 - 08:59</v>
      </c>
      <c r="AF382" s="125">
        <f>SUMIF($A$9:$A$32,$AE382,B$381:B$404)</f>
        <v>2286</v>
      </c>
      <c r="AG382" s="176">
        <f t="shared" si="6375"/>
        <v>1267</v>
      </c>
      <c r="AH382" s="177">
        <f t="shared" si="6375"/>
        <v>907</v>
      </c>
      <c r="AI382" s="178">
        <f t="shared" si="6375"/>
        <v>951</v>
      </c>
      <c r="AJ382" s="238">
        <f t="shared" si="6375"/>
        <v>3276</v>
      </c>
      <c r="AK382" s="179">
        <f t="shared" si="6375"/>
        <v>1263</v>
      </c>
      <c r="AL382" s="177">
        <f t="shared" si="6375"/>
        <v>3123</v>
      </c>
      <c r="AM382" s="178">
        <f t="shared" si="6375"/>
        <v>2123</v>
      </c>
      <c r="AN382" s="238">
        <f t="shared" si="6375"/>
        <v>201</v>
      </c>
      <c r="AO382" s="179">
        <f t="shared" si="6375"/>
        <v>852</v>
      </c>
      <c r="AP382" s="177">
        <f t="shared" si="6375"/>
        <v>854</v>
      </c>
      <c r="AQ382" s="238">
        <f t="shared" si="6375"/>
        <v>3107</v>
      </c>
      <c r="AR382" s="180">
        <f t="shared" si="6375"/>
        <v>2377</v>
      </c>
      <c r="AS382" s="181">
        <f t="shared" si="6375"/>
        <v>3805</v>
      </c>
      <c r="AT382" s="238">
        <f t="shared" si="6375"/>
        <v>1625</v>
      </c>
      <c r="AU382" s="179">
        <f t="shared" si="6375"/>
        <v>1725</v>
      </c>
      <c r="AV382" s="177">
        <f t="shared" si="6375"/>
        <v>1978</v>
      </c>
      <c r="AW382" s="178">
        <f t="shared" si="6376"/>
        <v>1528</v>
      </c>
      <c r="AX382" s="238">
        <f t="shared" si="6376"/>
        <v>246</v>
      </c>
      <c r="AY382" s="179">
        <f t="shared" si="6376"/>
        <v>1036</v>
      </c>
      <c r="AZ382" s="177">
        <f t="shared" si="6376"/>
        <v>1014</v>
      </c>
      <c r="BA382" s="178">
        <f t="shared" si="6376"/>
        <v>2415</v>
      </c>
      <c r="BB382" s="238">
        <f t="shared" si="6376"/>
        <v>1390</v>
      </c>
      <c r="BC382" s="179">
        <f t="shared" si="6376"/>
        <v>1489</v>
      </c>
      <c r="BD382" s="177">
        <f t="shared" si="6376"/>
        <v>3084</v>
      </c>
      <c r="BE382" s="238">
        <f t="shared" si="6376"/>
        <v>2233</v>
      </c>
      <c r="BF382" s="158">
        <f>SUM(AF382,AH382,AJ382,AL382,AN382,AP382,AR382,AT382,AV382,AX382,AZ382,BB382,BD382)</f>
        <v>22361</v>
      </c>
      <c r="BG382" s="159">
        <f>SUM(AG382,AI382,AK382,AM382,AO382,AQ382,AS382,AU382,AW382,AY382,BA382,BC382,BE382)</f>
        <v>23794</v>
      </c>
      <c r="BI382" s="136" t="s">
        <v>17</v>
      </c>
      <c r="BJ382" s="128">
        <f>B382/B405</f>
        <v>1.160750942410331E-2</v>
      </c>
      <c r="BK382" s="129">
        <f t="shared" ref="BK382" si="6406">C382/C405</f>
        <v>0</v>
      </c>
      <c r="BL382" s="130">
        <f t="shared" ref="BL382" si="6407">D382/D405</f>
        <v>1.8505281550313717E-2</v>
      </c>
      <c r="BM382" s="131">
        <f t="shared" ref="BM382" si="6408">E382/E405</f>
        <v>1.6112140497865141E-4</v>
      </c>
      <c r="BN382" s="128">
        <f t="shared" ref="BN382" si="6409">F382/F405</f>
        <v>1.6139730267521555E-2</v>
      </c>
      <c r="BO382" s="129">
        <f t="shared" ref="BO382" si="6410">G382/G405</f>
        <v>2.880776986707272E-4</v>
      </c>
      <c r="BP382" s="130">
        <f t="shared" ref="BP382" si="6411">H382/H405</f>
        <v>1.1736287972274004E-2</v>
      </c>
      <c r="BQ382" s="131">
        <f t="shared" ref="BQ382" si="6412">I382/I405</f>
        <v>1.1249940159892766E-3</v>
      </c>
      <c r="BR382" s="128">
        <f t="shared" ref="BR382" si="6413">J382/J405</f>
        <v>1.3591573224600749E-3</v>
      </c>
      <c r="BS382" s="129">
        <f t="shared" ref="BS382" si="6414">K382/K405</f>
        <v>2.8787878787878787E-3</v>
      </c>
      <c r="BT382" s="130">
        <f t="shared" ref="BT382" si="6415">L382/L405</f>
        <v>2.4848511269017831E-3</v>
      </c>
      <c r="BU382" s="128">
        <f t="shared" ref="BU382" si="6416">M382/M405</f>
        <v>3.2066559778134072E-3</v>
      </c>
      <c r="BV382" s="132">
        <f t="shared" ref="BV382" si="6417">N382/N405</f>
        <v>5.110858723026023E-3</v>
      </c>
      <c r="BW382" s="133">
        <f t="shared" ref="BW382" si="6418">O382/O405</f>
        <v>3.2134316460741331E-3</v>
      </c>
      <c r="BX382" s="128">
        <f t="shared" ref="BX382" si="6419">P382/P405</f>
        <v>4.1378683157511824E-3</v>
      </c>
      <c r="BY382" s="129">
        <f t="shared" ref="BY382" si="6420">Q382/Q405</f>
        <v>1.5496595444940127E-3</v>
      </c>
      <c r="BZ382" s="130">
        <f t="shared" ref="BZ382" si="6421">R382/R405</f>
        <v>1.2448299401678514E-3</v>
      </c>
      <c r="CA382" s="131">
        <f t="shared" ref="CA382" si="6422">S382/S405</f>
        <v>0</v>
      </c>
      <c r="CB382" s="128">
        <f t="shared" ref="CB382" si="6423">T382/T405</f>
        <v>1.3687380235422939E-4</v>
      </c>
      <c r="CC382" s="129">
        <f t="shared" ref="CC382" si="6424">U382/U405</f>
        <v>0</v>
      </c>
      <c r="CD382" s="130">
        <f t="shared" ref="CD382" si="6425">V382/V405</f>
        <v>7.2118273969309671E-4</v>
      </c>
      <c r="CE382" s="131">
        <f t="shared" ref="CE382" si="6426">W382/W405</f>
        <v>0</v>
      </c>
      <c r="CF382" s="128">
        <f t="shared" ref="CF382" si="6427">X382/X405</f>
        <v>1.0095401544596437E-4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5.8818650998704973E-3</v>
      </c>
      <c r="CK382" s="135">
        <f t="shared" ref="CK382" si="6432">AC382/AC405</f>
        <v>9.9625523354336903E-4</v>
      </c>
    </row>
    <row r="383" spans="1:89" ht="13.5" thickBot="1" x14ac:dyDescent="0.25">
      <c r="A383" s="145" t="s">
        <v>18</v>
      </c>
      <c r="B383" s="182">
        <v>1584</v>
      </c>
      <c r="C383" s="183">
        <v>1</v>
      </c>
      <c r="D383" s="184">
        <v>959</v>
      </c>
      <c r="E383" s="185">
        <v>147</v>
      </c>
      <c r="F383" s="182">
        <v>2474</v>
      </c>
      <c r="G383" s="186">
        <v>337</v>
      </c>
      <c r="H383" s="184">
        <v>2035</v>
      </c>
      <c r="I383" s="185">
        <v>794</v>
      </c>
      <c r="J383" s="182">
        <v>77</v>
      </c>
      <c r="K383" s="186">
        <v>289</v>
      </c>
      <c r="L383" s="184">
        <v>542</v>
      </c>
      <c r="M383" s="182">
        <v>960</v>
      </c>
      <c r="N383" s="187">
        <v>1587</v>
      </c>
      <c r="O383" s="188">
        <v>1916</v>
      </c>
      <c r="P383" s="182">
        <v>782</v>
      </c>
      <c r="Q383" s="186">
        <v>840</v>
      </c>
      <c r="R383" s="184">
        <v>931</v>
      </c>
      <c r="S383" s="185">
        <v>1070</v>
      </c>
      <c r="T383" s="182">
        <v>179</v>
      </c>
      <c r="U383" s="186">
        <v>534</v>
      </c>
      <c r="V383" s="184">
        <v>665</v>
      </c>
      <c r="W383" s="185">
        <v>1388</v>
      </c>
      <c r="X383" s="182">
        <v>747</v>
      </c>
      <c r="Y383" s="186">
        <v>601</v>
      </c>
      <c r="Z383" s="184">
        <v>1694</v>
      </c>
      <c r="AA383" s="182">
        <v>1053</v>
      </c>
      <c r="AB383" s="156">
        <f t="shared" si="6404"/>
        <v>14256</v>
      </c>
      <c r="AC383" s="157">
        <f t="shared" si="6405"/>
        <v>9930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5.9119919381928114E-2</v>
      </c>
      <c r="BK383" s="129">
        <f t="shared" ref="BK383" si="6433">C383/C405</f>
        <v>3.8087983241287376E-5</v>
      </c>
      <c r="BL383" s="130">
        <f t="shared" ref="BL383" si="6434">D383/D405</f>
        <v>7.6165515050432855E-2</v>
      </c>
      <c r="BM383" s="131">
        <f t="shared" ref="BM383" si="6435">E383/E405</f>
        <v>1.1842423265930879E-2</v>
      </c>
      <c r="BN383" s="128">
        <f t="shared" ref="BN383" si="6436">F383/F405</f>
        <v>9.1163681922028159E-2</v>
      </c>
      <c r="BO383" s="129">
        <f t="shared" ref="BO383" si="6437">G383/G405</f>
        <v>1.3868883493147867E-2</v>
      </c>
      <c r="BP383" s="130">
        <f t="shared" ref="BP383" si="6438">H383/H405</f>
        <v>5.3430304303305587E-2</v>
      </c>
      <c r="BQ383" s="131">
        <f t="shared" ref="BQ383" si="6439">I383/I405</f>
        <v>1.900521805735076E-2</v>
      </c>
      <c r="BR383" s="128">
        <f t="shared" ref="BR383" si="6440">J383/J405</f>
        <v>1.308188922867822E-2</v>
      </c>
      <c r="BS383" s="129">
        <f t="shared" ref="BS383" si="6441">K383/K405</f>
        <v>4.3787878787878785E-2</v>
      </c>
      <c r="BT383" s="130">
        <f t="shared" ref="BT383" si="6442">L383/L405</f>
        <v>2.3627882645276602E-2</v>
      </c>
      <c r="BU383" s="128">
        <f t="shared" ref="BU383" si="6443">M383/M405</f>
        <v>4.1599861333795556E-2</v>
      </c>
      <c r="BV383" s="132">
        <f t="shared" ref="BV383" si="6444">N383/N405</f>
        <v>3.9183250209866183E-2</v>
      </c>
      <c r="BW383" s="133">
        <f t="shared" ref="BW383" si="6445">O383/O405</f>
        <v>4.7728178557194099E-2</v>
      </c>
      <c r="BX383" s="128">
        <f t="shared" ref="BX383" si="6446">P383/P405</f>
        <v>3.5558384867224443E-2</v>
      </c>
      <c r="BY383" s="129">
        <f t="shared" ref="BY383" si="6447">Q383/Q405</f>
        <v>3.9445879314393049E-2</v>
      </c>
      <c r="BZ383" s="130">
        <f t="shared" ref="BZ383" si="6448">R383/R405</f>
        <v>3.7385054009557078E-2</v>
      </c>
      <c r="CA383" s="131">
        <f t="shared" ref="CA383" si="6449">S383/S405</f>
        <v>4.1015026065624044E-2</v>
      </c>
      <c r="CB383" s="128">
        <f t="shared" ref="CB383" si="6450">T383/T405</f>
        <v>2.4500410621407061E-2</v>
      </c>
      <c r="CC383" s="129">
        <f t="shared" ref="CC383" si="6451">U383/U405</f>
        <v>6.659184436962215E-2</v>
      </c>
      <c r="CD383" s="130">
        <f t="shared" ref="CD383" si="6452">V383/V405</f>
        <v>2.664369566088385E-2</v>
      </c>
      <c r="CE383" s="131">
        <f t="shared" ref="CE383" si="6453">W383/W405</f>
        <v>5.016081818510354E-2</v>
      </c>
      <c r="CF383" s="128">
        <f t="shared" ref="CF383" si="6454">X383/X405</f>
        <v>3.7706324769067691E-2</v>
      </c>
      <c r="CG383" s="129">
        <f t="shared" ref="CG383" si="6455">Y383/Y405</f>
        <v>4.7259573798851928E-2</v>
      </c>
      <c r="CH383" s="130">
        <f t="shared" ref="CH383" si="6456">Z383/Z405</f>
        <v>4.1725165644474004E-2</v>
      </c>
      <c r="CI383" s="128">
        <f t="shared" ref="CI383" si="6457">AA383/AA405</f>
        <v>2.5183555353598164E-2</v>
      </c>
      <c r="CJ383" s="134">
        <f t="shared" ref="CJ383" si="6458">AB383/AB405</f>
        <v>4.5472813917436988E-2</v>
      </c>
      <c r="CK383" s="135">
        <f t="shared" ref="CK383" si="6459">AC383/AC405</f>
        <v>3.1809692826641978E-2</v>
      </c>
    </row>
    <row r="384" spans="1:89" ht="14.25" thickTop="1" thickBot="1" x14ac:dyDescent="0.25">
      <c r="A384" s="136" t="s">
        <v>19</v>
      </c>
      <c r="B384" s="175">
        <v>2630</v>
      </c>
      <c r="C384" s="176">
        <v>1252</v>
      </c>
      <c r="D384" s="177">
        <v>1187</v>
      </c>
      <c r="E384" s="178">
        <v>785</v>
      </c>
      <c r="F384" s="175">
        <v>2990</v>
      </c>
      <c r="G384" s="179">
        <v>1367</v>
      </c>
      <c r="H384" s="177">
        <v>2874</v>
      </c>
      <c r="I384" s="178">
        <v>1889</v>
      </c>
      <c r="J384" s="175">
        <v>162</v>
      </c>
      <c r="K384" s="179">
        <v>629</v>
      </c>
      <c r="L384" s="177">
        <v>1007</v>
      </c>
      <c r="M384" s="175">
        <v>2080</v>
      </c>
      <c r="N384" s="180">
        <v>2810</v>
      </c>
      <c r="O384" s="181">
        <v>3078</v>
      </c>
      <c r="P384" s="175">
        <v>1814</v>
      </c>
      <c r="Q384" s="179">
        <v>1669</v>
      </c>
      <c r="R384" s="177">
        <v>2094</v>
      </c>
      <c r="S384" s="178">
        <v>1576</v>
      </c>
      <c r="T384" s="175">
        <v>316</v>
      </c>
      <c r="U384" s="179">
        <v>1056</v>
      </c>
      <c r="V384" s="177">
        <v>1381</v>
      </c>
      <c r="W384" s="178">
        <v>2492</v>
      </c>
      <c r="X384" s="175">
        <v>1782</v>
      </c>
      <c r="Y384" s="179">
        <v>1179</v>
      </c>
      <c r="Z384" s="177">
        <v>3109</v>
      </c>
      <c r="AA384" s="175">
        <v>1926</v>
      </c>
      <c r="AB384" s="156">
        <f t="shared" si="6404"/>
        <v>24156</v>
      </c>
      <c r="AC384" s="157">
        <f t="shared" si="6405"/>
        <v>20978</v>
      </c>
      <c r="AE384" s="229" t="s">
        <v>13</v>
      </c>
      <c r="AF384" s="20">
        <f t="shared" ref="AF384:BG384" si="6460">SUM(AF381:AF383)</f>
        <v>5653</v>
      </c>
      <c r="AG384" s="21">
        <f t="shared" si="6460"/>
        <v>2473</v>
      </c>
      <c r="AH384" s="20">
        <f t="shared" si="6460"/>
        <v>2025</v>
      </c>
      <c r="AI384" s="21">
        <f t="shared" si="6460"/>
        <v>1987</v>
      </c>
      <c r="AJ384" s="20">
        <f t="shared" si="6460"/>
        <v>5010</v>
      </c>
      <c r="AK384" s="21">
        <f t="shared" si="6460"/>
        <v>2693</v>
      </c>
      <c r="AL384" s="20">
        <f t="shared" si="6460"/>
        <v>7114</v>
      </c>
      <c r="AM384" s="21">
        <f t="shared" si="6460"/>
        <v>4337</v>
      </c>
      <c r="AN384" s="20">
        <f t="shared" si="6460"/>
        <v>451</v>
      </c>
      <c r="AO384" s="21">
        <f t="shared" si="6460"/>
        <v>1797</v>
      </c>
      <c r="AP384" s="20">
        <f t="shared" si="6460"/>
        <v>1962</v>
      </c>
      <c r="AQ384" s="21">
        <f t="shared" si="6460"/>
        <v>6427</v>
      </c>
      <c r="AR384" s="20">
        <f t="shared" si="6460"/>
        <v>5300</v>
      </c>
      <c r="AS384" s="21">
        <f t="shared" si="6460"/>
        <v>8127</v>
      </c>
      <c r="AT384" s="20">
        <f t="shared" si="6460"/>
        <v>3794</v>
      </c>
      <c r="AU384" s="21">
        <f t="shared" si="6460"/>
        <v>3934</v>
      </c>
      <c r="AV384" s="20">
        <f t="shared" si="6460"/>
        <v>4563</v>
      </c>
      <c r="AW384" s="21">
        <f t="shared" si="6460"/>
        <v>3418</v>
      </c>
      <c r="AX384" s="20">
        <f t="shared" si="6460"/>
        <v>590</v>
      </c>
      <c r="AY384" s="21">
        <f t="shared" si="6460"/>
        <v>2542</v>
      </c>
      <c r="AZ384" s="20">
        <f t="shared" si="6460"/>
        <v>2283</v>
      </c>
      <c r="BA384" s="21">
        <f t="shared" si="6460"/>
        <v>5472</v>
      </c>
      <c r="BB384" s="20">
        <f t="shared" si="6460"/>
        <v>3125</v>
      </c>
      <c r="BC384" s="21">
        <f t="shared" si="6460"/>
        <v>3236</v>
      </c>
      <c r="BD384" s="20">
        <f t="shared" si="6460"/>
        <v>6737</v>
      </c>
      <c r="BE384" s="21">
        <f t="shared" si="6460"/>
        <v>4850</v>
      </c>
      <c r="BF384" s="160">
        <f t="shared" si="6460"/>
        <v>48607</v>
      </c>
      <c r="BG384" s="161">
        <f t="shared" si="6460"/>
        <v>51293</v>
      </c>
      <c r="BI384" s="136" t="s">
        <v>19</v>
      </c>
      <c r="BJ384" s="128">
        <f>B384/B405</f>
        <v>9.8159967155600339E-2</v>
      </c>
      <c r="BK384" s="129">
        <f t="shared" ref="BK384" si="6461">C384/C405</f>
        <v>4.7686155018091793E-2</v>
      </c>
      <c r="BL384" s="130">
        <f t="shared" ref="BL384" si="6462">D384/D405</f>
        <v>9.4273687554602498E-2</v>
      </c>
      <c r="BM384" s="131">
        <f t="shared" ref="BM384" si="6463">E384/E405</f>
        <v>6.324015145412068E-2</v>
      </c>
      <c r="BN384" s="128">
        <f t="shared" ref="BN384" si="6464">F384/F405</f>
        <v>0.11017761073034121</v>
      </c>
      <c r="BO384" s="129">
        <f t="shared" ref="BO384" si="6465">G384/G405</f>
        <v>5.6257459154697723E-2</v>
      </c>
      <c r="BP384" s="130">
        <f t="shared" ref="BP384" si="6466">H384/H405</f>
        <v>7.5458817969385875E-2</v>
      </c>
      <c r="BQ384" s="131">
        <f t="shared" ref="BQ384" si="6467">I384/I405</f>
        <v>4.5215185025611566E-2</v>
      </c>
      <c r="BR384" s="128">
        <f t="shared" ref="BR384" si="6468">J384/J405</f>
        <v>2.7522935779816515E-2</v>
      </c>
      <c r="BS384" s="129">
        <f t="shared" ref="BS384" si="6469">K384/K405</f>
        <v>9.5303030303030306E-2</v>
      </c>
      <c r="BT384" s="130">
        <f t="shared" ref="BT384" si="6470">L384/L405</f>
        <v>4.3899036575264831E-2</v>
      </c>
      <c r="BU384" s="128">
        <f t="shared" ref="BU384" si="6471">M384/M405</f>
        <v>9.0133032889890372E-2</v>
      </c>
      <c r="BV384" s="132">
        <f t="shared" ref="BV384" si="6472">N384/N405</f>
        <v>6.9379289911609299E-2</v>
      </c>
      <c r="BW384" s="133">
        <f t="shared" ref="BW384" si="6473">O384/O405</f>
        <v>7.6673973694699082E-2</v>
      </c>
      <c r="BX384" s="128">
        <f t="shared" ref="BX384" si="6474">P384/P405</f>
        <v>8.2484539832666418E-2</v>
      </c>
      <c r="BY384" s="129">
        <f t="shared" ref="BY384" si="6475">Q384/Q405</f>
        <v>7.8375205447288099E-2</v>
      </c>
      <c r="BZ384" s="130">
        <f t="shared" ref="BZ384" si="6476">R384/R405</f>
        <v>8.4086254668112273E-2</v>
      </c>
      <c r="CA384" s="131">
        <f t="shared" ref="CA384" si="6477">S384/S405</f>
        <v>6.0410916896657466E-2</v>
      </c>
      <c r="CB384" s="128">
        <f t="shared" ref="CB384" si="6478">T384/T405</f>
        <v>4.3252121543936491E-2</v>
      </c>
      <c r="CC384" s="129">
        <f t="shared" ref="CC384" si="6479">U384/U405</f>
        <v>0.13168724279835392</v>
      </c>
      <c r="CD384" s="130">
        <f t="shared" ref="CD384" si="6480">V384/V405</f>
        <v>5.5330742417564804E-2</v>
      </c>
      <c r="CE384" s="131">
        <f t="shared" ref="CE384" si="6481">W384/W405</f>
        <v>9.0058183657981281E-2</v>
      </c>
      <c r="CF384" s="128">
        <f t="shared" ref="CF384" si="6482">X384/X405</f>
        <v>8.9950027762354251E-2</v>
      </c>
      <c r="CG384" s="129">
        <f t="shared" ref="CG384" si="6483">Y384/Y405</f>
        <v>9.2710544939844305E-2</v>
      </c>
      <c r="CH384" s="130">
        <f t="shared" ref="CH384" si="6484">Z384/Z405</f>
        <v>7.6578240843370532E-2</v>
      </c>
      <c r="CI384" s="128">
        <f t="shared" ref="CI384" si="6485">AA384/AA405</f>
        <v>4.6062229450171001E-2</v>
      </c>
      <c r="CJ384" s="134">
        <f t="shared" ref="CJ384" si="6486">AB384/AB405</f>
        <v>7.7051156915657115E-2</v>
      </c>
      <c r="CK384" s="135">
        <f t="shared" ref="CK384" si="6487">AC384/AC405</f>
        <v>6.7200779065185845E-2</v>
      </c>
    </row>
    <row r="385" spans="1:89" ht="13.5" thickTop="1" x14ac:dyDescent="0.2">
      <c r="A385" s="145" t="s">
        <v>20</v>
      </c>
      <c r="B385" s="182">
        <v>3367</v>
      </c>
      <c r="C385" s="183">
        <v>1206</v>
      </c>
      <c r="D385" s="184">
        <v>1118</v>
      </c>
      <c r="E385" s="185">
        <v>1036</v>
      </c>
      <c r="F385" s="182">
        <v>1734</v>
      </c>
      <c r="G385" s="186">
        <v>1430</v>
      </c>
      <c r="H385" s="184">
        <v>3991</v>
      </c>
      <c r="I385" s="185">
        <v>2214</v>
      </c>
      <c r="J385" s="182">
        <v>250</v>
      </c>
      <c r="K385" s="186">
        <v>945</v>
      </c>
      <c r="L385" s="184">
        <v>1108</v>
      </c>
      <c r="M385" s="182">
        <v>3320</v>
      </c>
      <c r="N385" s="187">
        <v>2923</v>
      </c>
      <c r="O385" s="188">
        <v>4322</v>
      </c>
      <c r="P385" s="182">
        <v>2169</v>
      </c>
      <c r="Q385" s="186">
        <v>2209</v>
      </c>
      <c r="R385" s="184">
        <v>2585</v>
      </c>
      <c r="S385" s="185">
        <v>1890</v>
      </c>
      <c r="T385" s="182">
        <v>344</v>
      </c>
      <c r="U385" s="186">
        <v>1506</v>
      </c>
      <c r="V385" s="184">
        <v>1269</v>
      </c>
      <c r="W385" s="185">
        <v>3057</v>
      </c>
      <c r="X385" s="182">
        <v>1735</v>
      </c>
      <c r="Y385" s="186">
        <v>1747</v>
      </c>
      <c r="Z385" s="184">
        <v>3653</v>
      </c>
      <c r="AA385" s="182">
        <v>2617</v>
      </c>
      <c r="AB385" s="156">
        <f t="shared" si="6404"/>
        <v>26246</v>
      </c>
      <c r="AC385" s="157">
        <f t="shared" si="6405"/>
        <v>27499</v>
      </c>
      <c r="BI385" s="145" t="s">
        <v>20</v>
      </c>
      <c r="BJ385" s="128">
        <f>B385/B405</f>
        <v>0.12566715186802524</v>
      </c>
      <c r="BK385" s="129">
        <f t="shared" ref="BK385" si="6488">C385/C405</f>
        <v>4.5934107788992574E-2</v>
      </c>
      <c r="BL385" s="130">
        <f t="shared" ref="BL385" si="6489">D385/D405</f>
        <v>8.8793582717814318E-2</v>
      </c>
      <c r="BM385" s="131">
        <f t="shared" ref="BM385" si="6490">E385/E405</f>
        <v>8.3460887778941437E-2</v>
      </c>
      <c r="BN385" s="128">
        <f t="shared" ref="BN385" si="6491">F385/F405</f>
        <v>6.3895644483749722E-2</v>
      </c>
      <c r="BO385" s="129">
        <f t="shared" ref="BO385" si="6492">G385/G405</f>
        <v>5.8850158442734266E-2</v>
      </c>
      <c r="BP385" s="130">
        <f t="shared" ref="BP385" si="6493">H385/H405</f>
        <v>0.10478641006117573</v>
      </c>
      <c r="BQ385" s="131">
        <f t="shared" ref="BQ385" si="6494">I385/I405</f>
        <v>5.2994398965962947E-2</v>
      </c>
      <c r="BR385" s="128">
        <f t="shared" ref="BR385" si="6495">J385/J405</f>
        <v>4.2473666326877338E-2</v>
      </c>
      <c r="BS385" s="129">
        <f t="shared" ref="BS385" si="6496">K385/K405</f>
        <v>0.14318181818181819</v>
      </c>
      <c r="BT385" s="130">
        <f t="shared" ref="BT385" si="6497">L385/L405</f>
        <v>4.8302018396617116E-2</v>
      </c>
      <c r="BU385" s="128">
        <f t="shared" ref="BU385" si="6498">M385/M405</f>
        <v>0.14386618711270963</v>
      </c>
      <c r="BV385" s="132">
        <f t="shared" ref="BV385" si="6499">N385/N405</f>
        <v>7.2169275591328824E-2</v>
      </c>
      <c r="BW385" s="133">
        <f t="shared" ref="BW385" si="6500">O385/O405</f>
        <v>0.10766241530490235</v>
      </c>
      <c r="BX385" s="128">
        <f t="shared" ref="BX385" si="6501">P385/P405</f>
        <v>9.8626773372135323E-2</v>
      </c>
      <c r="BY385" s="129">
        <f t="shared" ref="BY385" si="6502">Q385/Q405</f>
        <v>0.10373327072082648</v>
      </c>
      <c r="BZ385" s="130">
        <f t="shared" ref="BZ385" si="6503">R385/R405</f>
        <v>0.10380275468819018</v>
      </c>
      <c r="CA385" s="131">
        <f t="shared" ref="CA385" si="6504">S385/S405</f>
        <v>7.244710211591536E-2</v>
      </c>
      <c r="CB385" s="128">
        <f t="shared" ref="CB385" si="6505">T385/T405</f>
        <v>4.7084588009854912E-2</v>
      </c>
      <c r="CC385" s="129">
        <f t="shared" ref="CC385" si="6506">U385/U405</f>
        <v>0.18780396558174337</v>
      </c>
      <c r="CD385" s="130">
        <f t="shared" ref="CD385" si="6507">V385/V405</f>
        <v>5.0843383148363314E-2</v>
      </c>
      <c r="CE385" s="131">
        <f t="shared" ref="CE385" si="6508">W385/W405</f>
        <v>0.11047667232843049</v>
      </c>
      <c r="CF385" s="128">
        <f t="shared" ref="CF385" si="6509">X385/X405</f>
        <v>8.7577608399374091E-2</v>
      </c>
      <c r="CG385" s="129">
        <f t="shared" ref="CG385" si="6510">Y385/Y405</f>
        <v>0.13737516709915862</v>
      </c>
      <c r="CH385" s="130">
        <f t="shared" ref="CH385" si="6511">Z385/Z405</f>
        <v>8.9977585654819087E-2</v>
      </c>
      <c r="CI385" s="128">
        <f t="shared" ref="CI385" si="6512">AA385/AA405</f>
        <v>6.2588190275751562E-2</v>
      </c>
      <c r="CJ385" s="134">
        <f t="shared" ref="CJ385" si="6513">AB385/AB405</f>
        <v>8.3717695993059144E-2</v>
      </c>
      <c r="CK385" s="135">
        <f t="shared" ref="CK385" si="6514">AC385/AC405</f>
        <v>8.8090105039257585E-2</v>
      </c>
    </row>
    <row r="386" spans="1:89" ht="13.5" thickBot="1" x14ac:dyDescent="0.25">
      <c r="A386" s="136" t="s">
        <v>21</v>
      </c>
      <c r="B386" s="175">
        <v>2286</v>
      </c>
      <c r="C386" s="176">
        <v>1267</v>
      </c>
      <c r="D386" s="177">
        <v>907</v>
      </c>
      <c r="E386" s="178">
        <v>951</v>
      </c>
      <c r="F386" s="175">
        <v>3276</v>
      </c>
      <c r="G386" s="179">
        <v>1263</v>
      </c>
      <c r="H386" s="177">
        <v>3123</v>
      </c>
      <c r="I386" s="178">
        <v>2123</v>
      </c>
      <c r="J386" s="175">
        <v>201</v>
      </c>
      <c r="K386" s="179">
        <v>852</v>
      </c>
      <c r="L386" s="177">
        <v>854</v>
      </c>
      <c r="M386" s="175">
        <v>3107</v>
      </c>
      <c r="N386" s="180">
        <v>2377</v>
      </c>
      <c r="O386" s="181">
        <v>3805</v>
      </c>
      <c r="P386" s="175">
        <v>1625</v>
      </c>
      <c r="Q386" s="179">
        <v>1725</v>
      </c>
      <c r="R386" s="177">
        <v>1978</v>
      </c>
      <c r="S386" s="178">
        <v>1528</v>
      </c>
      <c r="T386" s="175">
        <v>246</v>
      </c>
      <c r="U386" s="179">
        <v>1036</v>
      </c>
      <c r="V386" s="177">
        <v>1014</v>
      </c>
      <c r="W386" s="178">
        <v>2415</v>
      </c>
      <c r="X386" s="175">
        <v>1390</v>
      </c>
      <c r="Y386" s="179">
        <v>1489</v>
      </c>
      <c r="Z386" s="177">
        <v>3084</v>
      </c>
      <c r="AA386" s="175">
        <v>2233</v>
      </c>
      <c r="AB386" s="156">
        <f t="shared" si="6404"/>
        <v>22361</v>
      </c>
      <c r="AC386" s="157">
        <f t="shared" si="6405"/>
        <v>23794</v>
      </c>
      <c r="AE386" s="232" t="s">
        <v>85</v>
      </c>
      <c r="BI386" s="136" t="s">
        <v>21</v>
      </c>
      <c r="BJ386" s="128">
        <f>B386/B405</f>
        <v>8.5320792744373528E-2</v>
      </c>
      <c r="BK386" s="129">
        <f t="shared" ref="BK386" si="6515">C386/C405</f>
        <v>4.8257474766711106E-2</v>
      </c>
      <c r="BL386" s="130">
        <f t="shared" ref="BL386" si="6516">D386/D405</f>
        <v>7.2035580970534516E-2</v>
      </c>
      <c r="BM386" s="131">
        <f t="shared" ref="BM386" si="6517">E386/E405</f>
        <v>7.6613228067348743E-2</v>
      </c>
      <c r="BN386" s="128">
        <f t="shared" ref="BN386" si="6518">F386/F405</f>
        <v>0.12071633871324343</v>
      </c>
      <c r="BO386" s="129">
        <f t="shared" ref="BO386" si="6519">G386/G405</f>
        <v>5.1977447631589777E-2</v>
      </c>
      <c r="BP386" s="130">
        <f t="shared" ref="BP386" si="6520">H386/H405</f>
        <v>8.1996481739176091E-2</v>
      </c>
      <c r="BQ386" s="131">
        <f t="shared" ref="BQ386" si="6521">I386/I405</f>
        <v>5.0816219062664557E-2</v>
      </c>
      <c r="BR386" s="128">
        <f t="shared" ref="BR386" si="6522">J386/J405</f>
        <v>3.4148827726809376E-2</v>
      </c>
      <c r="BS386" s="129">
        <f t="shared" ref="BS386" si="6523">K386/K405</f>
        <v>0.12909090909090909</v>
      </c>
      <c r="BT386" s="130">
        <f t="shared" ref="BT386" si="6524">L386/L405</f>
        <v>3.7229173024107415E-2</v>
      </c>
      <c r="BU386" s="128">
        <f t="shared" ref="BU386" si="6525">M386/M405</f>
        <v>0.13463621787927374</v>
      </c>
      <c r="BV386" s="132">
        <f t="shared" ref="BV386" si="6526">N386/N405</f>
        <v>5.8688459829144238E-2</v>
      </c>
      <c r="BW386" s="133">
        <f t="shared" ref="BW386" si="6527">O386/O405</f>
        <v>9.478377839776804E-2</v>
      </c>
      <c r="BX386" s="128">
        <f t="shared" ref="BX386" si="6528">P386/P405</f>
        <v>7.389050563841397E-2</v>
      </c>
      <c r="BY386" s="129">
        <f t="shared" ref="BY386" si="6529">Q386/Q405</f>
        <v>8.1004930734914299E-2</v>
      </c>
      <c r="BZ386" s="130">
        <f t="shared" ref="BZ386" si="6530">R386/R405</f>
        <v>7.9428181343613222E-2</v>
      </c>
      <c r="CA386" s="131">
        <f t="shared" ref="CA386" si="6531">S386/S405</f>
        <v>5.8570990493713587E-2</v>
      </c>
      <c r="CB386" s="128">
        <f t="shared" ref="CB386" si="6532">T386/T405</f>
        <v>3.367095537914043E-2</v>
      </c>
      <c r="CC386" s="129">
        <f t="shared" ref="CC386" si="6533">U386/U405</f>
        <v>0.12919316623020327</v>
      </c>
      <c r="CD386" s="130">
        <f t="shared" ref="CD386" si="6534">V386/V405</f>
        <v>4.0626627669377781E-2</v>
      </c>
      <c r="CE386" s="131">
        <f t="shared" ref="CE386" si="6535">W386/W405</f>
        <v>8.7275486971920058E-2</v>
      </c>
      <c r="CF386" s="128">
        <f t="shared" ref="CF386" si="6536">X386/X405</f>
        <v>7.0163040734945226E-2</v>
      </c>
      <c r="CG386" s="129">
        <f t="shared" ref="CG386" si="6537">Y386/Y405</f>
        <v>0.11708736337186443</v>
      </c>
      <c r="CH386" s="130">
        <f t="shared" ref="CH386" si="6538">Z386/Z405</f>
        <v>7.596246212960911E-2</v>
      </c>
      <c r="CI386" s="128">
        <f t="shared" ref="CI386" si="6539">AA386/AA405</f>
        <v>5.3404443594097531E-2</v>
      </c>
      <c r="CJ386" s="134">
        <f t="shared" ref="CJ386" si="6540">AB386/AB405</f>
        <v>7.1325588664969727E-2</v>
      </c>
      <c r="CK386" s="135">
        <f t="shared" ref="CK386" si="6541">AC386/AC405</f>
        <v>7.622153384865249E-2</v>
      </c>
    </row>
    <row r="387" spans="1:89" ht="14.25" thickTop="1" thickBot="1" x14ac:dyDescent="0.25">
      <c r="A387" s="145" t="s">
        <v>22</v>
      </c>
      <c r="B387" s="182">
        <v>1798</v>
      </c>
      <c r="C387" s="183">
        <v>1210</v>
      </c>
      <c r="D387" s="184">
        <v>706</v>
      </c>
      <c r="E387" s="185">
        <v>622</v>
      </c>
      <c r="F387" s="182">
        <v>2070</v>
      </c>
      <c r="G387" s="186">
        <v>867</v>
      </c>
      <c r="H387" s="184">
        <v>2691</v>
      </c>
      <c r="I387" s="185">
        <v>1861</v>
      </c>
      <c r="J387" s="182">
        <v>238</v>
      </c>
      <c r="K387" s="186">
        <v>728</v>
      </c>
      <c r="L387" s="184">
        <v>791</v>
      </c>
      <c r="M387" s="182">
        <v>2101</v>
      </c>
      <c r="N387" s="187">
        <v>2053</v>
      </c>
      <c r="O387" s="188">
        <v>3116</v>
      </c>
      <c r="P387" s="182">
        <v>1168</v>
      </c>
      <c r="Q387" s="186">
        <v>1214</v>
      </c>
      <c r="R387" s="184">
        <v>1696</v>
      </c>
      <c r="S387" s="185">
        <v>1371</v>
      </c>
      <c r="T387" s="182">
        <v>205</v>
      </c>
      <c r="U387" s="186">
        <v>574</v>
      </c>
      <c r="V387" s="184">
        <v>787</v>
      </c>
      <c r="W387" s="185">
        <v>2007</v>
      </c>
      <c r="X387" s="182">
        <v>1069</v>
      </c>
      <c r="Y387" s="186">
        <v>841</v>
      </c>
      <c r="Z387" s="184">
        <v>2547</v>
      </c>
      <c r="AA387" s="182">
        <v>2284</v>
      </c>
      <c r="AB387" s="156">
        <f t="shared" si="6404"/>
        <v>17819</v>
      </c>
      <c r="AC387" s="157">
        <f t="shared" si="6405"/>
        <v>18796</v>
      </c>
      <c r="AE387" s="301" t="s">
        <v>0</v>
      </c>
      <c r="AF387" s="303" t="s">
        <v>1</v>
      </c>
      <c r="AG387" s="304"/>
      <c r="AH387" s="303" t="s">
        <v>2</v>
      </c>
      <c r="AI387" s="304"/>
      <c r="AJ387" s="303" t="s">
        <v>3</v>
      </c>
      <c r="AK387" s="304"/>
      <c r="AL387" s="303" t="s">
        <v>4</v>
      </c>
      <c r="AM387" s="304"/>
      <c r="AN387" s="303" t="s">
        <v>5</v>
      </c>
      <c r="AO387" s="304"/>
      <c r="AP387" s="303" t="s">
        <v>6</v>
      </c>
      <c r="AQ387" s="304"/>
      <c r="AR387" s="303" t="s">
        <v>7</v>
      </c>
      <c r="AS387" s="304"/>
      <c r="AT387" s="303" t="s">
        <v>8</v>
      </c>
      <c r="AU387" s="304"/>
      <c r="AV387" s="303" t="s">
        <v>9</v>
      </c>
      <c r="AW387" s="304"/>
      <c r="AX387" s="303" t="s">
        <v>10</v>
      </c>
      <c r="AY387" s="304"/>
      <c r="AZ387" s="303" t="s">
        <v>11</v>
      </c>
      <c r="BA387" s="304"/>
      <c r="BB387" s="303" t="s">
        <v>12</v>
      </c>
      <c r="BC387" s="304"/>
      <c r="BD387" s="306" t="s">
        <v>40</v>
      </c>
      <c r="BE387" s="307"/>
      <c r="BF387" s="308" t="s">
        <v>41</v>
      </c>
      <c r="BG387" s="309"/>
      <c r="BI387" s="145" t="s">
        <v>22</v>
      </c>
      <c r="BJ387" s="128">
        <f>B387/B405</f>
        <v>6.7107080207516892E-2</v>
      </c>
      <c r="BK387" s="129">
        <f t="shared" ref="BK387" si="6542">C387/C405</f>
        <v>4.6086459721957719E-2</v>
      </c>
      <c r="BL387" s="130">
        <f t="shared" ref="BL387" si="6543">D387/D405</f>
        <v>5.6071797315542848E-2</v>
      </c>
      <c r="BM387" s="131">
        <f t="shared" ref="BM387" si="6544">E387/E405</f>
        <v>5.0108756948360589E-2</v>
      </c>
      <c r="BN387" s="128">
        <f t="shared" ref="BN387" si="6545">F387/F405</f>
        <v>7.6276807428697774E-2</v>
      </c>
      <c r="BO387" s="129">
        <f t="shared" ref="BO387" si="6546">G387/G405</f>
        <v>3.5680480678217212E-2</v>
      </c>
      <c r="BP387" s="130">
        <f t="shared" ref="BP387" si="6547">H387/H405</f>
        <v>7.0654028933756927E-2</v>
      </c>
      <c r="BQ387" s="131">
        <f t="shared" ref="BQ387" si="6548">I387/I405</f>
        <v>4.4544975824596676E-2</v>
      </c>
      <c r="BR387" s="128">
        <f t="shared" ref="BR387" si="6549">J387/J405</f>
        <v>4.0434930343187223E-2</v>
      </c>
      <c r="BS387" s="129">
        <f t="shared" ref="BS387" si="6550">K387/K405</f>
        <v>0.11030303030303031</v>
      </c>
      <c r="BT387" s="130">
        <f t="shared" ref="BT387" si="6551">L387/L405</f>
        <v>3.4482758620689655E-2</v>
      </c>
      <c r="BU387" s="128">
        <f t="shared" ref="BU387" si="6552">M387/M405</f>
        <v>9.1043029856567148E-2</v>
      </c>
      <c r="BV387" s="132">
        <f t="shared" ref="BV387" si="6553">N387/N405</f>
        <v>5.0688854871364375E-2</v>
      </c>
      <c r="BW387" s="133">
        <f t="shared" ref="BW387" si="6554">O387/O405</f>
        <v>7.7620565962534874E-2</v>
      </c>
      <c r="BX387" s="128">
        <f t="shared" ref="BX387" si="6555">P387/P405</f>
        <v>5.3110221898872316E-2</v>
      </c>
      <c r="BY387" s="129">
        <f t="shared" ref="BY387" si="6556">Q387/Q405</f>
        <v>5.7008687485325192E-2</v>
      </c>
      <c r="BZ387" s="130">
        <f t="shared" ref="BZ387" si="6557">R387/R405</f>
        <v>6.8104244468537925E-2</v>
      </c>
      <c r="CA387" s="131">
        <f t="shared" ref="CA387" si="6558">S387/S405</f>
        <v>5.255289788408464E-2</v>
      </c>
      <c r="CB387" s="128">
        <f t="shared" ref="CB387" si="6559">T387/T405</f>
        <v>2.8059129482617028E-2</v>
      </c>
      <c r="CC387" s="129">
        <f t="shared" ref="CC387" si="6560">U387/U405</f>
        <v>7.1579997505923434E-2</v>
      </c>
      <c r="CD387" s="130">
        <f t="shared" ref="CD387" si="6561">V387/V405</f>
        <v>3.1531712007692614E-2</v>
      </c>
      <c r="CE387" s="131">
        <f t="shared" ref="CE387" si="6562">W387/W405</f>
        <v>7.2530808427595683E-2</v>
      </c>
      <c r="CF387" s="128">
        <f t="shared" ref="CF387" si="6563">X387/X405</f>
        <v>5.3959921255867953E-2</v>
      </c>
      <c r="CG387" s="129">
        <f t="shared" ref="CG387" si="6564">Y387/Y405</f>
        <v>6.6131949359125586E-2</v>
      </c>
      <c r="CH387" s="130">
        <f t="shared" ref="CH387" si="6565">Z387/Z405</f>
        <v>6.2735535358013739E-2</v>
      </c>
      <c r="CI387" s="128">
        <f t="shared" ref="CI387" si="6566">AA387/AA405</f>
        <v>5.4624159950254707E-2</v>
      </c>
      <c r="CJ387" s="134">
        <f t="shared" ref="CJ387" si="6567">AB387/AB405</f>
        <v>5.6837827665180252E-2</v>
      </c>
      <c r="CK387" s="135">
        <f t="shared" ref="CK387" si="6568">AC387/AC405</f>
        <v>6.021097546521275E-2</v>
      </c>
    </row>
    <row r="388" spans="1:89" ht="15" thickTop="1" thickBot="1" x14ac:dyDescent="0.3">
      <c r="A388" s="136" t="s">
        <v>23</v>
      </c>
      <c r="B388" s="175">
        <v>797</v>
      </c>
      <c r="C388" s="176">
        <v>471</v>
      </c>
      <c r="D388" s="177">
        <v>459</v>
      </c>
      <c r="E388" s="178">
        <v>268</v>
      </c>
      <c r="F388" s="175">
        <v>1192</v>
      </c>
      <c r="G388" s="179">
        <v>463</v>
      </c>
      <c r="H388" s="177">
        <v>1448</v>
      </c>
      <c r="I388" s="178">
        <v>924</v>
      </c>
      <c r="J388" s="175">
        <v>211</v>
      </c>
      <c r="K388" s="179">
        <v>339</v>
      </c>
      <c r="L388" s="177">
        <v>745</v>
      </c>
      <c r="M388" s="175">
        <v>853</v>
      </c>
      <c r="N388" s="180">
        <v>1286</v>
      </c>
      <c r="O388" s="181">
        <v>1318</v>
      </c>
      <c r="P388" s="175">
        <v>749</v>
      </c>
      <c r="Q388" s="179">
        <v>548</v>
      </c>
      <c r="R388" s="177">
        <v>1309</v>
      </c>
      <c r="S388" s="178">
        <v>698</v>
      </c>
      <c r="T388" s="175">
        <v>291</v>
      </c>
      <c r="U388" s="179">
        <v>258</v>
      </c>
      <c r="V388" s="177">
        <v>606</v>
      </c>
      <c r="W388" s="178">
        <v>1061</v>
      </c>
      <c r="X388" s="175">
        <v>836</v>
      </c>
      <c r="Y388" s="179">
        <v>463</v>
      </c>
      <c r="Z388" s="177">
        <v>2030</v>
      </c>
      <c r="AA388" s="175">
        <v>1425</v>
      </c>
      <c r="AB388" s="156">
        <f t="shared" si="6404"/>
        <v>11959</v>
      </c>
      <c r="AC388" s="157">
        <f t="shared" si="6405"/>
        <v>9089</v>
      </c>
      <c r="AE388" s="302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2.9746575598103984E-2</v>
      </c>
      <c r="BK388" s="129">
        <f t="shared" ref="BK388" si="6569">C388/C405</f>
        <v>1.7939440106646352E-2</v>
      </c>
      <c r="BL388" s="130">
        <f t="shared" ref="BL388" si="6570">D388/D405</f>
        <v>3.6454610436025735E-2</v>
      </c>
      <c r="BM388" s="131">
        <f t="shared" ref="BM388" si="6571">E388/E405</f>
        <v>2.1590268267139289E-2</v>
      </c>
      <c r="BN388" s="128">
        <f t="shared" ref="BN388" si="6572">F388/F405</f>
        <v>4.3923649495172822E-2</v>
      </c>
      <c r="BO388" s="129">
        <f t="shared" ref="BO388" si="6573">G388/G405</f>
        <v>1.9054282069220954E-2</v>
      </c>
      <c r="BP388" s="130">
        <f t="shared" ref="BP388" si="6574">H388/H405</f>
        <v>3.8018221440386482E-2</v>
      </c>
      <c r="BQ388" s="131">
        <f t="shared" ref="BQ388" si="6575">I388/I405</f>
        <v>2.2116903633491312E-2</v>
      </c>
      <c r="BR388" s="128">
        <f t="shared" ref="BR388" si="6576">J388/J405</f>
        <v>3.584777437988447E-2</v>
      </c>
      <c r="BS388" s="129">
        <f t="shared" ref="BS388" si="6577">K388/K405</f>
        <v>5.1363636363636361E-2</v>
      </c>
      <c r="BT388" s="130">
        <f t="shared" ref="BT388" si="6578">L388/L405</f>
        <v>3.2477440167400499E-2</v>
      </c>
      <c r="BU388" s="128">
        <f t="shared" ref="BU388" si="6579">M388/M405</f>
        <v>3.6963210122632928E-2</v>
      </c>
      <c r="BV388" s="132">
        <f t="shared" ref="BV388" si="6580">N388/N405</f>
        <v>3.1751518443533654E-2</v>
      </c>
      <c r="BW388" s="133">
        <f t="shared" ref="BW388" si="6581">O388/O405</f>
        <v>3.2831805500199283E-2</v>
      </c>
      <c r="BX388" s="128">
        <f t="shared" ref="BX388" si="6582">P388/P405</f>
        <v>3.4057839214259727E-2</v>
      </c>
      <c r="BY388" s="129">
        <f t="shared" ref="BY388" si="6583">Q388/Q405</f>
        <v>2.5733740314627846E-2</v>
      </c>
      <c r="BZ388" s="130">
        <f t="shared" ref="BZ388" si="6584">R388/R405</f>
        <v>5.2563948118700556E-2</v>
      </c>
      <c r="CA388" s="131">
        <f t="shared" ref="CA388" si="6585">S388/S405</f>
        <v>2.6755596442808956E-2</v>
      </c>
      <c r="CB388" s="128">
        <f t="shared" ref="CB388" si="6586">T388/T405</f>
        <v>3.9830276485080758E-2</v>
      </c>
      <c r="CC388" s="129">
        <f t="shared" ref="CC388" si="6587">U388/U405</f>
        <v>3.2173587729143284E-2</v>
      </c>
      <c r="CD388" s="130">
        <f t="shared" ref="CD388" si="6588">V388/V405</f>
        <v>2.4279818903000922E-2</v>
      </c>
      <c r="CE388" s="131">
        <f t="shared" ref="CE388" si="6589">W388/W405</f>
        <v>3.8343391998843554E-2</v>
      </c>
      <c r="CF388" s="128">
        <f t="shared" ref="CF388" si="6590">X388/X405</f>
        <v>4.2198778456413101E-2</v>
      </c>
      <c r="CG388" s="129">
        <f t="shared" ref="CG388" si="6591">Y388/Y405</f>
        <v>3.6407957851694581E-2</v>
      </c>
      <c r="CH388" s="130">
        <f t="shared" ref="CH388" si="6592">Z388/Z405</f>
        <v>5.0001231557427521E-2</v>
      </c>
      <c r="CI388" s="128">
        <f t="shared" ref="CI388" si="6593">AA388/AA405</f>
        <v>3.4080309951450505E-2</v>
      </c>
      <c r="CJ388" s="134">
        <f t="shared" ref="CJ388" si="6594">AB388/AB405</f>
        <v>3.8146000395526722E-2</v>
      </c>
      <c r="CK388" s="135">
        <f t="shared" ref="CK388" si="6595">AC388/AC405</f>
        <v>2.911563928513081E-2</v>
      </c>
    </row>
    <row r="389" spans="1:89" ht="13.5" thickTop="1" x14ac:dyDescent="0.2">
      <c r="A389" s="145" t="s">
        <v>24</v>
      </c>
      <c r="B389" s="189">
        <v>1590</v>
      </c>
      <c r="C389" s="183">
        <v>1343</v>
      </c>
      <c r="D389" s="184">
        <v>640</v>
      </c>
      <c r="E389" s="185">
        <v>637</v>
      </c>
      <c r="F389" s="182">
        <v>1759</v>
      </c>
      <c r="G389" s="186">
        <v>939</v>
      </c>
      <c r="H389" s="184">
        <v>2184</v>
      </c>
      <c r="I389" s="185">
        <v>2198</v>
      </c>
      <c r="J389" s="182">
        <v>242</v>
      </c>
      <c r="K389" s="186">
        <v>478</v>
      </c>
      <c r="L389" s="184">
        <v>804</v>
      </c>
      <c r="M389" s="182">
        <v>1683</v>
      </c>
      <c r="N389" s="187">
        <v>1762</v>
      </c>
      <c r="O389" s="190">
        <v>2689</v>
      </c>
      <c r="P389" s="182">
        <v>1037</v>
      </c>
      <c r="Q389" s="186">
        <v>1099</v>
      </c>
      <c r="R389" s="184">
        <v>1246</v>
      </c>
      <c r="S389" s="185">
        <v>1439</v>
      </c>
      <c r="T389" s="182">
        <v>176</v>
      </c>
      <c r="U389" s="186">
        <v>381</v>
      </c>
      <c r="V389" s="184">
        <v>654</v>
      </c>
      <c r="W389" s="191">
        <v>1917</v>
      </c>
      <c r="X389" s="182">
        <v>826</v>
      </c>
      <c r="Y389" s="186">
        <v>595</v>
      </c>
      <c r="Z389" s="184">
        <v>2331</v>
      </c>
      <c r="AA389" s="182">
        <v>2671</v>
      </c>
      <c r="AB389" s="156">
        <f t="shared" si="6404"/>
        <v>15251</v>
      </c>
      <c r="AC389" s="157">
        <f t="shared" si="6405"/>
        <v>18069</v>
      </c>
      <c r="AE389" s="235" t="str">
        <f>$AE$17</f>
        <v>17:00 - 17:59</v>
      </c>
      <c r="AF389" s="125">
        <f t="shared" ref="AF389:AU390" si="6596">SUMIF($A$9:$A$32,$AE389,B$381:B$404)</f>
        <v>1454</v>
      </c>
      <c r="AG389" s="172">
        <f t="shared" si="6596"/>
        <v>3191</v>
      </c>
      <c r="AH389" s="126">
        <f t="shared" si="6596"/>
        <v>1163</v>
      </c>
      <c r="AI389" s="166">
        <f t="shared" si="6596"/>
        <v>1202</v>
      </c>
      <c r="AJ389" s="125">
        <f t="shared" si="6596"/>
        <v>1440</v>
      </c>
      <c r="AK389" s="127">
        <f t="shared" si="6596"/>
        <v>2942</v>
      </c>
      <c r="AL389" s="126">
        <f t="shared" si="6596"/>
        <v>2397</v>
      </c>
      <c r="AM389" s="166">
        <f t="shared" si="6596"/>
        <v>4955</v>
      </c>
      <c r="AN389" s="125">
        <f t="shared" si="6596"/>
        <v>988</v>
      </c>
      <c r="AO389" s="127">
        <f t="shared" si="6596"/>
        <v>344</v>
      </c>
      <c r="AP389" s="126">
        <f t="shared" si="6596"/>
        <v>3285</v>
      </c>
      <c r="AQ389" s="125">
        <f t="shared" si="6596"/>
        <v>940</v>
      </c>
      <c r="AR389" s="165">
        <f t="shared" si="6596"/>
        <v>4086</v>
      </c>
      <c r="AS389" s="167">
        <f t="shared" si="6596"/>
        <v>2757</v>
      </c>
      <c r="AT389" s="125">
        <f t="shared" si="6596"/>
        <v>2197</v>
      </c>
      <c r="AU389" s="127">
        <f t="shared" si="6596"/>
        <v>1840</v>
      </c>
      <c r="AV389" s="126">
        <f t="shared" ref="AP389:BE390" si="6597">SUMIF($A$9:$A$32,$AE389,R$381:R$404)</f>
        <v>1863</v>
      </c>
      <c r="AW389" s="166">
        <f t="shared" si="6597"/>
        <v>2742</v>
      </c>
      <c r="AX389" s="125">
        <f t="shared" si="6597"/>
        <v>1252</v>
      </c>
      <c r="AY389" s="127">
        <f t="shared" si="6597"/>
        <v>309</v>
      </c>
      <c r="AZ389" s="126">
        <f t="shared" si="6597"/>
        <v>3166</v>
      </c>
      <c r="BA389" s="166">
        <f t="shared" si="6597"/>
        <v>1699</v>
      </c>
      <c r="BB389" s="125">
        <f t="shared" si="6597"/>
        <v>2205</v>
      </c>
      <c r="BC389" s="127">
        <f t="shared" si="6597"/>
        <v>840</v>
      </c>
      <c r="BD389" s="170">
        <f t="shared" si="6597"/>
        <v>2874</v>
      </c>
      <c r="BE389" s="171">
        <f t="shared" si="6597"/>
        <v>4739</v>
      </c>
      <c r="BF389" s="156">
        <f>AF389+AH389+AJ389+AL389+AN389+AP389+AR389+AT389+AV389+AX389+AZ389+BB389+BD389</f>
        <v>28370</v>
      </c>
      <c r="BG389" s="157">
        <f>AG389+AI389+AK389+AM389+AO389+AQ389+AS389+AU389+AW389+AY389+BA389+BC389+BE389</f>
        <v>28500</v>
      </c>
      <c r="BI389" s="145" t="s">
        <v>24</v>
      </c>
      <c r="BJ389" s="128">
        <f>B389/B405</f>
        <v>5.9343858470496023E-2</v>
      </c>
      <c r="BK389" s="129">
        <f t="shared" ref="BK389" si="6598">C389/C405</f>
        <v>5.1152161493048943E-2</v>
      </c>
      <c r="BL389" s="130">
        <f t="shared" ref="BL389" si="6599">D389/D405</f>
        <v>5.0829957906441112E-2</v>
      </c>
      <c r="BM389" s="131">
        <f t="shared" ref="BM389" si="6600">E389/E405</f>
        <v>5.1317167485700477E-2</v>
      </c>
      <c r="BN389" s="128">
        <f t="shared" ref="BN389" si="6601">F389/F405</f>
        <v>6.481686196477264E-2</v>
      </c>
      <c r="BO389" s="129">
        <f t="shared" ref="BO389" si="6602">G389/G405</f>
        <v>3.8643565578830405E-2</v>
      </c>
      <c r="BP389" s="130">
        <f t="shared" ref="BP389" si="6603">H389/H405</f>
        <v>5.7342400294063595E-2</v>
      </c>
      <c r="BQ389" s="131">
        <f t="shared" ref="BQ389" si="6604">I389/I405</f>
        <v>5.2611422279668724E-2</v>
      </c>
      <c r="BR389" s="128">
        <f t="shared" ref="BR389" si="6605">J389/J405</f>
        <v>4.1114509004417259E-2</v>
      </c>
      <c r="BS389" s="129">
        <f t="shared" ref="BS389" si="6606">K389/K405</f>
        <v>7.2424242424242419E-2</v>
      </c>
      <c r="BT389" s="130">
        <f t="shared" ref="BT389" si="6607">L389/L405</f>
        <v>3.5049479053140938E-2</v>
      </c>
      <c r="BU389" s="128">
        <f t="shared" ref="BU389" si="6608">M389/M405</f>
        <v>7.2929756900810327E-2</v>
      </c>
      <c r="BV389" s="132">
        <f t="shared" ref="BV389" si="6609">N389/N405</f>
        <v>4.350402449261765E-2</v>
      </c>
      <c r="BW389" s="133">
        <f t="shared" ref="BW389" si="6610">O389/O405</f>
        <v>6.6983858110801112E-2</v>
      </c>
      <c r="BX389" s="128">
        <f t="shared" ref="BX389" si="6611">P389/P405</f>
        <v>4.715351036740633E-2</v>
      </c>
      <c r="BY389" s="129">
        <f t="shared" ref="BY389" si="6612">Q389/Q405</f>
        <v>5.1608358769664242E-2</v>
      </c>
      <c r="BZ389" s="130">
        <f t="shared" ref="BZ389" si="6613">R389/R405</f>
        <v>5.003413243384331E-2</v>
      </c>
      <c r="CA389" s="131">
        <f t="shared" ref="CA389" si="6614">S389/S405</f>
        <v>5.5159460288255135E-2</v>
      </c>
      <c r="CB389" s="128">
        <f t="shared" ref="CB389" si="6615">T389/T405</f>
        <v>2.4089789214344376E-2</v>
      </c>
      <c r="CC389" s="129">
        <f t="shared" ref="CC389" si="6616">U389/U405</f>
        <v>4.7512158623269733E-2</v>
      </c>
      <c r="CD389" s="130">
        <f t="shared" ref="CD389" si="6617">V389/V405</f>
        <v>2.6202972875515845E-2</v>
      </c>
      <c r="CE389" s="131">
        <f t="shared" ref="CE389" si="6618">W389/W405</f>
        <v>6.9278305807524129E-2</v>
      </c>
      <c r="CF389" s="128">
        <f t="shared" ref="CF389" si="6619">X389/X405</f>
        <v>4.169400837918328E-2</v>
      </c>
      <c r="CG389" s="129">
        <f t="shared" ref="CG389" si="6620">Y389/Y405</f>
        <v>4.6787764409845091E-2</v>
      </c>
      <c r="CH389" s="130">
        <f t="shared" ref="CH389" si="6621">Z389/Z405</f>
        <v>5.741520727111505E-2</v>
      </c>
      <c r="CI389" s="128">
        <f t="shared" ref="CI389" si="6622">AA389/AA405</f>
        <v>6.3879654652859164E-2</v>
      </c>
      <c r="CJ389" s="134">
        <f t="shared" ref="CJ389" si="6623">AB389/AB405</f>
        <v>4.8646596875338906E-2</v>
      </c>
      <c r="CK389" s="135">
        <f t="shared" ref="CK389" si="6624">AC389/AC405</f>
        <v>5.7882108729566353E-2</v>
      </c>
    </row>
    <row r="390" spans="1:89" x14ac:dyDescent="0.2">
      <c r="A390" s="136" t="s">
        <v>25</v>
      </c>
      <c r="B390" s="192">
        <v>1239</v>
      </c>
      <c r="C390" s="176">
        <v>1213</v>
      </c>
      <c r="D390" s="177">
        <v>560</v>
      </c>
      <c r="E390" s="178">
        <v>573</v>
      </c>
      <c r="F390" s="175">
        <v>1418</v>
      </c>
      <c r="G390" s="179">
        <v>970</v>
      </c>
      <c r="H390" s="177">
        <v>1981</v>
      </c>
      <c r="I390" s="178">
        <v>1857</v>
      </c>
      <c r="J390" s="175">
        <v>267</v>
      </c>
      <c r="K390" s="176">
        <v>265</v>
      </c>
      <c r="L390" s="177">
        <v>766</v>
      </c>
      <c r="M390" s="175">
        <v>1301</v>
      </c>
      <c r="N390" s="180">
        <v>1575</v>
      </c>
      <c r="O390" s="193">
        <v>1989</v>
      </c>
      <c r="P390" s="175">
        <v>912</v>
      </c>
      <c r="Q390" s="176">
        <v>780</v>
      </c>
      <c r="R390" s="177">
        <v>1155</v>
      </c>
      <c r="S390" s="178">
        <v>1143</v>
      </c>
      <c r="T390" s="184">
        <v>214</v>
      </c>
      <c r="U390" s="175">
        <v>308</v>
      </c>
      <c r="V390" s="177">
        <v>777</v>
      </c>
      <c r="W390" s="194">
        <v>1488</v>
      </c>
      <c r="X390" s="175">
        <v>739</v>
      </c>
      <c r="Y390" s="179">
        <v>503</v>
      </c>
      <c r="Z390" s="177">
        <v>2162</v>
      </c>
      <c r="AA390" s="175">
        <v>2290</v>
      </c>
      <c r="AB390" s="156">
        <f t="shared" si="6404"/>
        <v>13765</v>
      </c>
      <c r="AC390" s="157">
        <f t="shared" si="6405"/>
        <v>14680</v>
      </c>
      <c r="AE390" s="237" t="str">
        <f>$AE$18</f>
        <v>18:00 - 18:59</v>
      </c>
      <c r="AF390" s="125">
        <f t="shared" si="6596"/>
        <v>1601</v>
      </c>
      <c r="AG390" s="176">
        <f t="shared" si="6596"/>
        <v>3383</v>
      </c>
      <c r="AH390" s="177">
        <f t="shared" si="6596"/>
        <v>886</v>
      </c>
      <c r="AI390" s="178">
        <f t="shared" si="6596"/>
        <v>1279</v>
      </c>
      <c r="AJ390" s="238">
        <f t="shared" si="6596"/>
        <v>1203</v>
      </c>
      <c r="AK390" s="179">
        <f t="shared" si="6596"/>
        <v>2919</v>
      </c>
      <c r="AL390" s="177">
        <f t="shared" si="6596"/>
        <v>2425</v>
      </c>
      <c r="AM390" s="178">
        <f t="shared" si="6596"/>
        <v>4819</v>
      </c>
      <c r="AN390" s="238">
        <f t="shared" si="6596"/>
        <v>692</v>
      </c>
      <c r="AO390" s="179">
        <f t="shared" si="6596"/>
        <v>301</v>
      </c>
      <c r="AP390" s="177">
        <f t="shared" si="6597"/>
        <v>2851</v>
      </c>
      <c r="AQ390" s="238">
        <f t="shared" si="6597"/>
        <v>818</v>
      </c>
      <c r="AR390" s="180">
        <f t="shared" si="6597"/>
        <v>4049</v>
      </c>
      <c r="AS390" s="181">
        <f t="shared" si="6597"/>
        <v>2534</v>
      </c>
      <c r="AT390" s="238">
        <f t="shared" si="6597"/>
        <v>1839</v>
      </c>
      <c r="AU390" s="179">
        <f t="shared" si="6597"/>
        <v>1845</v>
      </c>
      <c r="AV390" s="177">
        <f t="shared" si="6597"/>
        <v>1744</v>
      </c>
      <c r="AW390" s="178">
        <f t="shared" si="6597"/>
        <v>2519</v>
      </c>
      <c r="AX390" s="238">
        <f t="shared" si="6597"/>
        <v>1131</v>
      </c>
      <c r="AY390" s="179">
        <f t="shared" si="6597"/>
        <v>232</v>
      </c>
      <c r="AZ390" s="177">
        <f t="shared" si="6597"/>
        <v>3305</v>
      </c>
      <c r="BA390" s="178">
        <f t="shared" si="6597"/>
        <v>1566</v>
      </c>
      <c r="BB390" s="238">
        <f t="shared" si="6597"/>
        <v>1983</v>
      </c>
      <c r="BC390" s="179">
        <f t="shared" si="6597"/>
        <v>812</v>
      </c>
      <c r="BD390" s="177">
        <f t="shared" si="6597"/>
        <v>2948</v>
      </c>
      <c r="BE390" s="238">
        <f t="shared" si="6597"/>
        <v>4207</v>
      </c>
      <c r="BF390" s="158">
        <f>SUM(AF390,AH390,AJ390,AL390,AN390,AP390,AR390,AT390,AV390,AX390,AZ390,BB390,BD390)</f>
        <v>26657</v>
      </c>
      <c r="BG390" s="159">
        <f>SUM(AG390,AI390,AK390,AM390,AO390,AQ390,AS390,AU390,AW390,AY390,BA390,BC390,BE390)</f>
        <v>27234</v>
      </c>
      <c r="BI390" s="136" t="s">
        <v>25</v>
      </c>
      <c r="BJ390" s="128">
        <f>B390/B405</f>
        <v>4.624342178927332E-2</v>
      </c>
      <c r="BK390" s="129">
        <f t="shared" ref="BK390" si="6625">C390/C405</f>
        <v>4.6200723671681584E-2</v>
      </c>
      <c r="BL390" s="130">
        <f t="shared" ref="BL390" si="6626">D390/D405</f>
        <v>4.4476213168135971E-2</v>
      </c>
      <c r="BM390" s="131">
        <f t="shared" ref="BM390" si="6627">E390/E405</f>
        <v>4.6161282526383629E-2</v>
      </c>
      <c r="BN390" s="128">
        <f t="shared" ref="BN390" si="6628">F390/F405</f>
        <v>5.2251455523620018E-2</v>
      </c>
      <c r="BO390" s="129">
        <f t="shared" ref="BO390" si="6629">G390/G405</f>
        <v>3.9919338244372195E-2</v>
      </c>
      <c r="BP390" s="130">
        <f t="shared" ref="BP390" si="6630">H390/H405</f>
        <v>5.2012497702628196E-2</v>
      </c>
      <c r="BQ390" s="131">
        <f t="shared" ref="BQ390" si="6631">I390/I405</f>
        <v>4.444923165302312E-2</v>
      </c>
      <c r="BR390" s="128">
        <f t="shared" ref="BR390" si="6632">J390/J405</f>
        <v>4.5361875637104997E-2</v>
      </c>
      <c r="BS390" s="129">
        <f t="shared" ref="BS390" si="6633">K390/K405</f>
        <v>4.0151515151515153E-2</v>
      </c>
      <c r="BT390" s="130">
        <f t="shared" ref="BT390" si="6634">L390/L405</f>
        <v>3.339291163520642E-2</v>
      </c>
      <c r="BU390" s="128">
        <f t="shared" ref="BU390" si="6635">M390/M405</f>
        <v>5.6376478745070853E-2</v>
      </c>
      <c r="BV390" s="132">
        <f t="shared" ref="BV390" si="6636">N390/N405</f>
        <v>3.8886968544763222E-2</v>
      </c>
      <c r="BW390" s="133">
        <f t="shared" ref="BW390" si="6637">O390/O405</f>
        <v>4.9546632124352334E-2</v>
      </c>
      <c r="BX390" s="128">
        <f t="shared" ref="BX390" si="6638">P390/P405</f>
        <v>4.1469625318297565E-2</v>
      </c>
      <c r="BY390" s="129">
        <f t="shared" ref="BY390" si="6639">Q390/Q405</f>
        <v>3.6628316506222121E-2</v>
      </c>
      <c r="BZ390" s="130">
        <f t="shared" ref="BZ390" si="6640">R390/R405</f>
        <v>4.6379954222382842E-2</v>
      </c>
      <c r="CA390" s="131">
        <f t="shared" ref="CA390" si="6641">S390/S405</f>
        <v>4.3813247470101194E-2</v>
      </c>
      <c r="CB390" s="128">
        <f t="shared" ref="CB390" si="6642">T390/T405</f>
        <v>2.9290993703805092E-2</v>
      </c>
      <c r="CC390" s="129">
        <f t="shared" ref="CC390" si="6643">U390/U405</f>
        <v>3.8408779149519894E-2</v>
      </c>
      <c r="CD390" s="130">
        <f t="shared" ref="CD390" si="6644">V390/V405</f>
        <v>3.113105493008534E-2</v>
      </c>
      <c r="CE390" s="131">
        <f t="shared" ref="CE390" si="6645">W390/W405</f>
        <v>5.3774709985183043E-2</v>
      </c>
      <c r="CF390" s="128">
        <f t="shared" ref="CF390" si="6646">X390/X405</f>
        <v>3.7302508707283834E-2</v>
      </c>
      <c r="CG390" s="129">
        <f t="shared" ref="CG390" si="6647">Y390/Y405</f>
        <v>3.9553353778406859E-2</v>
      </c>
      <c r="CH390" s="130">
        <f t="shared" ref="CH390" si="6648">Z390/Z405</f>
        <v>5.3252543166087837E-2</v>
      </c>
      <c r="CI390" s="128">
        <f t="shared" ref="CI390" si="6649">AA390/AA405</f>
        <v>5.4767655992155551E-2</v>
      </c>
      <c r="CJ390" s="134">
        <f t="shared" ref="CJ390" si="6650">AB390/AB405</f>
        <v>4.390665569398991E-2</v>
      </c>
      <c r="CK390" s="135">
        <f t="shared" ref="CK390" si="6651">AC390/AC405</f>
        <v>4.7025809737674146E-2</v>
      </c>
    </row>
    <row r="391" spans="1:89" ht="13.5" thickBot="1" x14ac:dyDescent="0.25">
      <c r="A391" s="145" t="s">
        <v>26</v>
      </c>
      <c r="B391" s="189">
        <v>1108</v>
      </c>
      <c r="C391" s="183">
        <v>1086</v>
      </c>
      <c r="D391" s="184">
        <v>481</v>
      </c>
      <c r="E391" s="185">
        <v>515</v>
      </c>
      <c r="F391" s="182">
        <v>1161</v>
      </c>
      <c r="G391" s="186">
        <v>762</v>
      </c>
      <c r="H391" s="184">
        <v>1737</v>
      </c>
      <c r="I391" s="185">
        <v>1646</v>
      </c>
      <c r="J391" s="182">
        <v>253</v>
      </c>
      <c r="K391" s="183">
        <v>252</v>
      </c>
      <c r="L391" s="184">
        <v>779</v>
      </c>
      <c r="M391" s="182">
        <v>1049</v>
      </c>
      <c r="N391" s="187">
        <v>1558</v>
      </c>
      <c r="O391" s="190">
        <v>1548</v>
      </c>
      <c r="P391" s="182">
        <v>952</v>
      </c>
      <c r="Q391" s="183">
        <v>776</v>
      </c>
      <c r="R391" s="184">
        <v>1072</v>
      </c>
      <c r="S391" s="185">
        <v>1047</v>
      </c>
      <c r="T391" s="182">
        <v>154</v>
      </c>
      <c r="U391" s="186">
        <v>337</v>
      </c>
      <c r="V391" s="184">
        <v>738</v>
      </c>
      <c r="W391" s="191">
        <v>1161</v>
      </c>
      <c r="X391" s="182">
        <v>560</v>
      </c>
      <c r="Y391" s="186">
        <v>427</v>
      </c>
      <c r="Z391" s="184">
        <v>1983</v>
      </c>
      <c r="AA391" s="182">
        <v>2098</v>
      </c>
      <c r="AB391" s="156">
        <f t="shared" si="6404"/>
        <v>12536</v>
      </c>
      <c r="AC391" s="157">
        <f t="shared" si="6405"/>
        <v>12704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4.135408502220729E-2</v>
      </c>
      <c r="BK391" s="129">
        <f t="shared" ref="BK391" si="6652">C391/C405</f>
        <v>4.1363549800038091E-2</v>
      </c>
      <c r="BL391" s="130">
        <f t="shared" ref="BL391" si="6653">D391/D405</f>
        <v>3.8201890239059642E-2</v>
      </c>
      <c r="BM391" s="131">
        <f t="shared" ref="BM391" si="6654">E391/E405</f>
        <v>4.1488761782002739E-2</v>
      </c>
      <c r="BN391" s="128">
        <f t="shared" ref="BN391" si="6655">F391/F405</f>
        <v>4.2781339818704398E-2</v>
      </c>
      <c r="BO391" s="129">
        <f t="shared" ref="BO391" si="6656">G391/G405</f>
        <v>3.1359315198156303E-2</v>
      </c>
      <c r="BP391" s="130">
        <f t="shared" ref="BP391" si="6657">H391/H405</f>
        <v>4.5606112321789585E-2</v>
      </c>
      <c r="BQ391" s="131">
        <f t="shared" ref="BQ391" si="6658">I391/I405</f>
        <v>3.9398726602518072E-2</v>
      </c>
      <c r="BR391" s="128">
        <f t="shared" ref="BR391" si="6659">J391/J405</f>
        <v>4.2983350322799867E-2</v>
      </c>
      <c r="BS391" s="129">
        <f t="shared" ref="BS391" si="6660">K391/K405</f>
        <v>3.8181818181818185E-2</v>
      </c>
      <c r="BT391" s="130">
        <f t="shared" ref="BT391" si="6661">L391/L405</f>
        <v>3.3959632067657702E-2</v>
      </c>
      <c r="BU391" s="128">
        <f t="shared" ref="BU391" si="6662">M391/M405</f>
        <v>4.5456515144949514E-2</v>
      </c>
      <c r="BV391" s="132">
        <f t="shared" ref="BV391" si="6663">N391/N405</f>
        <v>3.8467236185867365E-2</v>
      </c>
      <c r="BW391" s="133">
        <f t="shared" ref="BW391" si="6664">O391/O405</f>
        <v>3.8561179752889599E-2</v>
      </c>
      <c r="BX391" s="128">
        <f t="shared" ref="BX391" si="6665">P391/P405</f>
        <v>4.3288468534012366E-2</v>
      </c>
      <c r="BY391" s="129">
        <f t="shared" ref="BY391" si="6666">Q391/Q405</f>
        <v>3.6440478985677392E-2</v>
      </c>
      <c r="BZ391" s="130">
        <f t="shared" ref="BZ391" si="6667">R391/R405</f>
        <v>4.3047022447094727E-2</v>
      </c>
      <c r="CA391" s="131">
        <f t="shared" ref="CA391" si="6668">S391/S405</f>
        <v>4.013339466421343E-2</v>
      </c>
      <c r="CB391" s="128">
        <f t="shared" ref="CB391" si="6669">T391/T405</f>
        <v>2.1078565562551329E-2</v>
      </c>
      <c r="CC391" s="129">
        <f t="shared" ref="CC391" si="6670">U391/U405</f>
        <v>4.202519017333832E-2</v>
      </c>
      <c r="CD391" s="130">
        <f t="shared" ref="CD391" si="6671">V391/V405</f>
        <v>2.9568492327416963E-2</v>
      </c>
      <c r="CE391" s="131">
        <f t="shared" ref="CE391" si="6672">W391/W405</f>
        <v>4.1957283798923058E-2</v>
      </c>
      <c r="CF391" s="128">
        <f t="shared" ref="CF391" si="6673">X391/X405</f>
        <v>2.8267124324870021E-2</v>
      </c>
      <c r="CG391" s="129">
        <f t="shared" ref="CG391" si="6674">Y391/Y405</f>
        <v>3.3577101517653536E-2</v>
      </c>
      <c r="CH391" s="130">
        <f t="shared" ref="CH391" si="6675">Z391/Z405</f>
        <v>4.8843567575556045E-2</v>
      </c>
      <c r="CI391" s="128">
        <f t="shared" ref="CI391" si="6676">AA391/AA405</f>
        <v>5.0175782651328535E-2</v>
      </c>
      <c r="CJ391" s="134">
        <f t="shared" ref="CJ391" si="6677">AB391/AB405</f>
        <v>3.9986475537948235E-2</v>
      </c>
      <c r="CK391" s="135">
        <f t="shared" ref="CK391" si="6678">AC391/AC405</f>
        <v>4.0695905102684761E-2</v>
      </c>
    </row>
    <row r="392" spans="1:89" ht="14.25" thickTop="1" thickBot="1" x14ac:dyDescent="0.25">
      <c r="A392" s="136" t="s">
        <v>27</v>
      </c>
      <c r="B392" s="192">
        <v>1110</v>
      </c>
      <c r="C392" s="176">
        <v>1172</v>
      </c>
      <c r="D392" s="177">
        <v>536</v>
      </c>
      <c r="E392" s="178">
        <v>554</v>
      </c>
      <c r="F392" s="175">
        <v>996</v>
      </c>
      <c r="G392" s="179">
        <v>985</v>
      </c>
      <c r="H392" s="177">
        <v>1780</v>
      </c>
      <c r="I392" s="178">
        <v>1816</v>
      </c>
      <c r="J392" s="175">
        <v>278</v>
      </c>
      <c r="K392" s="176">
        <v>232</v>
      </c>
      <c r="L392" s="177">
        <v>957</v>
      </c>
      <c r="M392" s="175">
        <v>797</v>
      </c>
      <c r="N392" s="180">
        <v>1752</v>
      </c>
      <c r="O392" s="193">
        <v>1454</v>
      </c>
      <c r="P392" s="175">
        <v>950</v>
      </c>
      <c r="Q392" s="176">
        <v>759</v>
      </c>
      <c r="R392" s="177">
        <v>1167</v>
      </c>
      <c r="S392" s="178">
        <v>1084</v>
      </c>
      <c r="T392" s="175">
        <v>253</v>
      </c>
      <c r="U392" s="179">
        <v>222</v>
      </c>
      <c r="V392" s="177">
        <v>941</v>
      </c>
      <c r="W392" s="194">
        <v>1153</v>
      </c>
      <c r="X392" s="175">
        <v>701</v>
      </c>
      <c r="Y392" s="179">
        <v>407</v>
      </c>
      <c r="Z392" s="177">
        <v>2043</v>
      </c>
      <c r="AA392" s="175">
        <v>2311</v>
      </c>
      <c r="AB392" s="156">
        <f t="shared" si="6404"/>
        <v>13464</v>
      </c>
      <c r="AC392" s="157">
        <f t="shared" si="6405"/>
        <v>12946</v>
      </c>
      <c r="AE392" s="229" t="s">
        <v>13</v>
      </c>
      <c r="AF392" s="20">
        <f t="shared" ref="AF392:BG392" si="6679">SUM(AF389:AF391)</f>
        <v>3055</v>
      </c>
      <c r="AG392" s="21">
        <f t="shared" si="6679"/>
        <v>6574</v>
      </c>
      <c r="AH392" s="20">
        <f t="shared" si="6679"/>
        <v>2049</v>
      </c>
      <c r="AI392" s="21">
        <f t="shared" si="6679"/>
        <v>2481</v>
      </c>
      <c r="AJ392" s="20">
        <f t="shared" si="6679"/>
        <v>2643</v>
      </c>
      <c r="AK392" s="21">
        <f t="shared" si="6679"/>
        <v>5861</v>
      </c>
      <c r="AL392" s="20">
        <f t="shared" si="6679"/>
        <v>4822</v>
      </c>
      <c r="AM392" s="21">
        <f t="shared" si="6679"/>
        <v>9774</v>
      </c>
      <c r="AN392" s="20">
        <f t="shared" si="6679"/>
        <v>1680</v>
      </c>
      <c r="AO392" s="21">
        <f t="shared" si="6679"/>
        <v>645</v>
      </c>
      <c r="AP392" s="20">
        <f t="shared" si="6679"/>
        <v>6136</v>
      </c>
      <c r="AQ392" s="21">
        <f t="shared" si="6679"/>
        <v>1758</v>
      </c>
      <c r="AR392" s="20">
        <f t="shared" si="6679"/>
        <v>8135</v>
      </c>
      <c r="AS392" s="21">
        <f t="shared" si="6679"/>
        <v>5291</v>
      </c>
      <c r="AT392" s="20">
        <f t="shared" si="6679"/>
        <v>4036</v>
      </c>
      <c r="AU392" s="21">
        <f t="shared" si="6679"/>
        <v>3685</v>
      </c>
      <c r="AV392" s="20">
        <f t="shared" si="6679"/>
        <v>3607</v>
      </c>
      <c r="AW392" s="21">
        <f t="shared" si="6679"/>
        <v>5261</v>
      </c>
      <c r="AX392" s="20">
        <f t="shared" si="6679"/>
        <v>2383</v>
      </c>
      <c r="AY392" s="21">
        <f t="shared" si="6679"/>
        <v>541</v>
      </c>
      <c r="AZ392" s="20">
        <f t="shared" si="6679"/>
        <v>6471</v>
      </c>
      <c r="BA392" s="21">
        <f t="shared" si="6679"/>
        <v>3265</v>
      </c>
      <c r="BB392" s="20">
        <f t="shared" si="6679"/>
        <v>4188</v>
      </c>
      <c r="BC392" s="21">
        <f t="shared" si="6679"/>
        <v>1652</v>
      </c>
      <c r="BD392" s="20">
        <f t="shared" si="6679"/>
        <v>5822</v>
      </c>
      <c r="BE392" s="21">
        <f t="shared" si="6679"/>
        <v>8946</v>
      </c>
      <c r="BF392" s="160">
        <f t="shared" si="6679"/>
        <v>55027</v>
      </c>
      <c r="BG392" s="161">
        <f t="shared" si="6679"/>
        <v>55734</v>
      </c>
      <c r="BI392" s="136" t="s">
        <v>27</v>
      </c>
      <c r="BJ392" s="128">
        <f>B392/B405</f>
        <v>4.1428731385063262E-2</v>
      </c>
      <c r="BK392" s="129">
        <f t="shared" ref="BK392" si="6680">C392/C405</f>
        <v>4.4639116358788804E-2</v>
      </c>
      <c r="BL392" s="130">
        <f t="shared" ref="BL392" si="6681">D392/D405</f>
        <v>4.2570089746644425E-2</v>
      </c>
      <c r="BM392" s="131">
        <f t="shared" ref="BM392" si="6682">E392/E405</f>
        <v>4.4630629179086438E-2</v>
      </c>
      <c r="BN392" s="128">
        <f t="shared" ref="BN392" si="6683">F392/F405</f>
        <v>3.6701304443953128E-2</v>
      </c>
      <c r="BO392" s="129">
        <f t="shared" ref="BO392" si="6684">G392/G405</f>
        <v>4.0536647598666611E-2</v>
      </c>
      <c r="BP392" s="130">
        <f t="shared" ref="BP392" si="6685">H392/H405</f>
        <v>4.6735106466773438E-2</v>
      </c>
      <c r="BQ392" s="131">
        <f t="shared" ref="BQ392" si="6686">I392/I405</f>
        <v>4.3467853894394178E-2</v>
      </c>
      <c r="BR392" s="128">
        <f t="shared" ref="BR392" si="6687">J392/J405</f>
        <v>4.7230716955487598E-2</v>
      </c>
      <c r="BS392" s="129">
        <f t="shared" ref="BS392" si="6688">K392/K405</f>
        <v>3.5151515151515149E-2</v>
      </c>
      <c r="BT392" s="130">
        <f t="shared" ref="BT392" si="6689">L392/L405</f>
        <v>4.1719342604298354E-2</v>
      </c>
      <c r="BU392" s="128">
        <f t="shared" ref="BU392" si="6690">M392/M405</f>
        <v>3.4536551544828181E-2</v>
      </c>
      <c r="BV392" s="132">
        <f t="shared" ref="BV392" si="6691">N392/N405</f>
        <v>4.3257123105031853E-2</v>
      </c>
      <c r="BW392" s="133">
        <f t="shared" ref="BW392" si="6692">O392/O405</f>
        <v>3.6219609406137901E-2</v>
      </c>
      <c r="BX392" s="128">
        <f t="shared" ref="BX392" si="6693">P392/P405</f>
        <v>4.319752637322663E-2</v>
      </c>
      <c r="BY392" s="129">
        <f t="shared" ref="BY392" si="6694">Q392/Q405</f>
        <v>3.5642169523362292E-2</v>
      </c>
      <c r="BZ392" s="130">
        <f t="shared" ref="BZ392" si="6695">R392/R405</f>
        <v>4.6861823876641368E-2</v>
      </c>
      <c r="CA392" s="131">
        <f t="shared" ref="CA392" si="6696">S392/S405</f>
        <v>4.1551671266482675E-2</v>
      </c>
      <c r="CB392" s="128">
        <f t="shared" ref="CB392" si="6697">T392/T405</f>
        <v>3.4629071995620035E-2</v>
      </c>
      <c r="CC392" s="129">
        <f t="shared" ref="CC392" si="6698">U392/U405</f>
        <v>2.7684249906472128E-2</v>
      </c>
      <c r="CD392" s="130">
        <f t="shared" ref="CD392" si="6699">V392/V405</f>
        <v>3.7701831002844667E-2</v>
      </c>
      <c r="CE392" s="131">
        <f t="shared" ref="CE392" si="6700">W392/W405</f>
        <v>4.1668172454916698E-2</v>
      </c>
      <c r="CF392" s="128">
        <f t="shared" ref="CF392" si="6701">X392/X405</f>
        <v>3.5384382413810513E-2</v>
      </c>
      <c r="CG392" s="129">
        <f t="shared" ref="CG392" si="6702">Y392/Y405</f>
        <v>3.20044035542974E-2</v>
      </c>
      <c r="CH392" s="130">
        <f t="shared" ref="CH392" si="6703">Z392/Z405</f>
        <v>5.0321436488583463E-2</v>
      </c>
      <c r="CI392" s="128">
        <f t="shared" ref="CI392" si="6704">AA392/AA405</f>
        <v>5.5269892138808507E-2</v>
      </c>
      <c r="CJ392" s="134">
        <f t="shared" ref="CJ392" si="6705">AB392/AB405</f>
        <v>4.2946546477579374E-2</v>
      </c>
      <c r="CK392" s="135">
        <f t="shared" ref="CK392" si="6706">AC392/AC405</f>
        <v>4.1471126216888927E-2</v>
      </c>
    </row>
    <row r="393" spans="1:89" ht="13.5" thickTop="1" x14ac:dyDescent="0.2">
      <c r="A393" s="145" t="s">
        <v>28</v>
      </c>
      <c r="B393" s="189">
        <v>986</v>
      </c>
      <c r="C393" s="183">
        <v>1436</v>
      </c>
      <c r="D393" s="184">
        <v>560</v>
      </c>
      <c r="E393" s="185">
        <v>577</v>
      </c>
      <c r="F393" s="182">
        <v>997</v>
      </c>
      <c r="G393" s="186">
        <v>1366</v>
      </c>
      <c r="H393" s="184">
        <v>1764</v>
      </c>
      <c r="I393" s="185">
        <v>2331</v>
      </c>
      <c r="J393" s="182">
        <v>365</v>
      </c>
      <c r="K393" s="183">
        <v>200</v>
      </c>
      <c r="L393" s="184">
        <v>1461</v>
      </c>
      <c r="M393" s="182">
        <v>794</v>
      </c>
      <c r="N393" s="187">
        <v>2368</v>
      </c>
      <c r="O393" s="190">
        <v>1546</v>
      </c>
      <c r="P393" s="182">
        <v>1184</v>
      </c>
      <c r="Q393" s="183">
        <v>863</v>
      </c>
      <c r="R393" s="184">
        <v>1126</v>
      </c>
      <c r="S393" s="185">
        <v>1462</v>
      </c>
      <c r="T393" s="182">
        <v>393</v>
      </c>
      <c r="U393" s="186">
        <v>189</v>
      </c>
      <c r="V393" s="184">
        <v>1418</v>
      </c>
      <c r="W393" s="191">
        <v>1076</v>
      </c>
      <c r="X393" s="182">
        <v>982</v>
      </c>
      <c r="Y393" s="186">
        <v>402</v>
      </c>
      <c r="Z393" s="184">
        <v>2136</v>
      </c>
      <c r="AA393" s="182">
        <v>2400</v>
      </c>
      <c r="AB393" s="156">
        <f t="shared" si="6404"/>
        <v>15740</v>
      </c>
      <c r="AC393" s="157">
        <f t="shared" si="6405"/>
        <v>14642</v>
      </c>
      <c r="BI393" s="145" t="s">
        <v>28</v>
      </c>
      <c r="BJ393" s="128">
        <f>B393/B405</f>
        <v>3.6800656887993131E-2</v>
      </c>
      <c r="BK393" s="129">
        <f t="shared" ref="BK393" si="6707">C393/C405</f>
        <v>5.4694343934488666E-2</v>
      </c>
      <c r="BL393" s="130">
        <f t="shared" ref="BL393" si="6708">D393/D405</f>
        <v>4.4476213168135971E-2</v>
      </c>
      <c r="BM393" s="131">
        <f t="shared" ref="BM393" si="6709">E393/E405</f>
        <v>4.6483525336340932E-2</v>
      </c>
      <c r="BN393" s="128">
        <f t="shared" ref="BN393" si="6710">F393/F405</f>
        <v>3.6738153143194043E-2</v>
      </c>
      <c r="BO393" s="129">
        <f t="shared" ref="BO393" si="6711">G393/G405</f>
        <v>5.6216305197744766E-2</v>
      </c>
      <c r="BP393" s="130">
        <f t="shared" ref="BP393" si="6712">H393/H405</f>
        <v>4.6315015622128287E-2</v>
      </c>
      <c r="BQ393" s="131">
        <f t="shared" ref="BQ393" si="6713">I393/I405</f>
        <v>5.5794915984489442E-2</v>
      </c>
      <c r="BR393" s="128">
        <f t="shared" ref="BR393" si="6714">J393/J405</f>
        <v>6.2011552837240913E-2</v>
      </c>
      <c r="BS393" s="129">
        <f t="shared" ref="BS393" si="6715">K393/K405</f>
        <v>3.0303030303030304E-2</v>
      </c>
      <c r="BT393" s="130">
        <f t="shared" ref="BT393" si="6716">L393/L405</f>
        <v>6.3690657831640435E-2</v>
      </c>
      <c r="BU393" s="128">
        <f t="shared" ref="BU393" si="6717">M393/M405</f>
        <v>3.4406551978160074E-2</v>
      </c>
      <c r="BV393" s="132">
        <f t="shared" ref="BV393" si="6718">N393/N405</f>
        <v>5.8466248580317022E-2</v>
      </c>
      <c r="BW393" s="133">
        <f t="shared" ref="BW393" si="6719">O393/O405</f>
        <v>3.8511359107214031E-2</v>
      </c>
      <c r="BX393" s="128">
        <f t="shared" ref="BX393" si="6720">P393/P405</f>
        <v>5.3837759185158242E-2</v>
      </c>
      <c r="BY393" s="129">
        <f t="shared" ref="BY393" si="6721">Q393/Q405</f>
        <v>4.0525945057525242E-2</v>
      </c>
      <c r="BZ393" s="130">
        <f t="shared" ref="BZ393" si="6722">R393/R405</f>
        <v>4.5215435891258079E-2</v>
      </c>
      <c r="CA393" s="131">
        <f t="shared" ref="CA393" si="6723">S393/S405</f>
        <v>5.6041091689665749E-2</v>
      </c>
      <c r="CB393" s="128">
        <f t="shared" ref="CB393" si="6724">T393/T405</f>
        <v>5.3791404325212157E-2</v>
      </c>
      <c r="CC393" s="129">
        <f t="shared" ref="CC393" si="6725">U393/U405</f>
        <v>2.3569023569023569E-2</v>
      </c>
      <c r="CD393" s="130">
        <f t="shared" ref="CD393" si="6726">V393/V405</f>
        <v>5.6813173604711727E-2</v>
      </c>
      <c r="CE393" s="131">
        <f t="shared" ref="CE393" si="6727">W393/W405</f>
        <v>3.8885475768855482E-2</v>
      </c>
      <c r="CF393" s="128">
        <f t="shared" ref="CF393" si="6728">X393/X405</f>
        <v>4.95684215839685E-2</v>
      </c>
      <c r="CG393" s="129">
        <f t="shared" ref="CG393" si="6729">Y393/Y405</f>
        <v>3.1611229063458361E-2</v>
      </c>
      <c r="CH393" s="130">
        <f t="shared" ref="CH393" si="6730">Z393/Z405</f>
        <v>5.2612133303775954E-2</v>
      </c>
      <c r="CI393" s="128">
        <f t="shared" ref="CI393" si="6731">AA393/AA405</f>
        <v>5.7398416760337696E-2</v>
      </c>
      <c r="CJ393" s="134">
        <f t="shared" ref="CJ393" si="6732">AB393/AB405</f>
        <v>5.0206375635554024E-2</v>
      </c>
      <c r="CK393" s="135">
        <f t="shared" ref="CK393" si="6733">AC393/AC405</f>
        <v>4.6904080802385888E-2</v>
      </c>
    </row>
    <row r="394" spans="1:89" x14ac:dyDescent="0.2">
      <c r="A394" s="136" t="s">
        <v>29</v>
      </c>
      <c r="B394" s="192">
        <v>1126</v>
      </c>
      <c r="C394" s="176">
        <v>1892</v>
      </c>
      <c r="D394" s="177">
        <v>963</v>
      </c>
      <c r="E394" s="178">
        <v>506</v>
      </c>
      <c r="F394" s="175">
        <v>1269</v>
      </c>
      <c r="G394" s="179">
        <v>1523</v>
      </c>
      <c r="H394" s="177">
        <v>1998</v>
      </c>
      <c r="I394" s="178">
        <v>2793</v>
      </c>
      <c r="J394" s="175">
        <v>648</v>
      </c>
      <c r="K394" s="176">
        <v>230</v>
      </c>
      <c r="L394" s="177">
        <v>2013</v>
      </c>
      <c r="M394" s="175">
        <v>582</v>
      </c>
      <c r="N394" s="180">
        <v>2853</v>
      </c>
      <c r="O394" s="193">
        <v>1593</v>
      </c>
      <c r="P394" s="175">
        <v>1489</v>
      </c>
      <c r="Q394" s="176">
        <v>904</v>
      </c>
      <c r="R394" s="177">
        <v>1317</v>
      </c>
      <c r="S394" s="178">
        <v>1509</v>
      </c>
      <c r="T394" s="175">
        <v>876</v>
      </c>
      <c r="U394" s="179">
        <v>177</v>
      </c>
      <c r="V394" s="177">
        <v>2171</v>
      </c>
      <c r="W394" s="194">
        <v>1042</v>
      </c>
      <c r="X394" s="175">
        <v>1489</v>
      </c>
      <c r="Y394" s="179">
        <v>529</v>
      </c>
      <c r="Z394" s="177">
        <v>2414</v>
      </c>
      <c r="AA394" s="175">
        <v>2841</v>
      </c>
      <c r="AB394" s="156">
        <f t="shared" si="6404"/>
        <v>20626</v>
      </c>
      <c r="AC394" s="157">
        <f t="shared" si="6405"/>
        <v>16121</v>
      </c>
      <c r="BI394" s="136" t="s">
        <v>29</v>
      </c>
      <c r="BJ394" s="128">
        <f>B394/B405</f>
        <v>4.2025902287911018E-2</v>
      </c>
      <c r="BK394" s="129">
        <f t="shared" ref="BK394" si="6734">C394/C405</f>
        <v>7.2062464292515713E-2</v>
      </c>
      <c r="BL394" s="130">
        <f t="shared" ref="BL394" si="6735">D394/D405</f>
        <v>7.6483202287348104E-2</v>
      </c>
      <c r="BM394" s="131">
        <f t="shared" ref="BM394" si="6736">E394/E405</f>
        <v>4.0763715459598809E-2</v>
      </c>
      <c r="BN394" s="128">
        <f t="shared" ref="BN394" si="6737">F394/F405</f>
        <v>4.6760999336723411E-2</v>
      </c>
      <c r="BO394" s="129">
        <f t="shared" ref="BO394" si="6738">G394/G405</f>
        <v>6.2677476439359642E-2</v>
      </c>
      <c r="BP394" s="130">
        <f t="shared" ref="BP394" si="6739">H394/H405</f>
        <v>5.2458844225063667E-2</v>
      </c>
      <c r="BQ394" s="131">
        <f t="shared" ref="BQ394" si="6740">I394/I405</f>
        <v>6.6853367801235103E-2</v>
      </c>
      <c r="BR394" s="128">
        <f t="shared" ref="BR394" si="6741">J394/J405</f>
        <v>0.11009174311926606</v>
      </c>
      <c r="BS394" s="129">
        <f t="shared" ref="BS394" si="6742">K394/K405</f>
        <v>3.4848484848484851E-2</v>
      </c>
      <c r="BT394" s="130">
        <f t="shared" ref="BT394" si="6743">L394/L405</f>
        <v>8.7754479271110339E-2</v>
      </c>
      <c r="BU394" s="128">
        <f t="shared" ref="BU394" si="6744">M394/M405</f>
        <v>2.5219915933613554E-2</v>
      </c>
      <c r="BV394" s="132">
        <f t="shared" ref="BV394" si="6745">N394/N405</f>
        <v>7.0440965878228234E-2</v>
      </c>
      <c r="BW394" s="133">
        <f t="shared" ref="BW394" si="6746">O394/O405</f>
        <v>3.9682144280589873E-2</v>
      </c>
      <c r="BX394" s="128">
        <f t="shared" ref="BX394" si="6747">P394/P405</f>
        <v>6.7706438704983635E-2</v>
      </c>
      <c r="BY394" s="129">
        <f t="shared" ref="BY394" si="6748">Q394/Q405</f>
        <v>4.2451279643108714E-2</v>
      </c>
      <c r="BZ394" s="130">
        <f t="shared" ref="BZ394" si="6749">R394/R405</f>
        <v>5.2885194554872908E-2</v>
      </c>
      <c r="CA394" s="131">
        <f t="shared" ref="CA394" si="6750">S394/S405</f>
        <v>5.7842686292548295E-2</v>
      </c>
      <c r="CB394" s="128">
        <f t="shared" ref="CB394" si="6751">T394/T405</f>
        <v>0.11990145086230496</v>
      </c>
      <c r="CC394" s="129">
        <f t="shared" ref="CC394" si="6752">U394/U405</f>
        <v>2.2072577628133184E-2</v>
      </c>
      <c r="CD394" s="130">
        <f t="shared" ref="CD394" si="6753">V394/V405</f>
        <v>8.6982651548539611E-2</v>
      </c>
      <c r="CE394" s="131">
        <f t="shared" ref="CE394" si="6754">W394/W405</f>
        <v>3.7656752556828446E-2</v>
      </c>
      <c r="CF394" s="128">
        <f t="shared" ref="CF394" si="6755">X394/X405</f>
        <v>7.5160264499520471E-2</v>
      </c>
      <c r="CG394" s="129">
        <f t="shared" ref="CG394" si="6756">Y394/Y405</f>
        <v>4.1597861130769832E-2</v>
      </c>
      <c r="CH394" s="130">
        <f t="shared" ref="CH394" si="6757">Z394/Z405</f>
        <v>5.9459592600802975E-2</v>
      </c>
      <c r="CI394" s="128">
        <f t="shared" ref="CI394" si="6758">AA394/AA405</f>
        <v>6.794537584004974E-2</v>
      </c>
      <c r="CJ394" s="134">
        <f t="shared" ref="CJ394" si="6759">AB394/AB405</f>
        <v>6.5791404311241253E-2</v>
      </c>
      <c r="CK394" s="135">
        <f t="shared" ref="CK394" si="6760">AC394/AC405</f>
        <v>5.1641899099526219E-2</v>
      </c>
    </row>
    <row r="395" spans="1:89" x14ac:dyDescent="0.2">
      <c r="A395" s="145" t="s">
        <v>30</v>
      </c>
      <c r="B395" s="189">
        <v>1454</v>
      </c>
      <c r="C395" s="183">
        <v>3191</v>
      </c>
      <c r="D395" s="184">
        <v>1163</v>
      </c>
      <c r="E395" s="185">
        <v>1202</v>
      </c>
      <c r="F395" s="182">
        <v>1440</v>
      </c>
      <c r="G395" s="186">
        <v>2942</v>
      </c>
      <c r="H395" s="184">
        <v>2397</v>
      </c>
      <c r="I395" s="185">
        <v>4955</v>
      </c>
      <c r="J395" s="182">
        <v>988</v>
      </c>
      <c r="K395" s="183">
        <v>344</v>
      </c>
      <c r="L395" s="184">
        <v>3285</v>
      </c>
      <c r="M395" s="182">
        <v>940</v>
      </c>
      <c r="N395" s="187">
        <v>4086</v>
      </c>
      <c r="O395" s="190">
        <v>2757</v>
      </c>
      <c r="P395" s="182">
        <v>2197</v>
      </c>
      <c r="Q395" s="183">
        <v>1840</v>
      </c>
      <c r="R395" s="184">
        <v>1863</v>
      </c>
      <c r="S395" s="185">
        <v>2742</v>
      </c>
      <c r="T395" s="182">
        <v>1252</v>
      </c>
      <c r="U395" s="186">
        <v>309</v>
      </c>
      <c r="V395" s="184">
        <v>3166</v>
      </c>
      <c r="W395" s="191">
        <v>1699</v>
      </c>
      <c r="X395" s="182">
        <v>2205</v>
      </c>
      <c r="Y395" s="186">
        <v>840</v>
      </c>
      <c r="Z395" s="184">
        <v>2874</v>
      </c>
      <c r="AA395" s="182">
        <v>4739</v>
      </c>
      <c r="AB395" s="156">
        <f t="shared" si="6404"/>
        <v>28370</v>
      </c>
      <c r="AC395" s="157">
        <f t="shared" si="6405"/>
        <v>28500</v>
      </c>
      <c r="BI395" s="145" t="s">
        <v>30</v>
      </c>
      <c r="BJ395" s="128">
        <f>B395/B405</f>
        <v>5.4267905796290074E-2</v>
      </c>
      <c r="BK395" s="129">
        <f t="shared" ref="BK395" si="6761">C395/C405</f>
        <v>0.121538754522948</v>
      </c>
      <c r="BL395" s="130">
        <f t="shared" ref="BL395" si="6762">D395/D405</f>
        <v>9.2367564133110952E-2</v>
      </c>
      <c r="BM395" s="131">
        <f t="shared" ref="BM395" si="6763">E395/E405</f>
        <v>9.68339643921695E-2</v>
      </c>
      <c r="BN395" s="128">
        <f t="shared" ref="BN395" si="6764">F395/F405</f>
        <v>5.3062126906920186E-2</v>
      </c>
      <c r="BO395" s="129">
        <f t="shared" ref="BO395" si="6765">G395/G405</f>
        <v>0.12107494135561134</v>
      </c>
      <c r="BP395" s="130">
        <f t="shared" ref="BP395" si="6766">H395/H405</f>
        <v>6.2934859663402204E-2</v>
      </c>
      <c r="BQ395" s="131">
        <f t="shared" ref="BQ395" si="6767">I395/I405</f>
        <v>0.11860309253674182</v>
      </c>
      <c r="BR395" s="128">
        <f t="shared" ref="BR395" si="6768">J395/J405</f>
        <v>0.16785592932381924</v>
      </c>
      <c r="BS395" s="129">
        <f t="shared" ref="BS395" si="6769">K395/K405</f>
        <v>5.2121212121212124E-2</v>
      </c>
      <c r="BT395" s="130">
        <f t="shared" ref="BT395" si="6770">L395/L405</f>
        <v>0.14320589389249749</v>
      </c>
      <c r="BU395" s="128">
        <f t="shared" ref="BU395" si="6771">M395/M405</f>
        <v>4.0733197556008148E-2</v>
      </c>
      <c r="BV395" s="132">
        <f t="shared" ref="BV395" si="6772">N395/N405</f>
        <v>0.10088390696755715</v>
      </c>
      <c r="BW395" s="133">
        <f t="shared" ref="BW395" si="6773">O395/O405</f>
        <v>6.8677760063770424E-2</v>
      </c>
      <c r="BX395" s="128">
        <f t="shared" ref="BX395" si="6774">P395/P405</f>
        <v>9.989996362313569E-2</v>
      </c>
      <c r="BY395" s="129">
        <f t="shared" ref="BY395" si="6775">Q395/Q405</f>
        <v>8.6405259450575256E-2</v>
      </c>
      <c r="BZ395" s="130">
        <f t="shared" ref="BZ395" si="6776">R395/R405</f>
        <v>7.4810263823635703E-2</v>
      </c>
      <c r="CA395" s="131">
        <f t="shared" ref="CA395" si="6777">S395/S405</f>
        <v>0.10510579576816928</v>
      </c>
      <c r="CB395" s="128">
        <f t="shared" ref="CB395" si="6778">T395/T405</f>
        <v>0.17136600054749521</v>
      </c>
      <c r="CC395" s="129">
        <f t="shared" ref="CC395" si="6779">U395/U405</f>
        <v>3.853348297792742E-2</v>
      </c>
      <c r="CD395" s="130">
        <f t="shared" ref="CD395" si="6780">V395/V405</f>
        <v>0.12684803077046355</v>
      </c>
      <c r="CE395" s="131">
        <f t="shared" ref="CE395" si="6781">W395/W405</f>
        <v>6.1400021683350799E-2</v>
      </c>
      <c r="CF395" s="128">
        <f t="shared" ref="CF395" si="6782">X395/X405</f>
        <v>0.11130180202917571</v>
      </c>
      <c r="CG395" s="129">
        <f t="shared" ref="CG395" si="6783">Y395/Y405</f>
        <v>6.6053314460957774E-2</v>
      </c>
      <c r="CH395" s="130">
        <f t="shared" ref="CH395" si="6784">Z395/Z405</f>
        <v>7.0789920934013151E-2</v>
      </c>
      <c r="CI395" s="128">
        <f t="shared" ref="CI395" si="6785">AA395/AA405</f>
        <v>0.11333795709468347</v>
      </c>
      <c r="CJ395" s="134">
        <f t="shared" ref="CJ395" si="6786">AB395/AB405</f>
        <v>9.049268594540455E-2</v>
      </c>
      <c r="CK395" s="135">
        <f t="shared" ref="CK395" si="6787">AC395/AC405</f>
        <v>9.1296701466192995E-2</v>
      </c>
    </row>
    <row r="396" spans="1:89" x14ac:dyDescent="0.2">
      <c r="A396" s="136" t="s">
        <v>31</v>
      </c>
      <c r="B396" s="192">
        <v>1601</v>
      </c>
      <c r="C396" s="176">
        <v>3383</v>
      </c>
      <c r="D396" s="177">
        <v>886</v>
      </c>
      <c r="E396" s="178">
        <v>1279</v>
      </c>
      <c r="F396" s="175">
        <v>1203</v>
      </c>
      <c r="G396" s="179">
        <v>2919</v>
      </c>
      <c r="H396" s="177">
        <v>2425</v>
      </c>
      <c r="I396" s="178">
        <v>4819</v>
      </c>
      <c r="J396" s="175">
        <v>692</v>
      </c>
      <c r="K396" s="176">
        <v>301</v>
      </c>
      <c r="L396" s="177">
        <v>2851</v>
      </c>
      <c r="M396" s="175">
        <v>818</v>
      </c>
      <c r="N396" s="180">
        <v>4049</v>
      </c>
      <c r="O396" s="193">
        <v>2534</v>
      </c>
      <c r="P396" s="175">
        <v>1839</v>
      </c>
      <c r="Q396" s="176">
        <v>1845</v>
      </c>
      <c r="R396" s="177">
        <v>1744</v>
      </c>
      <c r="S396" s="178">
        <v>2519</v>
      </c>
      <c r="T396" s="175">
        <v>1131</v>
      </c>
      <c r="U396" s="179">
        <v>232</v>
      </c>
      <c r="V396" s="177">
        <v>3305</v>
      </c>
      <c r="W396" s="194">
        <v>1566</v>
      </c>
      <c r="X396" s="175">
        <v>1983</v>
      </c>
      <c r="Y396" s="179">
        <v>812</v>
      </c>
      <c r="Z396" s="177">
        <v>2948</v>
      </c>
      <c r="AA396" s="175">
        <v>4207</v>
      </c>
      <c r="AB396" s="156">
        <f t="shared" si="6404"/>
        <v>26657</v>
      </c>
      <c r="AC396" s="157">
        <f t="shared" si="6405"/>
        <v>27234</v>
      </c>
      <c r="BI396" s="136" t="s">
        <v>31</v>
      </c>
      <c r="BJ396" s="128">
        <f>B396/B405</f>
        <v>5.975441346620386E-2</v>
      </c>
      <c r="BK396" s="129">
        <f t="shared" ref="BK396" si="6788">C396/C405</f>
        <v>0.12885164730527518</v>
      </c>
      <c r="BL396" s="130">
        <f t="shared" ref="BL396" si="6789">D396/D405</f>
        <v>7.0367722976729413E-2</v>
      </c>
      <c r="BM396" s="131">
        <f t="shared" ref="BM396" si="6790">E396/E405</f>
        <v>0.10303713848384757</v>
      </c>
      <c r="BN396" s="128">
        <f t="shared" ref="BN396" si="6791">F396/F405</f>
        <v>4.4328985186822906E-2</v>
      </c>
      <c r="BO396" s="129">
        <f t="shared" ref="BO396" si="6792">G396/G405</f>
        <v>0.12012840034569323</v>
      </c>
      <c r="BP396" s="130">
        <f t="shared" ref="BP396" si="6793">H396/H405</f>
        <v>6.3670018641531226E-2</v>
      </c>
      <c r="BQ396" s="131">
        <f t="shared" ref="BQ396" si="6794">I396/I405</f>
        <v>0.11534779070324094</v>
      </c>
      <c r="BR396" s="128">
        <f t="shared" ref="BR396" si="6795">J396/J405</f>
        <v>0.11756710839279647</v>
      </c>
      <c r="BS396" s="129">
        <f t="shared" ref="BS396" si="6796">K396/K405</f>
        <v>4.5606060606060608E-2</v>
      </c>
      <c r="BT396" s="130">
        <f t="shared" ref="BT396" si="6797">L396/L405</f>
        <v>0.12428615022450848</v>
      </c>
      <c r="BU396" s="128">
        <f t="shared" ref="BU396" si="6798">M396/M405</f>
        <v>3.5446548511504965E-2</v>
      </c>
      <c r="BV396" s="132">
        <f t="shared" ref="BV396" si="6799">N396/N405</f>
        <v>9.997037183348971E-2</v>
      </c>
      <c r="BW396" s="133">
        <f t="shared" ref="BW396" si="6800">O396/O405</f>
        <v>6.3122758070944598E-2</v>
      </c>
      <c r="BX396" s="128">
        <f t="shared" ref="BX396" si="6801">P396/P405</f>
        <v>8.3621316842488178E-2</v>
      </c>
      <c r="BY396" s="129">
        <f t="shared" ref="BY396" si="6802">Q396/Q405</f>
        <v>8.664005635125617E-2</v>
      </c>
      <c r="BZ396" s="130">
        <f t="shared" ref="BZ396" si="6803">R396/R405</f>
        <v>7.0031723085572026E-2</v>
      </c>
      <c r="CA396" s="131">
        <f t="shared" ref="CA396" si="6804">S396/S405</f>
        <v>9.6557804354492488E-2</v>
      </c>
      <c r="CB396" s="128">
        <f t="shared" ref="CB396" si="6805">T396/T405</f>
        <v>0.15480427046263345</v>
      </c>
      <c r="CC396" s="129">
        <f t="shared" ref="CC396" si="6806">U396/U405</f>
        <v>2.8931288190547449E-2</v>
      </c>
      <c r="CD396" s="130">
        <f t="shared" ref="CD396" si="6807">V396/V405</f>
        <v>0.13241716414920471</v>
      </c>
      <c r="CE396" s="131">
        <f t="shared" ref="CE396" si="6808">W396/W405</f>
        <v>5.6593545589245058E-2</v>
      </c>
      <c r="CF396" s="128">
        <f t="shared" ref="CF396" si="6809">X396/X405</f>
        <v>0.10009590631467366</v>
      </c>
      <c r="CG396" s="129">
        <f t="shared" ref="CG396" si="6810">Y396/Y405</f>
        <v>6.3851537312259177E-2</v>
      </c>
      <c r="CH396" s="130">
        <f t="shared" ref="CH396" si="6811">Z396/Z405</f>
        <v>7.2612625926746971E-2</v>
      </c>
      <c r="CI396" s="128">
        <f t="shared" ref="CI396" si="6812">AA396/AA405</f>
        <v>0.10061464137947529</v>
      </c>
      <c r="CJ396" s="134">
        <f t="shared" ref="CJ396" si="6813">AB396/AB405</f>
        <v>8.5028675687227676E-2</v>
      </c>
      <c r="CK396" s="135">
        <f t="shared" ref="CK396" si="6814">AC396/AC405</f>
        <v>8.7241205885273676E-2</v>
      </c>
    </row>
    <row r="397" spans="1:89" x14ac:dyDescent="0.2">
      <c r="A397" s="145" t="s">
        <v>32</v>
      </c>
      <c r="B397" s="189">
        <v>1741</v>
      </c>
      <c r="C397" s="183">
        <v>2981</v>
      </c>
      <c r="D397" s="184">
        <v>594</v>
      </c>
      <c r="E397" s="185">
        <v>1137</v>
      </c>
      <c r="F397" s="182">
        <v>1139</v>
      </c>
      <c r="G397" s="186">
        <v>2481</v>
      </c>
      <c r="H397" s="184">
        <v>2298</v>
      </c>
      <c r="I397" s="185">
        <v>4255</v>
      </c>
      <c r="J397" s="182">
        <v>459</v>
      </c>
      <c r="K397" s="183">
        <v>237</v>
      </c>
      <c r="L397" s="184">
        <v>2267</v>
      </c>
      <c r="M397" s="182">
        <v>928</v>
      </c>
      <c r="N397" s="187">
        <v>2883</v>
      </c>
      <c r="O397" s="190">
        <v>2465</v>
      </c>
      <c r="P397" s="182">
        <v>1326</v>
      </c>
      <c r="Q397" s="183">
        <v>1667</v>
      </c>
      <c r="R397" s="184">
        <v>1509</v>
      </c>
      <c r="S397" s="185">
        <v>2100</v>
      </c>
      <c r="T397" s="182">
        <v>685</v>
      </c>
      <c r="U397" s="186">
        <v>353</v>
      </c>
      <c r="V397" s="184">
        <v>2701</v>
      </c>
      <c r="W397" s="191">
        <v>1731</v>
      </c>
      <c r="X397" s="182">
        <v>1311</v>
      </c>
      <c r="Y397" s="186">
        <v>667</v>
      </c>
      <c r="Z397" s="184">
        <v>2391</v>
      </c>
      <c r="AA397" s="182">
        <v>2883</v>
      </c>
      <c r="AB397" s="156">
        <f t="shared" si="6404"/>
        <v>21304</v>
      </c>
      <c r="AC397" s="157">
        <f t="shared" si="6405"/>
        <v>23885</v>
      </c>
      <c r="BI397" s="145" t="s">
        <v>32</v>
      </c>
      <c r="BJ397" s="128">
        <f>B397/B405</f>
        <v>6.4979658866121753E-2</v>
      </c>
      <c r="BK397" s="129">
        <f t="shared" ref="BK397" si="6815">C397/C405</f>
        <v>0.11354027804227766</v>
      </c>
      <c r="BL397" s="130">
        <f t="shared" ref="BL397" si="6816">D397/D405</f>
        <v>4.7176554681915651E-2</v>
      </c>
      <c r="BM397" s="131">
        <f t="shared" ref="BM397" si="6817">E397/E405</f>
        <v>9.1597518730363328E-2</v>
      </c>
      <c r="BN397" s="128">
        <f t="shared" ref="BN397" si="6818">F397/F405</f>
        <v>4.1970668435404229E-2</v>
      </c>
      <c r="BO397" s="129">
        <f t="shared" ref="BO397" si="6819">G397/G405</f>
        <v>0.10210296720029631</v>
      </c>
      <c r="BP397" s="130">
        <f t="shared" ref="BP397" si="6820">H397/H405</f>
        <v>6.0335547562160315E-2</v>
      </c>
      <c r="BQ397" s="131">
        <f t="shared" ref="BQ397" si="6821">I397/I405</f>
        <v>0.10184786251136962</v>
      </c>
      <c r="BR397" s="128">
        <f t="shared" ref="BR397" si="6822">J397/J405</f>
        <v>7.7981651376146793E-2</v>
      </c>
      <c r="BS397" s="129">
        <f t="shared" ref="BS397" si="6823">K397/K405</f>
        <v>3.5909090909090911E-2</v>
      </c>
      <c r="BT397" s="130">
        <f t="shared" ref="BT397" si="6824">L397/L405</f>
        <v>9.882732464362004E-2</v>
      </c>
      <c r="BU397" s="128">
        <f t="shared" ref="BU397" si="6825">M397/M405</f>
        <v>4.0213199289335699E-2</v>
      </c>
      <c r="BV397" s="132">
        <f t="shared" ref="BV397" si="6826">N397/N405</f>
        <v>7.1181670040985634E-2</v>
      </c>
      <c r="BW397" s="133">
        <f t="shared" ref="BW397" si="6827">O397/O405</f>
        <v>6.1403945795137506E-2</v>
      </c>
      <c r="BX397" s="128">
        <f t="shared" ref="BX397" si="6828">P397/P405</f>
        <v>6.0294652600945797E-2</v>
      </c>
      <c r="BY397" s="129">
        <f t="shared" ref="BY397" si="6829">Q397/Q405</f>
        <v>7.8281286687015728E-2</v>
      </c>
      <c r="BZ397" s="130">
        <f t="shared" ref="BZ397" si="6830">R397/R405</f>
        <v>6.0595109023009276E-2</v>
      </c>
      <c r="CA397" s="131">
        <f t="shared" ref="CA397" si="6831">S397/S405</f>
        <v>8.0496780128794854E-2</v>
      </c>
      <c r="CB397" s="128">
        <f t="shared" ref="CB397" si="6832">T397/T405</f>
        <v>9.3758554612647135E-2</v>
      </c>
      <c r="CC397" s="129">
        <f t="shared" ref="CC397" si="6833">U397/U405</f>
        <v>4.4020451427858834E-2</v>
      </c>
      <c r="CD397" s="130">
        <f t="shared" ref="CD397" si="6834">V397/V405</f>
        <v>0.10821747666172522</v>
      </c>
      <c r="CE397" s="131">
        <f t="shared" ref="CE397" si="6835">W397/W405</f>
        <v>6.2556467059376245E-2</v>
      </c>
      <c r="CF397" s="128">
        <f t="shared" ref="CF397" si="6836">X397/X405</f>
        <v>6.6175357124829637E-2</v>
      </c>
      <c r="CG397" s="129">
        <f t="shared" ref="CG397" si="6837">Y397/Y405</f>
        <v>5.2449477077927187E-2</v>
      </c>
      <c r="CH397" s="130">
        <f t="shared" ref="CH397" si="6838">Z397/Z405</f>
        <v>5.8893076184142468E-2</v>
      </c>
      <c r="CI397" s="128">
        <f t="shared" ref="CI397" si="6839">AA397/AA405</f>
        <v>6.8949848133355654E-2</v>
      </c>
      <c r="CJ397" s="134">
        <f t="shared" ref="CJ397" si="6840">AB397/AB405</f>
        <v>6.7954042346876936E-2</v>
      </c>
      <c r="CK397" s="135">
        <f t="shared" ref="CK397" si="6841">AC397/AC405</f>
        <v>7.6513042614737528E-2</v>
      </c>
    </row>
    <row r="398" spans="1:89" x14ac:dyDescent="0.2">
      <c r="A398" s="136" t="s">
        <v>33</v>
      </c>
      <c r="B398" s="192">
        <v>1502</v>
      </c>
      <c r="C398" s="176">
        <v>1713</v>
      </c>
      <c r="D398" s="177">
        <v>419</v>
      </c>
      <c r="E398" s="178">
        <v>836</v>
      </c>
      <c r="F398" s="175">
        <v>1013</v>
      </c>
      <c r="G398" s="179">
        <v>1700</v>
      </c>
      <c r="H398" s="177">
        <v>1882</v>
      </c>
      <c r="I398" s="178">
        <v>2524</v>
      </c>
      <c r="J398" s="175">
        <v>367</v>
      </c>
      <c r="K398" s="176">
        <v>131</v>
      </c>
      <c r="L398" s="177">
        <v>1204</v>
      </c>
      <c r="M398" s="175">
        <v>926</v>
      </c>
      <c r="N398" s="180">
        <v>2154</v>
      </c>
      <c r="O398" s="193">
        <v>2029</v>
      </c>
      <c r="P398" s="175">
        <v>962</v>
      </c>
      <c r="Q398" s="176">
        <v>1340</v>
      </c>
      <c r="R398" s="177">
        <v>1092</v>
      </c>
      <c r="S398" s="178">
        <v>1489</v>
      </c>
      <c r="T398" s="175">
        <v>307</v>
      </c>
      <c r="U398" s="179">
        <v>274</v>
      </c>
      <c r="V398" s="177">
        <v>1841</v>
      </c>
      <c r="W398" s="194">
        <v>1477</v>
      </c>
      <c r="X398" s="175">
        <v>829</v>
      </c>
      <c r="Y398" s="179">
        <v>693</v>
      </c>
      <c r="Z398" s="177">
        <v>1905</v>
      </c>
      <c r="AA398" s="175">
        <v>2170</v>
      </c>
      <c r="AB398" s="156">
        <f t="shared" si="6404"/>
        <v>15477</v>
      </c>
      <c r="AC398" s="157">
        <f t="shared" si="6405"/>
        <v>17302</v>
      </c>
      <c r="BI398" s="136" t="s">
        <v>33</v>
      </c>
      <c r="BJ398" s="128">
        <f>B398/B405</f>
        <v>5.6059418504833355E-2</v>
      </c>
      <c r="BK398" s="129">
        <f t="shared" ref="BK398" si="6842">C398/C405</f>
        <v>6.524471529232527E-2</v>
      </c>
      <c r="BL398" s="130">
        <f t="shared" ref="BL398" si="6843">D398/D405</f>
        <v>3.3277738066873161E-2</v>
      </c>
      <c r="BM398" s="131">
        <f t="shared" ref="BM398" si="6844">E398/E405</f>
        <v>6.7348747281076288E-2</v>
      </c>
      <c r="BN398" s="128">
        <f t="shared" ref="BN398" si="6845">F398/F405</f>
        <v>3.7327732331048712E-2</v>
      </c>
      <c r="BO398" s="129">
        <f t="shared" ref="BO398" si="6846">G398/G405</f>
        <v>6.9961726820033751E-2</v>
      </c>
      <c r="BP398" s="130">
        <f t="shared" ref="BP398" si="6847">H398/H405</f>
        <v>4.94131856013863E-2</v>
      </c>
      <c r="BQ398" s="131">
        <f t="shared" ref="BQ398" si="6848">I398/I405</f>
        <v>6.0414572262913496E-2</v>
      </c>
      <c r="BR398" s="128">
        <f t="shared" ref="BR398" si="6849">J398/J405</f>
        <v>6.2351342167855928E-2</v>
      </c>
      <c r="BS398" s="129">
        <f t="shared" ref="BS398" si="6850">K398/K405</f>
        <v>1.9848484848484848E-2</v>
      </c>
      <c r="BT398" s="130">
        <f t="shared" ref="BT398" si="6851">L398/L405</f>
        <v>5.2487030820872749E-2</v>
      </c>
      <c r="BU398" s="128">
        <f t="shared" ref="BU398" si="6852">M398/M405</f>
        <v>4.0126532911556961E-2</v>
      </c>
      <c r="BV398" s="132">
        <f t="shared" ref="BV398" si="6853">N398/N405</f>
        <v>5.3182558885980939E-2</v>
      </c>
      <c r="BW398" s="133">
        <f t="shared" ref="BW398" si="6854">O398/O405</f>
        <v>5.0543045037863693E-2</v>
      </c>
      <c r="BX398" s="128">
        <f t="shared" ref="BX398" si="6855">P398/P405</f>
        <v>4.3743179337941071E-2</v>
      </c>
      <c r="BY398" s="129">
        <f t="shared" ref="BY398" si="6856">Q398/Q405</f>
        <v>6.2925569382484156E-2</v>
      </c>
      <c r="BZ398" s="130">
        <f t="shared" ref="BZ398" si="6857">R398/R405</f>
        <v>4.3850138537525597E-2</v>
      </c>
      <c r="CA398" s="131">
        <f t="shared" ref="CA398" si="6858">S398/S405</f>
        <v>5.7076050291321678E-2</v>
      </c>
      <c r="CB398" s="128">
        <f t="shared" ref="CB398" si="6859">T398/T405</f>
        <v>4.2020257322748424E-2</v>
      </c>
      <c r="CC398" s="129">
        <f t="shared" ref="CC398" si="6860">U398/U405</f>
        <v>3.4168848983663798E-2</v>
      </c>
      <c r="CD398" s="130">
        <f t="shared" ref="CD398" si="6861">V398/V405</f>
        <v>7.3760967987499496E-2</v>
      </c>
      <c r="CE398" s="131">
        <f t="shared" ref="CE398" si="6862">W398/W405</f>
        <v>5.3377181887174295E-2</v>
      </c>
      <c r="CF398" s="128">
        <f t="shared" ref="CF398" si="6863">X398/X405</f>
        <v>4.1845439402352226E-2</v>
      </c>
      <c r="CG398" s="129">
        <f t="shared" ref="CG398" si="6864">Y398/Y405</f>
        <v>5.449398443029016E-2</v>
      </c>
      <c r="CH398" s="130">
        <f t="shared" ref="CH398" si="6865">Z398/Z405</f>
        <v>4.6922337988620409E-2</v>
      </c>
      <c r="CI398" s="128">
        <f t="shared" ref="CI398" si="6866">AA398/AA405</f>
        <v>5.1897735154138668E-2</v>
      </c>
      <c r="CJ398" s="134">
        <f t="shared" ref="CJ398" si="6867">AB398/AB405</f>
        <v>4.93674762205508E-2</v>
      </c>
      <c r="CK398" s="135">
        <f t="shared" ref="CK398" si="6868">AC398/AC405</f>
        <v>5.5425106272563897E-2</v>
      </c>
    </row>
    <row r="399" spans="1:89" x14ac:dyDescent="0.2">
      <c r="A399" s="145" t="s">
        <v>34</v>
      </c>
      <c r="B399" s="189">
        <v>563</v>
      </c>
      <c r="C399" s="183">
        <v>1074</v>
      </c>
      <c r="D399" s="184">
        <v>218</v>
      </c>
      <c r="E399" s="185">
        <v>526</v>
      </c>
      <c r="F399" s="182">
        <v>551</v>
      </c>
      <c r="G399" s="186">
        <v>1213</v>
      </c>
      <c r="H399" s="184">
        <v>939</v>
      </c>
      <c r="I399" s="185">
        <v>1835</v>
      </c>
      <c r="J399" s="182">
        <v>145</v>
      </c>
      <c r="K399" s="183">
        <v>95</v>
      </c>
      <c r="L399" s="184">
        <v>892</v>
      </c>
      <c r="M399" s="182">
        <v>630</v>
      </c>
      <c r="N399" s="187">
        <v>1787</v>
      </c>
      <c r="O399" s="190">
        <v>1598</v>
      </c>
      <c r="P399" s="182">
        <v>614</v>
      </c>
      <c r="Q399" s="183">
        <v>1018</v>
      </c>
      <c r="R399" s="184">
        <v>807</v>
      </c>
      <c r="S399" s="185">
        <v>1301</v>
      </c>
      <c r="T399" s="182">
        <v>226</v>
      </c>
      <c r="U399" s="186">
        <v>251</v>
      </c>
      <c r="V399" s="184">
        <v>1310</v>
      </c>
      <c r="W399" s="191">
        <v>890</v>
      </c>
      <c r="X399" s="182">
        <v>523</v>
      </c>
      <c r="Y399" s="186">
        <v>480</v>
      </c>
      <c r="Z399" s="184">
        <v>1172</v>
      </c>
      <c r="AA399" s="182">
        <v>1458</v>
      </c>
      <c r="AB399" s="156">
        <f t="shared" si="6404"/>
        <v>9747</v>
      </c>
      <c r="AC399" s="157">
        <f t="shared" si="6405"/>
        <v>12369</v>
      </c>
      <c r="BI399" s="145" t="s">
        <v>34</v>
      </c>
      <c r="BJ399" s="128">
        <f>B399/B405</f>
        <v>2.1012951143955509E-2</v>
      </c>
      <c r="BK399" s="129">
        <f t="shared" ref="BK399" si="6869">C399/C405</f>
        <v>4.0906494001142636E-2</v>
      </c>
      <c r="BL399" s="130">
        <f t="shared" ref="BL399" si="6870">D399/D405</f>
        <v>1.7313954411881504E-2</v>
      </c>
      <c r="BM399" s="131">
        <f t="shared" ref="BM399" si="6871">E399/E405</f>
        <v>4.2374929509385324E-2</v>
      </c>
      <c r="BN399" s="128">
        <f t="shared" ref="BN399" si="6872">F399/F405</f>
        <v>2.0303633281745153E-2</v>
      </c>
      <c r="BO399" s="129">
        <f t="shared" ref="BO399" si="6873">G399/G405</f>
        <v>4.9919749783941723E-2</v>
      </c>
      <c r="BP399" s="130">
        <f t="shared" ref="BP399" si="6874">H399/H405</f>
        <v>2.4654081445112507E-2</v>
      </c>
      <c r="BQ399" s="131">
        <f t="shared" ref="BQ399" si="6875">I399/I405</f>
        <v>4.3922638709368564E-2</v>
      </c>
      <c r="BR399" s="128">
        <f t="shared" ref="BR399" si="6876">J399/J405</f>
        <v>2.4634726469588857E-2</v>
      </c>
      <c r="BS399" s="129">
        <f t="shared" ref="BS399" si="6877">K399/K405</f>
        <v>1.4393939393939395E-2</v>
      </c>
      <c r="BT399" s="130">
        <f t="shared" ref="BT399" si="6878">L399/L405</f>
        <v>3.888574044204194E-2</v>
      </c>
      <c r="BU399" s="128">
        <f t="shared" ref="BU399" si="6879">M399/M405</f>
        <v>2.7299909000303331E-2</v>
      </c>
      <c r="BV399" s="132">
        <f t="shared" ref="BV399" si="6880">N399/N405</f>
        <v>4.4121277961582141E-2</v>
      </c>
      <c r="BW399" s="133">
        <f t="shared" ref="BW399" si="6881">O399/O405</f>
        <v>3.9806695894778796E-2</v>
      </c>
      <c r="BX399" s="128">
        <f t="shared" ref="BX399" si="6882">P399/P405</f>
        <v>2.7919243361222264E-2</v>
      </c>
      <c r="BY399" s="129">
        <f t="shared" ref="BY399" si="6883">Q399/Q405</f>
        <v>4.7804648978633485E-2</v>
      </c>
      <c r="BZ399" s="130">
        <f t="shared" ref="BZ399" si="6884">R399/R405</f>
        <v>3.2405734248885674E-2</v>
      </c>
      <c r="CA399" s="131">
        <f t="shared" ref="CA399" si="6885">S399/S405</f>
        <v>4.9869671879791473E-2</v>
      </c>
      <c r="CB399" s="128">
        <f t="shared" ref="CB399" si="6886">T399/T405</f>
        <v>3.0933479332055844E-2</v>
      </c>
      <c r="CC399" s="129">
        <f t="shared" ref="CC399" si="6887">U399/U405</f>
        <v>3.1300660930290561E-2</v>
      </c>
      <c r="CD399" s="130">
        <f t="shared" ref="CD399" si="6888">V399/V405</f>
        <v>5.2486077166553145E-2</v>
      </c>
      <c r="CE399" s="131">
        <f t="shared" ref="CE399" si="6889">W399/W405</f>
        <v>3.2163637020707597E-2</v>
      </c>
      <c r="CF399" s="128">
        <f t="shared" ref="CF399" si="6890">X399/X405</f>
        <v>2.6399475039119682E-2</v>
      </c>
      <c r="CG399" s="129">
        <f t="shared" ref="CG399" si="6891">Y399/Y405</f>
        <v>3.7744751120547301E-2</v>
      </c>
      <c r="CH399" s="130">
        <f t="shared" ref="CH399" si="6892">Z399/Z405</f>
        <v>2.8867706101135496E-2</v>
      </c>
      <c r="CI399" s="128">
        <f t="shared" ref="CI399" si="6893">AA399/AA405</f>
        <v>3.4869538181905149E-2</v>
      </c>
      <c r="CJ399" s="134">
        <f t="shared" ref="CJ399" si="6894">AB399/AB405</f>
        <v>3.109031406097491E-2</v>
      </c>
      <c r="CK399" s="135">
        <f t="shared" ref="CK399" si="6895">AC399/AC405</f>
        <v>3.9622768436327761E-2</v>
      </c>
    </row>
    <row r="400" spans="1:89" x14ac:dyDescent="0.2">
      <c r="A400" s="136" t="s">
        <v>35</v>
      </c>
      <c r="B400" s="192">
        <v>0</v>
      </c>
      <c r="C400" s="176">
        <v>364</v>
      </c>
      <c r="D400" s="177">
        <v>2</v>
      </c>
      <c r="E400" s="178">
        <v>260</v>
      </c>
      <c r="F400" s="175">
        <v>18</v>
      </c>
      <c r="G400" s="179">
        <v>765</v>
      </c>
      <c r="H400" s="177">
        <v>93</v>
      </c>
      <c r="I400" s="178">
        <v>897</v>
      </c>
      <c r="J400" s="175">
        <v>35</v>
      </c>
      <c r="K400" s="176">
        <v>34</v>
      </c>
      <c r="L400" s="177">
        <v>556</v>
      </c>
      <c r="M400" s="175">
        <v>134</v>
      </c>
      <c r="N400" s="180">
        <v>432</v>
      </c>
      <c r="O400" s="193">
        <v>258</v>
      </c>
      <c r="P400" s="175">
        <v>132</v>
      </c>
      <c r="Q400" s="176">
        <v>166</v>
      </c>
      <c r="R400" s="177">
        <v>181</v>
      </c>
      <c r="S400" s="178">
        <v>120</v>
      </c>
      <c r="T400" s="175">
        <v>57</v>
      </c>
      <c r="U400" s="179">
        <v>22</v>
      </c>
      <c r="V400" s="177">
        <v>197</v>
      </c>
      <c r="W400" s="194">
        <v>51</v>
      </c>
      <c r="X400" s="175">
        <v>102</v>
      </c>
      <c r="Y400" s="179">
        <v>42</v>
      </c>
      <c r="Z400" s="177">
        <v>123</v>
      </c>
      <c r="AA400" s="175">
        <v>207</v>
      </c>
      <c r="AB400" s="156">
        <f t="shared" si="6404"/>
        <v>1928</v>
      </c>
      <c r="AC400" s="157">
        <f t="shared" si="6405"/>
        <v>3320</v>
      </c>
      <c r="BI400" s="136" t="s">
        <v>35</v>
      </c>
      <c r="BJ400" s="128">
        <f>B400/B405</f>
        <v>0</v>
      </c>
      <c r="BK400" s="129">
        <f t="shared" ref="BK400" si="6896">C400/C405</f>
        <v>1.3864025899828604E-2</v>
      </c>
      <c r="BL400" s="130">
        <f t="shared" ref="BL400" si="6897">D400/D405</f>
        <v>1.5884361845762846E-4</v>
      </c>
      <c r="BM400" s="131">
        <f t="shared" ref="BM400" si="6898">E400/E405</f>
        <v>2.0945782647224683E-2</v>
      </c>
      <c r="BN400" s="128">
        <f t="shared" ref="BN400" si="6899">F400/F405</f>
        <v>6.6327658633650232E-4</v>
      </c>
      <c r="BO400" s="129">
        <f t="shared" ref="BO400" si="6900">G400/G405</f>
        <v>3.1482777069015186E-2</v>
      </c>
      <c r="BP400" s="130">
        <f t="shared" ref="BP400" si="6901">H400/H405</f>
        <v>2.4417780344999605E-3</v>
      </c>
      <c r="BQ400" s="131">
        <f t="shared" ref="BQ400" si="6902">I400/I405</f>
        <v>2.147063047536981E-2</v>
      </c>
      <c r="BR400" s="128">
        <f t="shared" ref="BR400" si="6903">J400/J405</f>
        <v>5.9463132857628274E-3</v>
      </c>
      <c r="BS400" s="129">
        <f t="shared" ref="BS400" si="6904">K400/K405</f>
        <v>5.1515151515151517E-3</v>
      </c>
      <c r="BT400" s="130">
        <f t="shared" ref="BT400" si="6905">L400/L405</f>
        <v>2.4238196957147216E-2</v>
      </c>
      <c r="BU400" s="128">
        <f t="shared" ref="BU400" si="6906">M400/M405</f>
        <v>5.8066473111756294E-3</v>
      </c>
      <c r="BV400" s="132">
        <f t="shared" ref="BV400" si="6907">N400/N405</f>
        <v>1.0666139943706484E-2</v>
      </c>
      <c r="BW400" s="133">
        <f t="shared" ref="BW400" si="6908">O400/O405</f>
        <v>6.4268632921482662E-3</v>
      </c>
      <c r="BX400" s="128">
        <f t="shared" ref="BX400" si="6909">P400/P405</f>
        <v>6.0021826118588579E-3</v>
      </c>
      <c r="BY400" s="129">
        <f t="shared" ref="BY400" si="6910">Q400/Q405</f>
        <v>7.7952571026062454E-3</v>
      </c>
      <c r="BZ400" s="130">
        <f t="shared" ref="BZ400" si="6911">R400/R405</f>
        <v>7.2682006183993897E-3</v>
      </c>
      <c r="CA400" s="131">
        <f t="shared" ref="CA400" si="6912">S400/S405</f>
        <v>4.5998160073597054E-3</v>
      </c>
      <c r="CB400" s="128">
        <f t="shared" ref="CB400" si="6913">T400/T405</f>
        <v>7.8018067341910757E-3</v>
      </c>
      <c r="CC400" s="129">
        <f t="shared" ref="CC400" si="6914">U400/U405</f>
        <v>2.7434842249657062E-3</v>
      </c>
      <c r="CD400" s="130">
        <f t="shared" ref="CD400" si="6915">V400/V405</f>
        <v>7.8929444288633362E-3</v>
      </c>
      <c r="CE400" s="131">
        <f t="shared" ref="CE400" si="6916">W400/W405</f>
        <v>1.8430848180405479E-3</v>
      </c>
      <c r="CF400" s="128">
        <f t="shared" ref="CF400" si="6917">X400/X405</f>
        <v>5.1486547877441823E-3</v>
      </c>
      <c r="CG400" s="129">
        <f t="shared" ref="CG400" si="6918">Y400/Y405</f>
        <v>3.3026657230478887E-3</v>
      </c>
      <c r="CH400" s="130">
        <f t="shared" ref="CH400" si="6919">Z400/Z405</f>
        <v>3.0296312717061997E-3</v>
      </c>
      <c r="CI400" s="128">
        <f t="shared" ref="CI400" si="6920">AA400/AA405</f>
        <v>4.9506134455791261E-3</v>
      </c>
      <c r="CJ400" s="134">
        <f t="shared" ref="CJ400" si="6921">AB400/AB405</f>
        <v>6.1498025556129708E-3</v>
      </c>
      <c r="CK400" s="135">
        <f t="shared" ref="CK400" si="6922">AC400/AC405</f>
        <v>1.0635264872553007E-2</v>
      </c>
    </row>
    <row r="401" spans="1:89" x14ac:dyDescent="0.2">
      <c r="A401" s="145" t="s">
        <v>36</v>
      </c>
      <c r="B401" s="189">
        <v>0</v>
      </c>
      <c r="C401" s="183">
        <v>0</v>
      </c>
      <c r="D401" s="184">
        <v>0</v>
      </c>
      <c r="E401" s="185">
        <v>0</v>
      </c>
      <c r="F401" s="182">
        <v>0</v>
      </c>
      <c r="G401" s="186">
        <v>0</v>
      </c>
      <c r="H401" s="184">
        <v>0</v>
      </c>
      <c r="I401" s="185">
        <v>0</v>
      </c>
      <c r="J401" s="182">
        <v>0</v>
      </c>
      <c r="K401" s="186">
        <v>0</v>
      </c>
      <c r="L401" s="184">
        <v>0</v>
      </c>
      <c r="M401" s="182">
        <v>0</v>
      </c>
      <c r="N401" s="187">
        <v>0</v>
      </c>
      <c r="O401" s="190">
        <v>0</v>
      </c>
      <c r="P401" s="182">
        <v>0</v>
      </c>
      <c r="Q401" s="186">
        <v>0</v>
      </c>
      <c r="R401" s="184">
        <v>0</v>
      </c>
      <c r="S401" s="185">
        <v>0</v>
      </c>
      <c r="T401" s="182">
        <v>0</v>
      </c>
      <c r="U401" s="186">
        <v>0</v>
      </c>
      <c r="V401" s="184">
        <v>0</v>
      </c>
      <c r="W401" s="185">
        <v>0</v>
      </c>
      <c r="X401" s="182">
        <v>0</v>
      </c>
      <c r="Y401" s="186">
        <v>0</v>
      </c>
      <c r="Z401" s="184">
        <v>0</v>
      </c>
      <c r="AA401" s="182">
        <v>0</v>
      </c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/>
      <c r="C402" s="59"/>
      <c r="D402" s="138"/>
      <c r="E402" s="139"/>
      <c r="F402" s="137"/>
      <c r="G402" s="140"/>
      <c r="H402" s="138"/>
      <c r="I402" s="139"/>
      <c r="J402" s="137"/>
      <c r="K402" s="140"/>
      <c r="L402" s="138"/>
      <c r="M402" s="137"/>
      <c r="N402" s="141"/>
      <c r="O402" s="142"/>
      <c r="P402" s="137"/>
      <c r="Q402" s="140"/>
      <c r="R402" s="138"/>
      <c r="S402" s="139"/>
      <c r="T402" s="137"/>
      <c r="U402" s="140"/>
      <c r="V402" s="138"/>
      <c r="W402" s="139"/>
      <c r="X402" s="137"/>
      <c r="Y402" s="140"/>
      <c r="Z402" s="143"/>
      <c r="AA402" s="144"/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29" t="s">
        <v>13</v>
      </c>
      <c r="B405" s="20">
        <f t="shared" ref="B405:AA405" si="7033">SUM(B382:B404)</f>
        <v>26793</v>
      </c>
      <c r="C405" s="21">
        <f t="shared" si="7033"/>
        <v>26255</v>
      </c>
      <c r="D405" s="20">
        <f t="shared" si="7033"/>
        <v>12591</v>
      </c>
      <c r="E405" s="21">
        <f t="shared" si="7033"/>
        <v>12413</v>
      </c>
      <c r="F405" s="20">
        <f t="shared" si="7033"/>
        <v>27138</v>
      </c>
      <c r="G405" s="21">
        <f t="shared" si="7033"/>
        <v>24299</v>
      </c>
      <c r="H405" s="20">
        <f t="shared" si="7033"/>
        <v>38087</v>
      </c>
      <c r="I405" s="21">
        <f t="shared" si="7033"/>
        <v>41778</v>
      </c>
      <c r="J405" s="20">
        <f t="shared" si="7033"/>
        <v>5886</v>
      </c>
      <c r="K405" s="21">
        <f t="shared" si="7033"/>
        <v>6600</v>
      </c>
      <c r="L405" s="20">
        <f t="shared" si="7033"/>
        <v>22939</v>
      </c>
      <c r="M405" s="21">
        <f t="shared" si="7033"/>
        <v>23077</v>
      </c>
      <c r="N405" s="20">
        <f t="shared" si="7033"/>
        <v>40502</v>
      </c>
      <c r="O405" s="21">
        <f t="shared" si="7033"/>
        <v>40144</v>
      </c>
      <c r="P405" s="20">
        <f t="shared" si="7033"/>
        <v>21992</v>
      </c>
      <c r="Q405" s="21">
        <f t="shared" si="7033"/>
        <v>21295</v>
      </c>
      <c r="R405" s="20">
        <f t="shared" si="7033"/>
        <v>24903</v>
      </c>
      <c r="S405" s="21">
        <f t="shared" si="7033"/>
        <v>26088</v>
      </c>
      <c r="T405" s="20">
        <f t="shared" si="7033"/>
        <v>7306</v>
      </c>
      <c r="U405" s="21">
        <f t="shared" si="7033"/>
        <v>8019</v>
      </c>
      <c r="V405" s="20">
        <f t="shared" si="7033"/>
        <v>24959</v>
      </c>
      <c r="W405" s="21">
        <f t="shared" si="7033"/>
        <v>27671</v>
      </c>
      <c r="X405" s="20">
        <f t="shared" si="7033"/>
        <v>19811</v>
      </c>
      <c r="Y405" s="21">
        <f t="shared" si="7033"/>
        <v>12717</v>
      </c>
      <c r="Z405" s="20">
        <f t="shared" si="7033"/>
        <v>40599</v>
      </c>
      <c r="AA405" s="21">
        <f t="shared" si="7033"/>
        <v>41813</v>
      </c>
      <c r="AB405" s="160">
        <f t="shared" ref="AB405" si="7034">SUM(AB381:AB404)</f>
        <v>313506</v>
      </c>
      <c r="AC405" s="161">
        <f t="shared" ref="AC405" si="7035">SUM(AC381:AC404)</f>
        <v>312169</v>
      </c>
      <c r="BI405" s="229" t="s">
        <v>13</v>
      </c>
      <c r="BJ405" s="154">
        <f>SUM(BJ381:BJ404)</f>
        <v>1</v>
      </c>
      <c r="BK405" s="155">
        <f t="shared" ref="BK405:CK405" si="7036">SUM(BK381:BK404)</f>
        <v>1</v>
      </c>
      <c r="BL405" s="154">
        <f t="shared" si="7036"/>
        <v>1</v>
      </c>
      <c r="BM405" s="155">
        <f t="shared" si="7036"/>
        <v>1</v>
      </c>
      <c r="BN405" s="154">
        <f t="shared" si="7036"/>
        <v>0.99999999999999978</v>
      </c>
      <c r="BO405" s="155">
        <f t="shared" si="7036"/>
        <v>1.0000000000000002</v>
      </c>
      <c r="BP405" s="154">
        <f t="shared" si="7036"/>
        <v>0.99999999999999989</v>
      </c>
      <c r="BQ405" s="155">
        <f t="shared" si="7036"/>
        <v>1</v>
      </c>
      <c r="BR405" s="154">
        <f t="shared" si="7036"/>
        <v>1</v>
      </c>
      <c r="BS405" s="155">
        <f t="shared" si="7036"/>
        <v>1</v>
      </c>
      <c r="BT405" s="154">
        <f t="shared" si="7036"/>
        <v>1</v>
      </c>
      <c r="BU405" s="155">
        <f t="shared" si="7036"/>
        <v>1</v>
      </c>
      <c r="BV405" s="154">
        <f t="shared" si="7036"/>
        <v>0.99999999999999978</v>
      </c>
      <c r="BW405" s="155">
        <f t="shared" si="7036"/>
        <v>1</v>
      </c>
      <c r="BX405" s="154">
        <f t="shared" si="7036"/>
        <v>0.99999999999999989</v>
      </c>
      <c r="BY405" s="155">
        <f t="shared" si="7036"/>
        <v>0.99999999999999989</v>
      </c>
      <c r="BZ405" s="154">
        <f t="shared" si="7036"/>
        <v>1</v>
      </c>
      <c r="CA405" s="155">
        <f t="shared" si="7036"/>
        <v>1</v>
      </c>
      <c r="CB405" s="154">
        <f t="shared" si="7036"/>
        <v>1</v>
      </c>
      <c r="CC405" s="155">
        <f t="shared" si="7036"/>
        <v>1</v>
      </c>
      <c r="CD405" s="154">
        <f t="shared" si="7036"/>
        <v>1</v>
      </c>
      <c r="CE405" s="155">
        <f t="shared" si="7036"/>
        <v>1</v>
      </c>
      <c r="CF405" s="154">
        <f t="shared" si="7036"/>
        <v>1</v>
      </c>
      <c r="CG405" s="155">
        <f t="shared" si="7036"/>
        <v>1</v>
      </c>
      <c r="CH405" s="154">
        <f t="shared" si="7036"/>
        <v>1.0000000000000002</v>
      </c>
      <c r="CI405" s="155">
        <f t="shared" si="7036"/>
        <v>1.0000000000000002</v>
      </c>
      <c r="CJ405" s="154">
        <f t="shared" si="7036"/>
        <v>1</v>
      </c>
      <c r="CK405" s="155">
        <f t="shared" si="7036"/>
        <v>1</v>
      </c>
    </row>
    <row r="406" spans="1:89" ht="13.5" thickTop="1" x14ac:dyDescent="0.2">
      <c r="A406" s="173"/>
    </row>
    <row r="408" spans="1:89" x14ac:dyDescent="0.2">
      <c r="A408" s="305">
        <f>+A377+1</f>
        <v>44756</v>
      </c>
      <c r="B408" s="305"/>
      <c r="C408" s="305"/>
      <c r="D408" s="305"/>
      <c r="BI408" s="310">
        <f>+BI377+1</f>
        <v>44756</v>
      </c>
      <c r="BJ408" s="310"/>
      <c r="BK408" s="310"/>
      <c r="BL408" s="310"/>
    </row>
    <row r="409" spans="1:89" ht="13.5" thickBot="1" x14ac:dyDescent="0.25">
      <c r="AE409" s="232" t="s">
        <v>84</v>
      </c>
    </row>
    <row r="410" spans="1:89" ht="14.25" thickTop="1" thickBot="1" x14ac:dyDescent="0.25">
      <c r="A410" s="301" t="s">
        <v>0</v>
      </c>
      <c r="B410" s="303" t="s">
        <v>1</v>
      </c>
      <c r="C410" s="304"/>
      <c r="D410" s="303" t="s">
        <v>2</v>
      </c>
      <c r="E410" s="304"/>
      <c r="F410" s="303" t="s">
        <v>3</v>
      </c>
      <c r="G410" s="304"/>
      <c r="H410" s="303" t="s">
        <v>4</v>
      </c>
      <c r="I410" s="304"/>
      <c r="J410" s="303" t="s">
        <v>5</v>
      </c>
      <c r="K410" s="304"/>
      <c r="L410" s="303" t="s">
        <v>6</v>
      </c>
      <c r="M410" s="304"/>
      <c r="N410" s="303" t="s">
        <v>7</v>
      </c>
      <c r="O410" s="304"/>
      <c r="P410" s="303" t="s">
        <v>8</v>
      </c>
      <c r="Q410" s="304"/>
      <c r="R410" s="303" t="s">
        <v>9</v>
      </c>
      <c r="S410" s="304"/>
      <c r="T410" s="303" t="s">
        <v>10</v>
      </c>
      <c r="U410" s="304"/>
      <c r="V410" s="303" t="s">
        <v>11</v>
      </c>
      <c r="W410" s="304"/>
      <c r="X410" s="303" t="s">
        <v>12</v>
      </c>
      <c r="Y410" s="304"/>
      <c r="Z410" s="306" t="s">
        <v>40</v>
      </c>
      <c r="AA410" s="307"/>
      <c r="AB410" s="308" t="s">
        <v>41</v>
      </c>
      <c r="AC410" s="309"/>
      <c r="AE410" s="301" t="s">
        <v>0</v>
      </c>
      <c r="AF410" s="303" t="s">
        <v>1</v>
      </c>
      <c r="AG410" s="304"/>
      <c r="AH410" s="303" t="s">
        <v>2</v>
      </c>
      <c r="AI410" s="304"/>
      <c r="AJ410" s="303" t="s">
        <v>3</v>
      </c>
      <c r="AK410" s="304"/>
      <c r="AL410" s="303" t="s">
        <v>4</v>
      </c>
      <c r="AM410" s="304"/>
      <c r="AN410" s="303" t="s">
        <v>5</v>
      </c>
      <c r="AO410" s="304"/>
      <c r="AP410" s="303" t="s">
        <v>6</v>
      </c>
      <c r="AQ410" s="304"/>
      <c r="AR410" s="303" t="s">
        <v>7</v>
      </c>
      <c r="AS410" s="304"/>
      <c r="AT410" s="303" t="s">
        <v>8</v>
      </c>
      <c r="AU410" s="304"/>
      <c r="AV410" s="303" t="s">
        <v>9</v>
      </c>
      <c r="AW410" s="304"/>
      <c r="AX410" s="303" t="s">
        <v>10</v>
      </c>
      <c r="AY410" s="304"/>
      <c r="AZ410" s="303" t="s">
        <v>11</v>
      </c>
      <c r="BA410" s="304"/>
      <c r="BB410" s="303" t="s">
        <v>12</v>
      </c>
      <c r="BC410" s="304"/>
      <c r="BD410" s="306" t="s">
        <v>40</v>
      </c>
      <c r="BE410" s="307"/>
      <c r="BF410" s="308" t="s">
        <v>41</v>
      </c>
      <c r="BG410" s="309"/>
      <c r="BI410" s="301" t="s">
        <v>0</v>
      </c>
      <c r="BJ410" s="303" t="s">
        <v>1</v>
      </c>
      <c r="BK410" s="304"/>
      <c r="BL410" s="303" t="s">
        <v>2</v>
      </c>
      <c r="BM410" s="304"/>
      <c r="BN410" s="303" t="s">
        <v>3</v>
      </c>
      <c r="BO410" s="304"/>
      <c r="BP410" s="303" t="s">
        <v>4</v>
      </c>
      <c r="BQ410" s="304"/>
      <c r="BR410" s="303" t="s">
        <v>5</v>
      </c>
      <c r="BS410" s="304"/>
      <c r="BT410" s="303" t="s">
        <v>6</v>
      </c>
      <c r="BU410" s="304"/>
      <c r="BV410" s="303" t="s">
        <v>7</v>
      </c>
      <c r="BW410" s="304"/>
      <c r="BX410" s="303" t="s">
        <v>8</v>
      </c>
      <c r="BY410" s="304"/>
      <c r="BZ410" s="303" t="s">
        <v>9</v>
      </c>
      <c r="CA410" s="304"/>
      <c r="CB410" s="303" t="s">
        <v>10</v>
      </c>
      <c r="CC410" s="304"/>
      <c r="CD410" s="303" t="s">
        <v>11</v>
      </c>
      <c r="CE410" s="304"/>
      <c r="CF410" s="303" t="s">
        <v>12</v>
      </c>
      <c r="CG410" s="304"/>
      <c r="CH410" s="306" t="s">
        <v>40</v>
      </c>
      <c r="CI410" s="307"/>
      <c r="CJ410" s="303" t="s">
        <v>41</v>
      </c>
      <c r="CK410" s="304"/>
    </row>
    <row r="411" spans="1:89" ht="15" thickTop="1" thickBot="1" x14ac:dyDescent="0.3">
      <c r="A411" s="302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2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2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3046</v>
      </c>
      <c r="AG412" s="172">
        <f t="shared" ref="AG412:AV413" si="7037">SUMIF($A$9:$A$32,$AE412,C$412:C$435)</f>
        <v>1301</v>
      </c>
      <c r="AH412" s="126">
        <f t="shared" si="7037"/>
        <v>1061</v>
      </c>
      <c r="AI412" s="166">
        <f t="shared" si="7037"/>
        <v>1091</v>
      </c>
      <c r="AJ412" s="125">
        <f t="shared" si="7037"/>
        <v>2906</v>
      </c>
      <c r="AK412" s="127">
        <f t="shared" si="7037"/>
        <v>1528</v>
      </c>
      <c r="AL412" s="126">
        <f t="shared" si="7037"/>
        <v>3668</v>
      </c>
      <c r="AM412" s="166">
        <f t="shared" si="7037"/>
        <v>2318</v>
      </c>
      <c r="AN412" s="125">
        <f t="shared" si="7037"/>
        <v>253</v>
      </c>
      <c r="AO412" s="127">
        <f t="shared" si="7037"/>
        <v>974</v>
      </c>
      <c r="AP412" s="126">
        <f t="shared" si="7037"/>
        <v>1081</v>
      </c>
      <c r="AQ412" s="125">
        <f t="shared" si="7037"/>
        <v>3278</v>
      </c>
      <c r="AR412" s="165">
        <f t="shared" si="7037"/>
        <v>2874</v>
      </c>
      <c r="AS412" s="167">
        <f t="shared" si="7037"/>
        <v>4047</v>
      </c>
      <c r="AT412" s="125">
        <f t="shared" si="7037"/>
        <v>2108</v>
      </c>
      <c r="AU412" s="127">
        <f t="shared" si="7037"/>
        <v>2035</v>
      </c>
      <c r="AV412" s="126">
        <f t="shared" si="7037"/>
        <v>2483</v>
      </c>
      <c r="AW412" s="166">
        <f t="shared" ref="AW412:BE413" si="7038">SUMIF($A$9:$A$32,$AE412,S$412:S$435)</f>
        <v>1792</v>
      </c>
      <c r="AX412" s="125">
        <f t="shared" si="7038"/>
        <v>344</v>
      </c>
      <c r="AY412" s="127">
        <f t="shared" si="7038"/>
        <v>1405</v>
      </c>
      <c r="AZ412" s="126">
        <f t="shared" si="7038"/>
        <v>1218</v>
      </c>
      <c r="BA412" s="166">
        <f t="shared" si="7038"/>
        <v>2857</v>
      </c>
      <c r="BB412" s="125">
        <f t="shared" si="7038"/>
        <v>1792</v>
      </c>
      <c r="BC412" s="127">
        <f t="shared" si="7038"/>
        <v>1782</v>
      </c>
      <c r="BD412" s="170">
        <f t="shared" si="7038"/>
        <v>3665</v>
      </c>
      <c r="BE412" s="171">
        <f t="shared" si="7038"/>
        <v>2449</v>
      </c>
      <c r="BF412" s="156">
        <f>AF412+AH412+AJ412+AL412+AN412+AP412+AR412+AT412+AV412+AX412+AZ412+BB412+BD412</f>
        <v>26499</v>
      </c>
      <c r="BG412" s="157">
        <f>AG412+AI412+AK412+AM412+AO412+AQ412+AS412+AU412+AW412+AY412+BA412+BC412+BE412</f>
        <v>26857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75">
        <v>325</v>
      </c>
      <c r="C413" s="176">
        <v>0</v>
      </c>
      <c r="D413" s="177">
        <v>256</v>
      </c>
      <c r="E413" s="178">
        <v>2</v>
      </c>
      <c r="F413" s="175">
        <v>538</v>
      </c>
      <c r="G413" s="179">
        <v>6</v>
      </c>
      <c r="H413" s="177">
        <v>479</v>
      </c>
      <c r="I413" s="178">
        <v>48</v>
      </c>
      <c r="J413" s="175">
        <v>7</v>
      </c>
      <c r="K413" s="179">
        <v>25</v>
      </c>
      <c r="L413" s="177">
        <v>50</v>
      </c>
      <c r="M413" s="175">
        <v>80</v>
      </c>
      <c r="N413" s="180">
        <v>199</v>
      </c>
      <c r="O413" s="181">
        <v>177</v>
      </c>
      <c r="P413" s="175">
        <v>92</v>
      </c>
      <c r="Q413" s="179">
        <v>24</v>
      </c>
      <c r="R413" s="177">
        <v>38</v>
      </c>
      <c r="S413" s="178">
        <v>0</v>
      </c>
      <c r="T413" s="175">
        <v>1</v>
      </c>
      <c r="U413" s="179">
        <v>0</v>
      </c>
      <c r="V413" s="177">
        <v>19</v>
      </c>
      <c r="W413" s="178">
        <v>0</v>
      </c>
      <c r="X413" s="175">
        <v>1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2005</v>
      </c>
      <c r="AC413" s="157">
        <f t="shared" ref="AC413:AC432" si="7067">C413+E413+G413+I413+K413+M413+O413+Q413+S413+U413+W413+Y413+AA413</f>
        <v>362</v>
      </c>
      <c r="AE413" s="237" t="str">
        <f>$AE$10</f>
        <v>08:00 - 08:59</v>
      </c>
      <c r="AF413" s="125">
        <f>SUMIF($A$9:$A$32,$AE413,B$412:B$435)</f>
        <v>2371</v>
      </c>
      <c r="AG413" s="176">
        <f t="shared" si="7037"/>
        <v>1116</v>
      </c>
      <c r="AH413" s="177">
        <f t="shared" si="7037"/>
        <v>851</v>
      </c>
      <c r="AI413" s="178">
        <f t="shared" si="7037"/>
        <v>858</v>
      </c>
      <c r="AJ413" s="238">
        <f t="shared" si="7037"/>
        <v>2356</v>
      </c>
      <c r="AK413" s="179">
        <f t="shared" si="7037"/>
        <v>1124</v>
      </c>
      <c r="AL413" s="177">
        <f t="shared" si="7037"/>
        <v>2931</v>
      </c>
      <c r="AM413" s="178">
        <f t="shared" si="7037"/>
        <v>2044</v>
      </c>
      <c r="AN413" s="238">
        <f t="shared" si="7037"/>
        <v>241</v>
      </c>
      <c r="AO413" s="179">
        <f t="shared" si="7037"/>
        <v>807</v>
      </c>
      <c r="AP413" s="177">
        <f t="shared" si="7037"/>
        <v>909</v>
      </c>
      <c r="AQ413" s="238">
        <f t="shared" si="7037"/>
        <v>2915</v>
      </c>
      <c r="AR413" s="180">
        <f t="shared" si="7037"/>
        <v>2187</v>
      </c>
      <c r="AS413" s="181">
        <f t="shared" si="7037"/>
        <v>3794</v>
      </c>
      <c r="AT413" s="238">
        <f t="shared" si="7037"/>
        <v>1477</v>
      </c>
      <c r="AU413" s="179">
        <f t="shared" si="7037"/>
        <v>1650</v>
      </c>
      <c r="AV413" s="177">
        <f t="shared" si="7037"/>
        <v>1996</v>
      </c>
      <c r="AW413" s="178">
        <f t="shared" si="7038"/>
        <v>1496</v>
      </c>
      <c r="AX413" s="238">
        <f t="shared" si="7038"/>
        <v>245</v>
      </c>
      <c r="AY413" s="179">
        <f t="shared" si="7038"/>
        <v>1071</v>
      </c>
      <c r="AZ413" s="177">
        <f t="shared" si="7038"/>
        <v>855</v>
      </c>
      <c r="BA413" s="178">
        <f t="shared" si="7038"/>
        <v>2219</v>
      </c>
      <c r="BB413" s="238">
        <f t="shared" si="7038"/>
        <v>1440</v>
      </c>
      <c r="BC413" s="179">
        <f t="shared" si="7038"/>
        <v>1386</v>
      </c>
      <c r="BD413" s="177">
        <f t="shared" si="7038"/>
        <v>3077</v>
      </c>
      <c r="BE413" s="238">
        <f t="shared" si="7038"/>
        <v>2015</v>
      </c>
      <c r="BF413" s="158">
        <f>SUM(AF413,AH413,AJ413,AL413,AN413,AP413,AR413,AT413,AV413,AX413,AZ413,BB413,BD413)</f>
        <v>20936</v>
      </c>
      <c r="BG413" s="159">
        <f>SUM(AG413,AI413,AK413,AM413,AO413,AQ413,AS413,AU413,AW413,AY413,BA413,BC413,BE413)</f>
        <v>22495</v>
      </c>
      <c r="BI413" s="136" t="s">
        <v>17</v>
      </c>
      <c r="BJ413" s="128">
        <f>B413/B436</f>
        <v>1.1987754048172329E-2</v>
      </c>
      <c r="BK413" s="129">
        <f t="shared" ref="BK413" si="7068">C413/C436</f>
        <v>0</v>
      </c>
      <c r="BL413" s="130">
        <f t="shared" ref="BL413" si="7069">D413/D436</f>
        <v>2.0473448496481125E-2</v>
      </c>
      <c r="BM413" s="131">
        <f t="shared" ref="BM413" si="7070">E413/E436</f>
        <v>1.6077170418006431E-4</v>
      </c>
      <c r="BN413" s="128">
        <f t="shared" ref="BN413" si="7071">F413/F436</f>
        <v>1.9915599318871696E-2</v>
      </c>
      <c r="BO413" s="129">
        <f t="shared" ref="BO413" si="7072">G413/G436</f>
        <v>2.5161452654533256E-4</v>
      </c>
      <c r="BP413" s="130">
        <f t="shared" ref="BP413" si="7073">H413/H436</f>
        <v>1.2539267015706805E-2</v>
      </c>
      <c r="BQ413" s="131">
        <f t="shared" ref="BQ413" si="7074">I413/I436</f>
        <v>1.1482978876103443E-3</v>
      </c>
      <c r="BR413" s="128">
        <f t="shared" ref="BR413" si="7075">J413/J436</f>
        <v>1.2282856641516056E-3</v>
      </c>
      <c r="BS413" s="129">
        <f t="shared" ref="BS413" si="7076">K413/K436</f>
        <v>3.8325923654760081E-3</v>
      </c>
      <c r="BT413" s="130">
        <f t="shared" ref="BT413" si="7077">L413/L436</f>
        <v>2.1903885749331932E-3</v>
      </c>
      <c r="BU413" s="128">
        <f t="shared" ref="BU413" si="7078">M413/M436</f>
        <v>3.4205575508807935E-3</v>
      </c>
      <c r="BV413" s="132">
        <f t="shared" ref="BV413" si="7079">N413/N436</f>
        <v>4.948771510991744E-3</v>
      </c>
      <c r="BW413" s="133">
        <f t="shared" ref="BW413" si="7080">O413/O436</f>
        <v>4.416498240886294E-3</v>
      </c>
      <c r="BX413" s="128">
        <f t="shared" ref="BX413" si="7081">P413/P436</f>
        <v>4.3361455436678135E-3</v>
      </c>
      <c r="BY413" s="129">
        <f t="shared" ref="BY413" si="7082">Q413/Q436</f>
        <v>1.1603732533965092E-3</v>
      </c>
      <c r="BZ413" s="130">
        <f t="shared" ref="BZ413" si="7083">R413/R436</f>
        <v>1.5293596812492455E-3</v>
      </c>
      <c r="CA413" s="131">
        <f t="shared" ref="CA413" si="7084">S413/S436</f>
        <v>0</v>
      </c>
      <c r="CB413" s="128">
        <f t="shared" ref="CB413" si="7085">T413/T436</f>
        <v>1.3858093126385809E-4</v>
      </c>
      <c r="CC413" s="129">
        <f t="shared" ref="CC413" si="7086">U413/U436</f>
        <v>0</v>
      </c>
      <c r="CD413" s="130">
        <f t="shared" ref="CD413" si="7087">V413/V436</f>
        <v>7.8496178475521582E-4</v>
      </c>
      <c r="CE413" s="131">
        <f t="shared" ref="CE413" si="7088">W413/W436</f>
        <v>0</v>
      </c>
      <c r="CF413" s="128">
        <f t="shared" ref="CF413" si="7089">X413/X436</f>
        <v>4.9828093078877869E-5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6.4624677279510592E-3</v>
      </c>
      <c r="CK413" s="135">
        <f t="shared" ref="CK413" si="7094">AC413/AC436</f>
        <v>1.1708882254574389E-3</v>
      </c>
    </row>
    <row r="414" spans="1:89" ht="13.5" thickBot="1" x14ac:dyDescent="0.25">
      <c r="A414" s="145" t="s">
        <v>18</v>
      </c>
      <c r="B414" s="182">
        <v>1763</v>
      </c>
      <c r="C414" s="183">
        <v>0</v>
      </c>
      <c r="D414" s="184">
        <v>927</v>
      </c>
      <c r="E414" s="185">
        <v>160</v>
      </c>
      <c r="F414" s="182">
        <v>2372</v>
      </c>
      <c r="G414" s="186">
        <v>429</v>
      </c>
      <c r="H414" s="184">
        <v>2160</v>
      </c>
      <c r="I414" s="185">
        <v>741</v>
      </c>
      <c r="J414" s="182">
        <v>73</v>
      </c>
      <c r="K414" s="186">
        <v>277</v>
      </c>
      <c r="L414" s="184">
        <v>598</v>
      </c>
      <c r="M414" s="182">
        <v>983</v>
      </c>
      <c r="N414" s="187">
        <v>1639</v>
      </c>
      <c r="O414" s="188">
        <v>1934</v>
      </c>
      <c r="P414" s="182">
        <v>771</v>
      </c>
      <c r="Q414" s="186">
        <v>860</v>
      </c>
      <c r="R414" s="184">
        <v>962</v>
      </c>
      <c r="S414" s="185">
        <v>1093</v>
      </c>
      <c r="T414" s="182">
        <v>162</v>
      </c>
      <c r="U414" s="186">
        <v>555</v>
      </c>
      <c r="V414" s="184">
        <v>697</v>
      </c>
      <c r="W414" s="185">
        <v>1417</v>
      </c>
      <c r="X414" s="182">
        <v>800</v>
      </c>
      <c r="Y414" s="186">
        <v>630</v>
      </c>
      <c r="Z414" s="184">
        <v>1878</v>
      </c>
      <c r="AA414" s="182">
        <v>1057</v>
      </c>
      <c r="AB414" s="156">
        <f t="shared" si="7066"/>
        <v>14802</v>
      </c>
      <c r="AC414" s="157">
        <f t="shared" si="7067"/>
        <v>10136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6.5028955036700975E-2</v>
      </c>
      <c r="BK414" s="129">
        <f t="shared" ref="BK414" si="7095">C414/C436</f>
        <v>0</v>
      </c>
      <c r="BL414" s="130">
        <f t="shared" ref="BL414" si="7096">D414/D436</f>
        <v>7.4136276391554706E-2</v>
      </c>
      <c r="BM414" s="131">
        <f t="shared" ref="BM414" si="7097">E414/E436</f>
        <v>1.2861736334405145E-2</v>
      </c>
      <c r="BN414" s="128">
        <f t="shared" ref="BN414" si="7098">F414/F436</f>
        <v>8.7806322647516102E-2</v>
      </c>
      <c r="BO414" s="129">
        <f t="shared" ref="BO414" si="7099">G414/G436</f>
        <v>1.7990438647991276E-2</v>
      </c>
      <c r="BP414" s="130">
        <f t="shared" ref="BP414" si="7100">H414/H436</f>
        <v>5.654450261780105E-2</v>
      </c>
      <c r="BQ414" s="131">
        <f t="shared" ref="BQ414" si="7101">I414/I436</f>
        <v>1.772684863998469E-2</v>
      </c>
      <c r="BR414" s="128">
        <f t="shared" ref="BR414" si="7102">J414/J436</f>
        <v>1.2809264783295315E-2</v>
      </c>
      <c r="BS414" s="129">
        <f t="shared" ref="BS414" si="7103">K414/K436</f>
        <v>4.246512340947417E-2</v>
      </c>
      <c r="BT414" s="130">
        <f t="shared" ref="BT414" si="7104">L414/L436</f>
        <v>2.619704735620099E-2</v>
      </c>
      <c r="BU414" s="128">
        <f t="shared" ref="BU414" si="7105">M414/M436</f>
        <v>4.2030100906447751E-2</v>
      </c>
      <c r="BV414" s="132">
        <f t="shared" ref="BV414" si="7106">N414/N436</f>
        <v>4.075897741967572E-2</v>
      </c>
      <c r="BW414" s="133">
        <f t="shared" ref="BW414" si="7107">O414/O436</f>
        <v>4.8257105072734986E-2</v>
      </c>
      <c r="BX414" s="128">
        <f t="shared" ref="BX414" si="7108">P414/P436</f>
        <v>3.6338784936607436E-2</v>
      </c>
      <c r="BY414" s="129">
        <f t="shared" ref="BY414" si="7109">Q414/Q436</f>
        <v>4.1580041580041582E-2</v>
      </c>
      <c r="BZ414" s="130">
        <f t="shared" ref="BZ414" si="7110">R414/R436</f>
        <v>3.8716947720046684E-2</v>
      </c>
      <c r="CA414" s="131">
        <f t="shared" ref="CA414" si="7111">S414/S436</f>
        <v>4.2862745098039216E-2</v>
      </c>
      <c r="CB414" s="128">
        <f t="shared" ref="CB414" si="7112">T414/T436</f>
        <v>2.2450110864745011E-2</v>
      </c>
      <c r="CC414" s="129">
        <f t="shared" ref="CC414" si="7113">U414/U436</f>
        <v>7.0235383447228544E-2</v>
      </c>
      <c r="CD414" s="130">
        <f t="shared" ref="CD414" si="7114">V414/V436</f>
        <v>2.879570336707292E-2</v>
      </c>
      <c r="CE414" s="131">
        <f t="shared" ref="CE414" si="7115">W414/W436</f>
        <v>5.1798508553882149E-2</v>
      </c>
      <c r="CF414" s="128">
        <f t="shared" ref="CF414" si="7116">X414/X436</f>
        <v>3.9862474463102295E-2</v>
      </c>
      <c r="CG414" s="129">
        <f t="shared" ref="CG414" si="7117">Y414/Y436</f>
        <v>5.0359712230215826E-2</v>
      </c>
      <c r="CH414" s="130">
        <f t="shared" ref="CH414" si="7118">Z414/Z436</f>
        <v>4.7991413676786263E-2</v>
      </c>
      <c r="CI414" s="128">
        <f t="shared" ref="CI414" si="7119">AA414/AA436</f>
        <v>2.593101417987341E-2</v>
      </c>
      <c r="CJ414" s="134">
        <f t="shared" ref="CJ414" si="7120">AB414/AB436</f>
        <v>4.7709450029492062E-2</v>
      </c>
      <c r="CK414" s="135">
        <f t="shared" ref="CK414" si="7121">AC414/AC436</f>
        <v>3.2784870312808287E-2</v>
      </c>
    </row>
    <row r="415" spans="1:89" ht="14.25" thickTop="1" thickBot="1" x14ac:dyDescent="0.25">
      <c r="A415" s="136" t="s">
        <v>19</v>
      </c>
      <c r="B415" s="175">
        <v>2897</v>
      </c>
      <c r="C415" s="176">
        <v>1282</v>
      </c>
      <c r="D415" s="177">
        <v>1210</v>
      </c>
      <c r="E415" s="178">
        <v>868</v>
      </c>
      <c r="F415" s="175">
        <v>2773</v>
      </c>
      <c r="G415" s="179">
        <v>1362</v>
      </c>
      <c r="H415" s="177">
        <v>3300</v>
      </c>
      <c r="I415" s="178">
        <v>1995</v>
      </c>
      <c r="J415" s="175">
        <v>184</v>
      </c>
      <c r="K415" s="179">
        <v>778</v>
      </c>
      <c r="L415" s="177">
        <v>1064</v>
      </c>
      <c r="M415" s="175">
        <v>2366</v>
      </c>
      <c r="N415" s="180">
        <v>2834</v>
      </c>
      <c r="O415" s="181">
        <v>3499</v>
      </c>
      <c r="P415" s="175">
        <v>1787</v>
      </c>
      <c r="Q415" s="179">
        <v>1825</v>
      </c>
      <c r="R415" s="177">
        <v>2206</v>
      </c>
      <c r="S415" s="178">
        <v>1744</v>
      </c>
      <c r="T415" s="175">
        <v>312</v>
      </c>
      <c r="U415" s="179">
        <v>1247</v>
      </c>
      <c r="V415" s="177">
        <v>1270</v>
      </c>
      <c r="W415" s="178">
        <v>2651</v>
      </c>
      <c r="X415" s="175">
        <v>1780</v>
      </c>
      <c r="Y415" s="179">
        <v>1260</v>
      </c>
      <c r="Z415" s="177">
        <v>3055</v>
      </c>
      <c r="AA415" s="175">
        <v>2128</v>
      </c>
      <c r="AB415" s="156">
        <f t="shared" si="7066"/>
        <v>24672</v>
      </c>
      <c r="AC415" s="157">
        <f t="shared" si="7067"/>
        <v>23005</v>
      </c>
      <c r="AE415" s="229" t="s">
        <v>13</v>
      </c>
      <c r="AF415" s="20">
        <f t="shared" ref="AF415:BG415" si="7122">SUM(AF412:AF414)</f>
        <v>5417</v>
      </c>
      <c r="AG415" s="21">
        <f t="shared" si="7122"/>
        <v>2417</v>
      </c>
      <c r="AH415" s="20">
        <f t="shared" si="7122"/>
        <v>1912</v>
      </c>
      <c r="AI415" s="21">
        <f t="shared" si="7122"/>
        <v>1949</v>
      </c>
      <c r="AJ415" s="20">
        <f t="shared" si="7122"/>
        <v>5262</v>
      </c>
      <c r="AK415" s="21">
        <f t="shared" si="7122"/>
        <v>2652</v>
      </c>
      <c r="AL415" s="20">
        <f t="shared" si="7122"/>
        <v>6599</v>
      </c>
      <c r="AM415" s="21">
        <f t="shared" si="7122"/>
        <v>4362</v>
      </c>
      <c r="AN415" s="20">
        <f t="shared" si="7122"/>
        <v>494</v>
      </c>
      <c r="AO415" s="21">
        <f t="shared" si="7122"/>
        <v>1781</v>
      </c>
      <c r="AP415" s="20">
        <f t="shared" si="7122"/>
        <v>1990</v>
      </c>
      <c r="AQ415" s="21">
        <f t="shared" si="7122"/>
        <v>6193</v>
      </c>
      <c r="AR415" s="20">
        <f t="shared" si="7122"/>
        <v>5061</v>
      </c>
      <c r="AS415" s="21">
        <f t="shared" si="7122"/>
        <v>7841</v>
      </c>
      <c r="AT415" s="20">
        <f t="shared" si="7122"/>
        <v>3585</v>
      </c>
      <c r="AU415" s="21">
        <f t="shared" si="7122"/>
        <v>3685</v>
      </c>
      <c r="AV415" s="20">
        <f t="shared" si="7122"/>
        <v>4479</v>
      </c>
      <c r="AW415" s="21">
        <f t="shared" si="7122"/>
        <v>3288</v>
      </c>
      <c r="AX415" s="20">
        <f t="shared" si="7122"/>
        <v>589</v>
      </c>
      <c r="AY415" s="21">
        <f t="shared" si="7122"/>
        <v>2476</v>
      </c>
      <c r="AZ415" s="20">
        <f t="shared" si="7122"/>
        <v>2073</v>
      </c>
      <c r="BA415" s="21">
        <f t="shared" si="7122"/>
        <v>5076</v>
      </c>
      <c r="BB415" s="20">
        <f t="shared" si="7122"/>
        <v>3232</v>
      </c>
      <c r="BC415" s="21">
        <f t="shared" si="7122"/>
        <v>3168</v>
      </c>
      <c r="BD415" s="20">
        <f t="shared" si="7122"/>
        <v>6742</v>
      </c>
      <c r="BE415" s="21">
        <f t="shared" si="7122"/>
        <v>4464</v>
      </c>
      <c r="BF415" s="160">
        <f t="shared" si="7122"/>
        <v>47435</v>
      </c>
      <c r="BG415" s="161">
        <f t="shared" si="7122"/>
        <v>49352</v>
      </c>
      <c r="BI415" s="136" t="s">
        <v>19</v>
      </c>
      <c r="BJ415" s="128">
        <f>B415/B436</f>
        <v>0.10685699531555458</v>
      </c>
      <c r="BK415" s="129">
        <f t="shared" ref="BK415" si="7123">C415/C436</f>
        <v>4.8599264566511237E-2</v>
      </c>
      <c r="BL415" s="130">
        <f t="shared" ref="BL415" si="7124">D415/D436</f>
        <v>9.6769033909149066E-2</v>
      </c>
      <c r="BM415" s="131">
        <f t="shared" ref="BM415" si="7125">E415/E436</f>
        <v>6.9774919614147904E-2</v>
      </c>
      <c r="BN415" s="128">
        <f t="shared" ref="BN415" si="7126">F415/F436</f>
        <v>0.10265047753016954</v>
      </c>
      <c r="BO415" s="129">
        <f t="shared" ref="BO415" si="7127">G415/G436</f>
        <v>5.711649752579049E-2</v>
      </c>
      <c r="BP415" s="130">
        <f t="shared" ref="BP415" si="7128">H415/H436</f>
        <v>8.6387434554973816E-2</v>
      </c>
      <c r="BQ415" s="131">
        <f t="shared" ref="BQ415" si="7129">I415/I436</f>
        <v>4.7726130953804936E-2</v>
      </c>
      <c r="BR415" s="128">
        <f t="shared" ref="BR415" si="7130">J415/J436</f>
        <v>3.2286366029127919E-2</v>
      </c>
      <c r="BS415" s="129">
        <f t="shared" ref="BS415" si="7131">K415/K436</f>
        <v>0.11927027441361336</v>
      </c>
      <c r="BT415" s="130">
        <f t="shared" ref="BT415" si="7132">L415/L436</f>
        <v>4.661146887457835E-2</v>
      </c>
      <c r="BU415" s="128">
        <f t="shared" ref="BU415" si="7133">M415/M436</f>
        <v>0.10116298956729947</v>
      </c>
      <c r="BV415" s="132">
        <f t="shared" ref="BV415" si="7134">N415/N436</f>
        <v>7.0476474684173882E-2</v>
      </c>
      <c r="BW415" s="133">
        <f t="shared" ref="BW415" si="7135">O415/O436</f>
        <v>8.7306934151757873E-2</v>
      </c>
      <c r="BX415" s="128">
        <f t="shared" ref="BX415" si="7136">P415/P436</f>
        <v>8.422491398406938E-2</v>
      </c>
      <c r="BY415" s="129">
        <f t="shared" ref="BY415" si="7137">Q415/Q436</f>
        <v>8.8236716143692884E-2</v>
      </c>
      <c r="BZ415" s="130">
        <f t="shared" ref="BZ415" si="7138">R415/R436</f>
        <v>8.8783354127258823E-2</v>
      </c>
      <c r="CA415" s="131">
        <f t="shared" ref="CA415" si="7139">S415/S436</f>
        <v>6.8392156862745093E-2</v>
      </c>
      <c r="CB415" s="128">
        <f t="shared" ref="CB415" si="7140">T415/T436</f>
        <v>4.3237250554323724E-2</v>
      </c>
      <c r="CC415" s="129">
        <f t="shared" ref="CC415" si="7141">U415/U436</f>
        <v>0.15780814983548469</v>
      </c>
      <c r="CD415" s="130">
        <f t="shared" ref="CD415" si="7142">V415/V436</f>
        <v>5.2468498244164427E-2</v>
      </c>
      <c r="CE415" s="131">
        <f t="shared" ref="CE415" si="7143">W415/W436</f>
        <v>9.6907442608568498E-2</v>
      </c>
      <c r="CF415" s="128">
        <f t="shared" ref="CF415" si="7144">X415/X436</f>
        <v>8.8694005680402616E-2</v>
      </c>
      <c r="CG415" s="129">
        <f t="shared" ref="CG415" si="7145">Y415/Y436</f>
        <v>0.10071942446043165</v>
      </c>
      <c r="CH415" s="130">
        <f t="shared" ref="CH415" si="7146">Z415/Z436</f>
        <v>7.806909945824389E-2</v>
      </c>
      <c r="CI415" s="128">
        <f t="shared" ref="CI415" si="7147">AA415/AA436</f>
        <v>5.2205485501202097E-2</v>
      </c>
      <c r="CJ415" s="134">
        <f t="shared" ref="CJ415" si="7148">AB415/AB436</f>
        <v>7.9522196401001763E-2</v>
      </c>
      <c r="CK415" s="135">
        <f t="shared" ref="CK415" si="7149">AC415/AC436</f>
        <v>7.4409623278034201E-2</v>
      </c>
    </row>
    <row r="416" spans="1:89" ht="13.5" thickTop="1" x14ac:dyDescent="0.2">
      <c r="A416" s="145" t="s">
        <v>20</v>
      </c>
      <c r="B416" s="182">
        <v>3046</v>
      </c>
      <c r="C416" s="183">
        <v>1301</v>
      </c>
      <c r="D416" s="184">
        <v>1061</v>
      </c>
      <c r="E416" s="185">
        <v>1091</v>
      </c>
      <c r="F416" s="182">
        <v>2906</v>
      </c>
      <c r="G416" s="186">
        <v>1528</v>
      </c>
      <c r="H416" s="184">
        <v>3668</v>
      </c>
      <c r="I416" s="185">
        <v>2318</v>
      </c>
      <c r="J416" s="182">
        <v>253</v>
      </c>
      <c r="K416" s="186">
        <v>974</v>
      </c>
      <c r="L416" s="184">
        <v>1081</v>
      </c>
      <c r="M416" s="182">
        <v>3278</v>
      </c>
      <c r="N416" s="187">
        <v>2874</v>
      </c>
      <c r="O416" s="188">
        <v>4047</v>
      </c>
      <c r="P416" s="182">
        <v>2108</v>
      </c>
      <c r="Q416" s="186">
        <v>2035</v>
      </c>
      <c r="R416" s="184">
        <v>2483</v>
      </c>
      <c r="S416" s="185">
        <v>1792</v>
      </c>
      <c r="T416" s="182">
        <v>344</v>
      </c>
      <c r="U416" s="186">
        <v>1405</v>
      </c>
      <c r="V416" s="184">
        <v>1218</v>
      </c>
      <c r="W416" s="185">
        <v>2857</v>
      </c>
      <c r="X416" s="182">
        <v>1792</v>
      </c>
      <c r="Y416" s="186">
        <v>1782</v>
      </c>
      <c r="Z416" s="184">
        <v>3665</v>
      </c>
      <c r="AA416" s="182">
        <v>2449</v>
      </c>
      <c r="AB416" s="156">
        <f t="shared" si="7066"/>
        <v>26499</v>
      </c>
      <c r="AC416" s="157">
        <f t="shared" si="7067"/>
        <v>26857</v>
      </c>
      <c r="BI416" s="145" t="s">
        <v>20</v>
      </c>
      <c r="BJ416" s="128">
        <f>B416/B436</f>
        <v>0.11235291947917819</v>
      </c>
      <c r="BK416" s="129">
        <f t="shared" ref="BK416" si="7150">C416/C436</f>
        <v>4.9319534478183401E-2</v>
      </c>
      <c r="BL416" s="130">
        <f t="shared" ref="BL416" si="7151">D416/D436</f>
        <v>8.4852847088931538E-2</v>
      </c>
      <c r="BM416" s="131">
        <f t="shared" ref="BM416" si="7152">E416/E436</f>
        <v>8.7700964630225087E-2</v>
      </c>
      <c r="BN416" s="128">
        <f t="shared" ref="BN416" si="7153">F416/F436</f>
        <v>0.10757385059598727</v>
      </c>
      <c r="BO416" s="129">
        <f t="shared" ref="BO416" si="7154">G416/G436</f>
        <v>6.4077832760211353E-2</v>
      </c>
      <c r="BP416" s="130">
        <f t="shared" ref="BP416" si="7155">H416/H436</f>
        <v>9.6020942408376969E-2</v>
      </c>
      <c r="BQ416" s="131">
        <f t="shared" ref="BQ416" si="7156">I416/I436</f>
        <v>5.5453218822516206E-2</v>
      </c>
      <c r="BR416" s="128">
        <f t="shared" ref="BR416" si="7157">J416/J436</f>
        <v>4.4393753290050887E-2</v>
      </c>
      <c r="BS416" s="129">
        <f t="shared" ref="BS416" si="7158">K416/K436</f>
        <v>0.14931779855894528</v>
      </c>
      <c r="BT416" s="130">
        <f t="shared" ref="BT416" si="7159">L416/L436</f>
        <v>4.7356200990055636E-2</v>
      </c>
      <c r="BU416" s="128">
        <f t="shared" ref="BU416" si="7160">M416/M436</f>
        <v>0.1401573456473405</v>
      </c>
      <c r="BV416" s="132">
        <f t="shared" ref="BV416" si="7161">N416/N436</f>
        <v>7.1471202626081767E-2</v>
      </c>
      <c r="BW416" s="133">
        <f t="shared" ref="BW416" si="7162">O416/O436</f>
        <v>0.10098061232128153</v>
      </c>
      <c r="BX416" s="128">
        <f t="shared" ref="BX416" si="7163">P416/P436</f>
        <v>9.9354291370127731E-2</v>
      </c>
      <c r="BY416" s="129">
        <f t="shared" ref="BY416" si="7164">Q416/Q436</f>
        <v>9.838998211091235E-2</v>
      </c>
      <c r="BZ416" s="130">
        <f t="shared" ref="BZ416" si="7165">R416/R436</f>
        <v>9.9931581277417803E-2</v>
      </c>
      <c r="CA416" s="131">
        <f t="shared" ref="CA416" si="7166">S416/S436</f>
        <v>7.0274509803921567E-2</v>
      </c>
      <c r="CB416" s="128">
        <f t="shared" ref="CB416" si="7167">T416/T436</f>
        <v>4.7671840354767181E-2</v>
      </c>
      <c r="CC416" s="129">
        <f t="shared" ref="CC416" si="7168">U416/U436</f>
        <v>0.17780308782586687</v>
      </c>
      <c r="CD416" s="130">
        <f t="shared" ref="CD416" si="7169">V416/V436</f>
        <v>5.0320181780623835E-2</v>
      </c>
      <c r="CE416" s="131">
        <f t="shared" ref="CE416" si="7170">W416/W436</f>
        <v>0.10443778330165229</v>
      </c>
      <c r="CF416" s="128">
        <f t="shared" ref="CF416" si="7171">X416/X436</f>
        <v>8.9291942797349144E-2</v>
      </c>
      <c r="CG416" s="129">
        <f t="shared" ref="CG416" si="7172">Y416/Y436</f>
        <v>0.14244604316546763</v>
      </c>
      <c r="CH416" s="130">
        <f t="shared" ref="CH416" si="7173">Z416/Z436</f>
        <v>9.3657364816518457E-2</v>
      </c>
      <c r="CI416" s="128">
        <f t="shared" ref="CI416" si="7174">AA416/AA436</f>
        <v>6.008046710171238E-2</v>
      </c>
      <c r="CJ416" s="134">
        <f t="shared" ref="CJ416" si="7175">AB416/AB436</f>
        <v>8.5410938814451429E-2</v>
      </c>
      <c r="CK416" s="135">
        <f t="shared" ref="CK416" si="7176">AC416/AC436</f>
        <v>8.6868909036216677E-2</v>
      </c>
    </row>
    <row r="417" spans="1:89" ht="13.5" thickBot="1" x14ac:dyDescent="0.25">
      <c r="A417" s="136" t="s">
        <v>21</v>
      </c>
      <c r="B417" s="175">
        <v>2371</v>
      </c>
      <c r="C417" s="176">
        <v>1116</v>
      </c>
      <c r="D417" s="177">
        <v>851</v>
      </c>
      <c r="E417" s="178">
        <v>858</v>
      </c>
      <c r="F417" s="175">
        <v>2356</v>
      </c>
      <c r="G417" s="179">
        <v>1124</v>
      </c>
      <c r="H417" s="177">
        <v>2931</v>
      </c>
      <c r="I417" s="178">
        <v>2044</v>
      </c>
      <c r="J417" s="175">
        <v>241</v>
      </c>
      <c r="K417" s="179">
        <v>807</v>
      </c>
      <c r="L417" s="177">
        <v>909</v>
      </c>
      <c r="M417" s="175">
        <v>2915</v>
      </c>
      <c r="N417" s="180">
        <v>2187</v>
      </c>
      <c r="O417" s="181">
        <v>3794</v>
      </c>
      <c r="P417" s="175">
        <v>1477</v>
      </c>
      <c r="Q417" s="179">
        <v>1650</v>
      </c>
      <c r="R417" s="177">
        <v>1996</v>
      </c>
      <c r="S417" s="178">
        <v>1496</v>
      </c>
      <c r="T417" s="175">
        <v>245</v>
      </c>
      <c r="U417" s="179">
        <v>1071</v>
      </c>
      <c r="V417" s="177">
        <v>855</v>
      </c>
      <c r="W417" s="178">
        <v>2219</v>
      </c>
      <c r="X417" s="175">
        <v>1440</v>
      </c>
      <c r="Y417" s="179">
        <v>1386</v>
      </c>
      <c r="Z417" s="177">
        <v>3077</v>
      </c>
      <c r="AA417" s="175">
        <v>2015</v>
      </c>
      <c r="AB417" s="156">
        <f t="shared" si="7066"/>
        <v>20936</v>
      </c>
      <c r="AC417" s="157">
        <f t="shared" si="7067"/>
        <v>22495</v>
      </c>
      <c r="AE417" s="232" t="s">
        <v>85</v>
      </c>
      <c r="BI417" s="136" t="s">
        <v>21</v>
      </c>
      <c r="BJ417" s="128">
        <f>B417/B436</f>
        <v>8.7455276456051043E-2</v>
      </c>
      <c r="BK417" s="129">
        <f t="shared" ref="BK417" si="7177">C417/C436</f>
        <v>4.2306380075059706E-2</v>
      </c>
      <c r="BL417" s="130">
        <f t="shared" ref="BL417" si="7178">D417/D436</f>
        <v>6.805822136916187E-2</v>
      </c>
      <c r="BM417" s="131">
        <f t="shared" ref="BM417" si="7179">E417/E436</f>
        <v>6.897106109324759E-2</v>
      </c>
      <c r="BN417" s="128">
        <f t="shared" ref="BN417" si="7180">F417/F436</f>
        <v>8.7214037165913971E-2</v>
      </c>
      <c r="BO417" s="129">
        <f t="shared" ref="BO417" si="7181">G417/G436</f>
        <v>4.7135787972825631E-2</v>
      </c>
      <c r="BP417" s="130">
        <f t="shared" ref="BP417" si="7182">H417/H436</f>
        <v>7.6727748691099482E-2</v>
      </c>
      <c r="BQ417" s="131">
        <f t="shared" ref="BQ417" si="7183">I417/I436</f>
        <v>4.8898351714073827E-2</v>
      </c>
      <c r="BR417" s="128">
        <f t="shared" ref="BR417" si="7184">J417/J436</f>
        <v>4.228812072293385E-2</v>
      </c>
      <c r="BS417" s="129">
        <f t="shared" ref="BS417" si="7185">K417/K436</f>
        <v>0.12371608155756554</v>
      </c>
      <c r="BT417" s="130">
        <f t="shared" ref="BT417" si="7186">L417/L436</f>
        <v>3.9821264292285455E-2</v>
      </c>
      <c r="BU417" s="128">
        <f t="shared" ref="BU417" si="7187">M417/M436</f>
        <v>0.12463656576021892</v>
      </c>
      <c r="BV417" s="132">
        <f t="shared" ref="BV417" si="7188">N417/N436</f>
        <v>5.4386750223813785E-2</v>
      </c>
      <c r="BW417" s="133">
        <f t="shared" ref="BW417" si="7189">O417/O436</f>
        <v>9.4667764553235029E-2</v>
      </c>
      <c r="BX417" s="128">
        <f t="shared" ref="BX417" si="7190">P417/P436</f>
        <v>6.9613988782580002E-2</v>
      </c>
      <c r="BY417" s="129">
        <f t="shared" ref="BY417" si="7191">Q417/Q436</f>
        <v>7.9775661171010009E-2</v>
      </c>
      <c r="BZ417" s="130">
        <f t="shared" ref="BZ417" si="7192">R417/R436</f>
        <v>8.0331629572986674E-2</v>
      </c>
      <c r="CA417" s="131">
        <f t="shared" ref="CA417" si="7193">S417/S436</f>
        <v>5.8666666666666666E-2</v>
      </c>
      <c r="CB417" s="128">
        <f t="shared" ref="CB417" si="7194">T417/T436</f>
        <v>3.3952328159645231E-2</v>
      </c>
      <c r="CC417" s="129">
        <f t="shared" ref="CC417" si="7195">U417/U436</f>
        <v>0.13553530751708429</v>
      </c>
      <c r="CD417" s="130">
        <f t="shared" ref="CD417" si="7196">V417/V436</f>
        <v>3.5323280313984712E-2</v>
      </c>
      <c r="CE417" s="131">
        <f t="shared" ref="CE417" si="7197">W417/W436</f>
        <v>8.1115660184237465E-2</v>
      </c>
      <c r="CF417" s="128">
        <f t="shared" ref="CF417" si="7198">X417/X436</f>
        <v>7.1752454033584129E-2</v>
      </c>
      <c r="CG417" s="129">
        <f t="shared" ref="CG417" si="7199">Y417/Y436</f>
        <v>0.11079136690647481</v>
      </c>
      <c r="CH417" s="130">
        <f t="shared" ref="CH417" si="7200">Z417/Z436</f>
        <v>7.8631299192476745E-2</v>
      </c>
      <c r="CI417" s="128">
        <f t="shared" ref="CI417" si="7201">AA417/AA436</f>
        <v>4.9433295716598796E-2</v>
      </c>
      <c r="CJ417" s="134">
        <f t="shared" ref="CJ417" si="7202">AB417/AB436</f>
        <v>6.7480411148320887E-2</v>
      </c>
      <c r="CK417" s="135">
        <f t="shared" ref="CK417" si="7203">AC417/AC436</f>
        <v>7.2760029369240573E-2</v>
      </c>
    </row>
    <row r="418" spans="1:89" ht="14.25" thickTop="1" thickBot="1" x14ac:dyDescent="0.25">
      <c r="A418" s="145" t="s">
        <v>22</v>
      </c>
      <c r="B418" s="182">
        <v>1846</v>
      </c>
      <c r="C418" s="183">
        <v>1060</v>
      </c>
      <c r="D418" s="184">
        <v>704</v>
      </c>
      <c r="E418" s="185">
        <v>578</v>
      </c>
      <c r="F418" s="182">
        <v>1911</v>
      </c>
      <c r="G418" s="186">
        <v>853</v>
      </c>
      <c r="H418" s="184">
        <v>2522</v>
      </c>
      <c r="I418" s="185">
        <v>1870</v>
      </c>
      <c r="J418" s="182">
        <v>201</v>
      </c>
      <c r="K418" s="186">
        <v>699</v>
      </c>
      <c r="L418" s="184">
        <v>741</v>
      </c>
      <c r="M418" s="182">
        <v>2048</v>
      </c>
      <c r="N418" s="187">
        <v>1838</v>
      </c>
      <c r="O418" s="188">
        <v>2805</v>
      </c>
      <c r="P418" s="182">
        <v>1130</v>
      </c>
      <c r="Q418" s="186">
        <v>1186</v>
      </c>
      <c r="R418" s="184">
        <v>1661</v>
      </c>
      <c r="S418" s="185">
        <v>1218</v>
      </c>
      <c r="T418" s="182">
        <v>232</v>
      </c>
      <c r="U418" s="186">
        <v>495</v>
      </c>
      <c r="V418" s="184">
        <v>747</v>
      </c>
      <c r="W418" s="185">
        <v>2069</v>
      </c>
      <c r="X418" s="182">
        <v>1024</v>
      </c>
      <c r="Y418" s="186">
        <v>868</v>
      </c>
      <c r="Z418" s="184">
        <v>2497</v>
      </c>
      <c r="AA418" s="182">
        <v>2236</v>
      </c>
      <c r="AB418" s="156">
        <f t="shared" si="7066"/>
        <v>17054</v>
      </c>
      <c r="AC418" s="157">
        <f t="shared" si="7067"/>
        <v>17985</v>
      </c>
      <c r="AE418" s="301" t="s">
        <v>0</v>
      </c>
      <c r="AF418" s="303" t="s">
        <v>1</v>
      </c>
      <c r="AG418" s="304"/>
      <c r="AH418" s="303" t="s">
        <v>2</v>
      </c>
      <c r="AI418" s="304"/>
      <c r="AJ418" s="303" t="s">
        <v>3</v>
      </c>
      <c r="AK418" s="304"/>
      <c r="AL418" s="303" t="s">
        <v>4</v>
      </c>
      <c r="AM418" s="304"/>
      <c r="AN418" s="303" t="s">
        <v>5</v>
      </c>
      <c r="AO418" s="304"/>
      <c r="AP418" s="303" t="s">
        <v>6</v>
      </c>
      <c r="AQ418" s="304"/>
      <c r="AR418" s="303" t="s">
        <v>7</v>
      </c>
      <c r="AS418" s="304"/>
      <c r="AT418" s="303" t="s">
        <v>8</v>
      </c>
      <c r="AU418" s="304"/>
      <c r="AV418" s="303" t="s">
        <v>9</v>
      </c>
      <c r="AW418" s="304"/>
      <c r="AX418" s="303" t="s">
        <v>10</v>
      </c>
      <c r="AY418" s="304"/>
      <c r="AZ418" s="303" t="s">
        <v>11</v>
      </c>
      <c r="BA418" s="304"/>
      <c r="BB418" s="303" t="s">
        <v>12</v>
      </c>
      <c r="BC418" s="304"/>
      <c r="BD418" s="306" t="s">
        <v>40</v>
      </c>
      <c r="BE418" s="307"/>
      <c r="BF418" s="308" t="s">
        <v>41</v>
      </c>
      <c r="BG418" s="309"/>
      <c r="BI418" s="145" t="s">
        <v>22</v>
      </c>
      <c r="BJ418" s="128">
        <f>B418/B436</f>
        <v>6.8090442993618827E-2</v>
      </c>
      <c r="BK418" s="129">
        <f t="shared" ref="BK418" si="7204">C418/C436</f>
        <v>4.01834792827628E-2</v>
      </c>
      <c r="BL418" s="130">
        <f t="shared" ref="BL418" si="7205">D418/D436</f>
        <v>5.6301983365323098E-2</v>
      </c>
      <c r="BM418" s="131">
        <f t="shared" ref="BM418" si="7206">E418/E436</f>
        <v>4.6463022508038583E-2</v>
      </c>
      <c r="BN418" s="128">
        <f t="shared" ref="BN418" si="7207">F418/F436</f>
        <v>7.0741097208854672E-2</v>
      </c>
      <c r="BO418" s="129">
        <f t="shared" ref="BO418" si="7208">G418/G436</f>
        <v>3.5771198523861444E-2</v>
      </c>
      <c r="BP418" s="130">
        <f t="shared" ref="BP418" si="7209">H418/H436</f>
        <v>6.602094240837697E-2</v>
      </c>
      <c r="BQ418" s="131">
        <f t="shared" ref="BQ418" si="7210">I418/I436</f>
        <v>4.4735771871486328E-2</v>
      </c>
      <c r="BR418" s="128">
        <f t="shared" ref="BR418" si="7211">J418/J436</f>
        <v>3.5269345499210389E-2</v>
      </c>
      <c r="BS418" s="129">
        <f t="shared" ref="BS418" si="7212">K418/K436</f>
        <v>0.10715928253870918</v>
      </c>
      <c r="BT418" s="130">
        <f t="shared" ref="BT418" si="7213">L418/L436</f>
        <v>3.2461558680509921E-2</v>
      </c>
      <c r="BU418" s="128">
        <f t="shared" ref="BU418" si="7214">M418/M436</f>
        <v>8.756627330254832E-2</v>
      </c>
      <c r="BV418" s="132">
        <f t="shared" ref="BV418" si="7215">N418/N436</f>
        <v>4.5707748930667459E-2</v>
      </c>
      <c r="BW418" s="133">
        <f t="shared" ref="BW418" si="7216">O418/O436</f>
        <v>6.999026873268957E-2</v>
      </c>
      <c r="BX418" s="128">
        <f t="shared" ref="BX418" si="7217">P418/P436</f>
        <v>5.325917896026771E-2</v>
      </c>
      <c r="BY418" s="129">
        <f t="shared" ref="BY418" si="7218">Q418/Q436</f>
        <v>5.7341778272010833E-2</v>
      </c>
      <c r="BZ418" s="130">
        <f t="shared" ref="BZ418" si="7219">R418/R436</f>
        <v>6.6849116593552541E-2</v>
      </c>
      <c r="CA418" s="131">
        <f t="shared" ref="CA418" si="7220">S418/S436</f>
        <v>4.7764705882352938E-2</v>
      </c>
      <c r="CB418" s="128">
        <f t="shared" ref="CB418" si="7221">T418/T436</f>
        <v>3.2150776053215077E-2</v>
      </c>
      <c r="CC418" s="129">
        <f t="shared" ref="CC418" si="7222">U418/U436</f>
        <v>6.2642369020501146E-2</v>
      </c>
      <c r="CD418" s="130">
        <f t="shared" ref="CD418" si="7223">V418/V436</f>
        <v>3.0861392274323485E-2</v>
      </c>
      <c r="CE418" s="131">
        <f t="shared" ref="CE418" si="7224">W418/W436</f>
        <v>7.5632402398011403E-2</v>
      </c>
      <c r="CF418" s="128">
        <f t="shared" ref="CF418" si="7225">X418/X436</f>
        <v>5.1023967312770938E-2</v>
      </c>
      <c r="CG418" s="129">
        <f t="shared" ref="CG418" si="7226">Y418/Y436</f>
        <v>6.9384492406075138E-2</v>
      </c>
      <c r="CH418" s="130">
        <f t="shared" ref="CH418" si="7227">Z418/Z436</f>
        <v>6.3809669835428809E-2</v>
      </c>
      <c r="CI418" s="128">
        <f t="shared" ref="CI418" si="7228">AA418/AA436</f>
        <v>5.4855012020999953E-2</v>
      </c>
      <c r="CJ418" s="134">
        <f t="shared" ref="CJ418" si="7229">AB418/AB436</f>
        <v>5.4968042210711901E-2</v>
      </c>
      <c r="CK418" s="135">
        <f t="shared" ref="CK418" si="7230">AC418/AC436</f>
        <v>5.8172444018928279E-2</v>
      </c>
    </row>
    <row r="419" spans="1:89" ht="15" thickTop="1" thickBot="1" x14ac:dyDescent="0.3">
      <c r="A419" s="136" t="s">
        <v>23</v>
      </c>
      <c r="B419" s="175">
        <v>1431</v>
      </c>
      <c r="C419" s="176">
        <v>1139</v>
      </c>
      <c r="D419" s="177">
        <v>594</v>
      </c>
      <c r="E419" s="178">
        <v>549</v>
      </c>
      <c r="F419" s="175">
        <v>1700</v>
      </c>
      <c r="G419" s="179">
        <v>782</v>
      </c>
      <c r="H419" s="177">
        <v>2165</v>
      </c>
      <c r="I419" s="178">
        <v>1737</v>
      </c>
      <c r="J419" s="175">
        <v>240</v>
      </c>
      <c r="K419" s="179">
        <v>483</v>
      </c>
      <c r="L419" s="177">
        <v>753</v>
      </c>
      <c r="M419" s="175">
        <v>1408</v>
      </c>
      <c r="N419" s="180">
        <v>1620</v>
      </c>
      <c r="O419" s="181">
        <v>2231</v>
      </c>
      <c r="P419" s="175">
        <v>853</v>
      </c>
      <c r="Q419" s="179">
        <v>829</v>
      </c>
      <c r="R419" s="177">
        <v>1361</v>
      </c>
      <c r="S419" s="178">
        <v>1214</v>
      </c>
      <c r="T419" s="175">
        <v>276</v>
      </c>
      <c r="U419" s="179">
        <v>324</v>
      </c>
      <c r="V419" s="177">
        <v>603</v>
      </c>
      <c r="W419" s="178">
        <v>1663</v>
      </c>
      <c r="X419" s="175">
        <v>840</v>
      </c>
      <c r="Y419" s="179">
        <v>574</v>
      </c>
      <c r="Z419" s="177">
        <v>2042</v>
      </c>
      <c r="AA419" s="175">
        <v>2036</v>
      </c>
      <c r="AB419" s="156">
        <f t="shared" si="7066"/>
        <v>14478</v>
      </c>
      <c r="AC419" s="157">
        <f t="shared" si="7067"/>
        <v>14969</v>
      </c>
      <c r="AE419" s="302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5.2783003209029546E-2</v>
      </c>
      <c r="BK419" s="129">
        <f t="shared" ref="BK419" si="7231">C419/C436</f>
        <v>4.3178285757610221E-2</v>
      </c>
      <c r="BL419" s="130">
        <f t="shared" ref="BL419" si="7232">D419/D436</f>
        <v>4.7504798464491363E-2</v>
      </c>
      <c r="BM419" s="131">
        <f t="shared" ref="BM419" si="7233">E419/E436</f>
        <v>4.4131832797427654E-2</v>
      </c>
      <c r="BN419" s="128">
        <f t="shared" ref="BN419" si="7234">F419/F436</f>
        <v>6.2930332420226553E-2</v>
      </c>
      <c r="BO419" s="129">
        <f t="shared" ref="BO419" si="7235">G419/G436</f>
        <v>3.2793759959741674E-2</v>
      </c>
      <c r="BP419" s="130">
        <f t="shared" ref="BP419" si="7236">H419/H436</f>
        <v>5.6675392670157067E-2</v>
      </c>
      <c r="BQ419" s="131">
        <f t="shared" ref="BQ419" si="7237">I419/I436</f>
        <v>4.155402980789933E-2</v>
      </c>
      <c r="BR419" s="128">
        <f t="shared" ref="BR419" si="7238">J419/J436</f>
        <v>4.2112651342340761E-2</v>
      </c>
      <c r="BS419" s="129">
        <f t="shared" ref="BS419" si="7239">K419/K436</f>
        <v>7.4045684500996481E-2</v>
      </c>
      <c r="BT419" s="130">
        <f t="shared" ref="BT419" si="7240">L419/L436</f>
        <v>3.2987251938493889E-2</v>
      </c>
      <c r="BU419" s="128">
        <f t="shared" ref="BU419" si="7241">M419/M436</f>
        <v>6.0201812895501965E-2</v>
      </c>
      <c r="BV419" s="132">
        <f t="shared" ref="BV419" si="7242">N419/N436</f>
        <v>4.0286481647269473E-2</v>
      </c>
      <c r="BW419" s="133">
        <f t="shared" ref="BW419" si="7243">O419/O436</f>
        <v>5.5667839409137408E-2</v>
      </c>
      <c r="BX419" s="128">
        <f t="shared" ref="BX419" si="7244">P419/P436</f>
        <v>4.0203610312485275E-2</v>
      </c>
      <c r="BY419" s="129">
        <f t="shared" ref="BY419" si="7245">Q419/Q436</f>
        <v>4.0081226127737755E-2</v>
      </c>
      <c r="BZ419" s="130">
        <f t="shared" ref="BZ419" si="7246">R419/R436</f>
        <v>5.4775224373163761E-2</v>
      </c>
      <c r="CA419" s="131">
        <f t="shared" ref="CA419" si="7247">S419/S436</f>
        <v>4.7607843137254899E-2</v>
      </c>
      <c r="CB419" s="128">
        <f t="shared" ref="CB419" si="7248">T419/T436</f>
        <v>3.8248337028824832E-2</v>
      </c>
      <c r="CC419" s="129">
        <f t="shared" ref="CC419" si="7249">U419/U436</f>
        <v>4.1002277904328019E-2</v>
      </c>
      <c r="CD419" s="130">
        <f t="shared" ref="CD419" si="7250">V419/V436</f>
        <v>2.4912208221441849E-2</v>
      </c>
      <c r="CE419" s="131">
        <f t="shared" ref="CE419" si="7251">W419/W436</f>
        <v>6.0791051323292877E-2</v>
      </c>
      <c r="CF419" s="128">
        <f t="shared" ref="CF419" si="7252">X419/X436</f>
        <v>4.1855598186257413E-2</v>
      </c>
      <c r="CG419" s="129">
        <f t="shared" ref="CG419" si="7253">Y419/Y436</f>
        <v>4.5883293365307755E-2</v>
      </c>
      <c r="CH419" s="130">
        <f t="shared" ref="CH419" si="7254">Z419/Z436</f>
        <v>5.218235715015844E-2</v>
      </c>
      <c r="CI419" s="128">
        <f t="shared" ref="CI419" si="7255">AA419/AA436</f>
        <v>4.9948481428781707E-2</v>
      </c>
      <c r="CJ419" s="134">
        <f t="shared" ref="CJ419" si="7256">AB419/AB436</f>
        <v>4.6665141030062564E-2</v>
      </c>
      <c r="CK419" s="135">
        <f t="shared" ref="CK419" si="7257">AC419/AC436</f>
        <v>4.8417198472023214E-2</v>
      </c>
    </row>
    <row r="420" spans="1:89" ht="13.5" thickTop="1" x14ac:dyDescent="0.2">
      <c r="A420" s="145" t="s">
        <v>24</v>
      </c>
      <c r="B420" s="189">
        <v>1273</v>
      </c>
      <c r="C420" s="183">
        <v>1019</v>
      </c>
      <c r="D420" s="184">
        <v>544</v>
      </c>
      <c r="E420" s="185">
        <v>498</v>
      </c>
      <c r="F420" s="182">
        <v>1477</v>
      </c>
      <c r="G420" s="186">
        <v>763</v>
      </c>
      <c r="H420" s="184">
        <v>2166</v>
      </c>
      <c r="I420" s="185">
        <v>1668</v>
      </c>
      <c r="J420" s="182">
        <v>245</v>
      </c>
      <c r="K420" s="186">
        <v>315</v>
      </c>
      <c r="L420" s="184">
        <v>751</v>
      </c>
      <c r="M420" s="182">
        <v>1424</v>
      </c>
      <c r="N420" s="187">
        <v>1627</v>
      </c>
      <c r="O420" s="190">
        <v>2064</v>
      </c>
      <c r="P420" s="182">
        <v>898</v>
      </c>
      <c r="Q420" s="186">
        <v>719</v>
      </c>
      <c r="R420" s="184">
        <v>1250</v>
      </c>
      <c r="S420" s="185">
        <v>1059</v>
      </c>
      <c r="T420" s="182">
        <v>216</v>
      </c>
      <c r="U420" s="186">
        <v>270</v>
      </c>
      <c r="V420" s="184">
        <v>701</v>
      </c>
      <c r="W420" s="191">
        <v>1494</v>
      </c>
      <c r="X420" s="182">
        <v>777</v>
      </c>
      <c r="Y420" s="186">
        <v>406</v>
      </c>
      <c r="Z420" s="184">
        <v>2187</v>
      </c>
      <c r="AA420" s="182">
        <v>1941</v>
      </c>
      <c r="AB420" s="156">
        <f t="shared" si="7066"/>
        <v>14112</v>
      </c>
      <c r="AC420" s="157">
        <f t="shared" si="7067"/>
        <v>13640</v>
      </c>
      <c r="AE420" s="235" t="str">
        <f>$AE$17</f>
        <v>17:00 - 17:59</v>
      </c>
      <c r="AF420" s="125">
        <f t="shared" ref="AF420:AU421" si="7258">SUMIF($A$9:$A$32,$AE420,B$412:B$435)</f>
        <v>1519</v>
      </c>
      <c r="AG420" s="172">
        <f t="shared" si="7258"/>
        <v>2434</v>
      </c>
      <c r="AH420" s="126">
        <f t="shared" si="7258"/>
        <v>1231</v>
      </c>
      <c r="AI420" s="166">
        <f t="shared" si="7258"/>
        <v>993</v>
      </c>
      <c r="AJ420" s="125">
        <f t="shared" si="7258"/>
        <v>1476</v>
      </c>
      <c r="AK420" s="127">
        <f t="shared" si="7258"/>
        <v>2458</v>
      </c>
      <c r="AL420" s="126">
        <f t="shared" si="7258"/>
        <v>2428</v>
      </c>
      <c r="AM420" s="166">
        <f t="shared" si="7258"/>
        <v>4301</v>
      </c>
      <c r="AN420" s="125">
        <f t="shared" si="7258"/>
        <v>968</v>
      </c>
      <c r="AO420" s="127">
        <f t="shared" si="7258"/>
        <v>249</v>
      </c>
      <c r="AP420" s="126">
        <f t="shared" si="7258"/>
        <v>3042</v>
      </c>
      <c r="AQ420" s="125">
        <f t="shared" si="7258"/>
        <v>850</v>
      </c>
      <c r="AR420" s="165">
        <f t="shared" si="7258"/>
        <v>4056</v>
      </c>
      <c r="AS420" s="167">
        <f t="shared" si="7258"/>
        <v>2427</v>
      </c>
      <c r="AT420" s="125">
        <f t="shared" si="7258"/>
        <v>2140</v>
      </c>
      <c r="AU420" s="127">
        <f t="shared" si="7258"/>
        <v>1527</v>
      </c>
      <c r="AV420" s="126">
        <f t="shared" ref="AP420:BE421" si="7259">SUMIF($A$9:$A$32,$AE420,R$412:R$435)</f>
        <v>1676</v>
      </c>
      <c r="AW420" s="166">
        <f t="shared" si="7259"/>
        <v>2282</v>
      </c>
      <c r="AX420" s="125">
        <f t="shared" si="7259"/>
        <v>1184</v>
      </c>
      <c r="AY420" s="127">
        <f t="shared" si="7259"/>
        <v>292</v>
      </c>
      <c r="AZ420" s="126">
        <f t="shared" si="7259"/>
        <v>2876</v>
      </c>
      <c r="BA420" s="166">
        <f t="shared" si="7259"/>
        <v>1487</v>
      </c>
      <c r="BB420" s="125">
        <f t="shared" si="7259"/>
        <v>2209</v>
      </c>
      <c r="BC420" s="127">
        <f t="shared" si="7259"/>
        <v>702</v>
      </c>
      <c r="BD420" s="170">
        <f t="shared" si="7259"/>
        <v>2752</v>
      </c>
      <c r="BE420" s="171">
        <f t="shared" si="7259"/>
        <v>3955</v>
      </c>
      <c r="BF420" s="156">
        <f>AF420+AH420+AJ420+AL420+AN420+AP420+AR420+AT420+AV420+AX420+AZ420+BB420+BD420</f>
        <v>27557</v>
      </c>
      <c r="BG420" s="157">
        <f>AG420+AI420+AK420+AM420+AO420+AQ420+AS420+AU420+AW420+AY420+BA420+BC420+BE420</f>
        <v>23957</v>
      </c>
      <c r="BI420" s="145" t="s">
        <v>24</v>
      </c>
      <c r="BJ420" s="128">
        <f>B420/B436</f>
        <v>4.6955110471764226E-2</v>
      </c>
      <c r="BK420" s="129">
        <f t="shared" ref="BK420" si="7260">C420/C436</f>
        <v>3.8629212631259714E-2</v>
      </c>
      <c r="BL420" s="130">
        <f t="shared" ref="BL420" si="7261">D420/D436</f>
        <v>4.3506078055022393E-2</v>
      </c>
      <c r="BM420" s="131">
        <f t="shared" ref="BM420" si="7262">E420/E436</f>
        <v>4.0032154340836013E-2</v>
      </c>
      <c r="BN420" s="128">
        <f t="shared" ref="BN420" si="7263">F420/F436</f>
        <v>5.4675353520396833E-2</v>
      </c>
      <c r="BO420" s="129">
        <f t="shared" ref="BO420" si="7264">G420/G436</f>
        <v>3.1996980625681459E-2</v>
      </c>
      <c r="BP420" s="130">
        <f t="shared" ref="BP420" si="7265">H420/H436</f>
        <v>5.6701570680628276E-2</v>
      </c>
      <c r="BQ420" s="131">
        <f t="shared" ref="BQ420" si="7266">I420/I436</f>
        <v>3.9903351594459464E-2</v>
      </c>
      <c r="BR420" s="128">
        <f t="shared" ref="BR420" si="7267">J420/J436</f>
        <v>4.2989998245306194E-2</v>
      </c>
      <c r="BS420" s="129">
        <f t="shared" ref="BS420" si="7268">K420/K436</f>
        <v>4.8290663804997698E-2</v>
      </c>
      <c r="BT420" s="130">
        <f t="shared" ref="BT420" si="7269">L420/L436</f>
        <v>3.2899636395496562E-2</v>
      </c>
      <c r="BU420" s="128">
        <f t="shared" ref="BU420" si="7270">M420/M436</f>
        <v>6.0885924405678124E-2</v>
      </c>
      <c r="BV420" s="132">
        <f t="shared" ref="BV420" si="7271">N420/N436</f>
        <v>4.0460559037103355E-2</v>
      </c>
      <c r="BW420" s="133">
        <f t="shared" ref="BW420" si="7272">O420/O436</f>
        <v>5.1500860842877458E-2</v>
      </c>
      <c r="BX420" s="128">
        <f t="shared" ref="BX420" si="7273">P420/P436</f>
        <v>4.2324551067540177E-2</v>
      </c>
      <c r="BY420" s="129">
        <f t="shared" ref="BY420" si="7274">Q420/Q436</f>
        <v>3.4762848716337086E-2</v>
      </c>
      <c r="BZ420" s="130">
        <f t="shared" ref="BZ420" si="7275">R420/R436</f>
        <v>5.0307884251619917E-2</v>
      </c>
      <c r="CA420" s="131">
        <f t="shared" ref="CA420" si="7276">S420/S436</f>
        <v>4.1529411764705884E-2</v>
      </c>
      <c r="CB420" s="128">
        <f t="shared" ref="CB420" si="7277">T420/T436</f>
        <v>2.9933481152993349E-2</v>
      </c>
      <c r="CC420" s="129">
        <f t="shared" ref="CC420" si="7278">U420/U436</f>
        <v>3.4168564920273349E-2</v>
      </c>
      <c r="CD420" s="130">
        <f t="shared" ref="CD420" si="7279">V420/V436</f>
        <v>2.8960958479652965E-2</v>
      </c>
      <c r="CE420" s="131">
        <f t="shared" ref="CE420" si="7280">W420/W436</f>
        <v>5.4613247550811525E-2</v>
      </c>
      <c r="CF420" s="128">
        <f t="shared" ref="CF420" si="7281">X420/X436</f>
        <v>3.8716428322288103E-2</v>
      </c>
      <c r="CG420" s="129">
        <f t="shared" ref="CG420" si="7282">Y420/Y436</f>
        <v>3.2454036770583533E-2</v>
      </c>
      <c r="CH420" s="130">
        <f t="shared" ref="CH420" si="7283">Z420/Z436</f>
        <v>5.588776448942042E-2</v>
      </c>
      <c r="CI420" s="128">
        <f t="shared" ref="CI420" si="7284">AA420/AA436</f>
        <v>4.7617879397478045E-2</v>
      </c>
      <c r="CJ420" s="134">
        <f t="shared" ref="CJ420" si="7285">AB420/AB436</f>
        <v>4.5485458641818126E-2</v>
      </c>
      <c r="CK420" s="135">
        <f t="shared" ref="CK420" si="7286">AC420/AC436</f>
        <v>4.4118550815578639E-2</v>
      </c>
    </row>
    <row r="421" spans="1:89" x14ac:dyDescent="0.2">
      <c r="A421" s="136" t="s">
        <v>25</v>
      </c>
      <c r="B421" s="192">
        <v>1218</v>
      </c>
      <c r="C421" s="176">
        <v>1235</v>
      </c>
      <c r="D421" s="177">
        <v>579</v>
      </c>
      <c r="E421" s="178">
        <v>459</v>
      </c>
      <c r="F421" s="175">
        <v>1427</v>
      </c>
      <c r="G421" s="179">
        <v>754</v>
      </c>
      <c r="H421" s="177">
        <v>1932</v>
      </c>
      <c r="I421" s="178">
        <v>1792</v>
      </c>
      <c r="J421" s="175">
        <v>249</v>
      </c>
      <c r="K421" s="176">
        <v>300</v>
      </c>
      <c r="L421" s="177">
        <v>720</v>
      </c>
      <c r="M421" s="175">
        <v>1329</v>
      </c>
      <c r="N421" s="180">
        <v>1482</v>
      </c>
      <c r="O421" s="193">
        <v>1814</v>
      </c>
      <c r="P421" s="175">
        <v>891</v>
      </c>
      <c r="Q421" s="176">
        <v>716</v>
      </c>
      <c r="R421" s="177">
        <v>1229</v>
      </c>
      <c r="S421" s="178">
        <v>1116</v>
      </c>
      <c r="T421" s="184">
        <v>199</v>
      </c>
      <c r="U421" s="175">
        <v>304</v>
      </c>
      <c r="V421" s="177">
        <v>786</v>
      </c>
      <c r="W421" s="194">
        <v>1390</v>
      </c>
      <c r="X421" s="175">
        <v>759</v>
      </c>
      <c r="Y421" s="179">
        <v>455</v>
      </c>
      <c r="Z421" s="177">
        <v>1982</v>
      </c>
      <c r="AA421" s="175">
        <v>2107</v>
      </c>
      <c r="AB421" s="156">
        <f t="shared" si="7066"/>
        <v>13453</v>
      </c>
      <c r="AC421" s="157">
        <f t="shared" si="7067"/>
        <v>13771</v>
      </c>
      <c r="AE421" s="237" t="str">
        <f>$AE$18</f>
        <v>18:00 - 18:59</v>
      </c>
      <c r="AF421" s="125">
        <f t="shared" si="7258"/>
        <v>1619</v>
      </c>
      <c r="AG421" s="176">
        <f t="shared" si="7258"/>
        <v>3665</v>
      </c>
      <c r="AH421" s="177">
        <f t="shared" si="7258"/>
        <v>845</v>
      </c>
      <c r="AI421" s="178">
        <f t="shared" si="7258"/>
        <v>1313</v>
      </c>
      <c r="AJ421" s="238">
        <f t="shared" si="7258"/>
        <v>1249</v>
      </c>
      <c r="AK421" s="179">
        <f t="shared" si="7258"/>
        <v>2468</v>
      </c>
      <c r="AL421" s="177">
        <f t="shared" si="7258"/>
        <v>2276</v>
      </c>
      <c r="AM421" s="178">
        <f t="shared" si="7258"/>
        <v>4734</v>
      </c>
      <c r="AN421" s="238">
        <f t="shared" si="7258"/>
        <v>595</v>
      </c>
      <c r="AO421" s="179">
        <f t="shared" si="7258"/>
        <v>275</v>
      </c>
      <c r="AP421" s="177">
        <f t="shared" si="7259"/>
        <v>2691</v>
      </c>
      <c r="AQ421" s="238">
        <f t="shared" si="7259"/>
        <v>864</v>
      </c>
      <c r="AR421" s="180">
        <f t="shared" si="7259"/>
        <v>4023</v>
      </c>
      <c r="AS421" s="181">
        <f t="shared" si="7259"/>
        <v>2489</v>
      </c>
      <c r="AT421" s="238">
        <f t="shared" si="7259"/>
        <v>1803</v>
      </c>
      <c r="AU421" s="179">
        <f t="shared" si="7259"/>
        <v>1919</v>
      </c>
      <c r="AV421" s="177">
        <f t="shared" si="7259"/>
        <v>1577</v>
      </c>
      <c r="AW421" s="178">
        <f t="shared" si="7259"/>
        <v>2512</v>
      </c>
      <c r="AX421" s="238">
        <f t="shared" si="7259"/>
        <v>1023</v>
      </c>
      <c r="AY421" s="179">
        <f t="shared" si="7259"/>
        <v>260</v>
      </c>
      <c r="AZ421" s="177">
        <f t="shared" si="7259"/>
        <v>3250</v>
      </c>
      <c r="BA421" s="178">
        <f t="shared" si="7259"/>
        <v>1539</v>
      </c>
      <c r="BB421" s="238">
        <f t="shared" si="7259"/>
        <v>1965</v>
      </c>
      <c r="BC421" s="179">
        <f t="shared" si="7259"/>
        <v>828</v>
      </c>
      <c r="BD421" s="177">
        <f t="shared" si="7259"/>
        <v>2615</v>
      </c>
      <c r="BE421" s="238">
        <f t="shared" si="7259"/>
        <v>3824</v>
      </c>
      <c r="BF421" s="158">
        <f>SUM(AF421,AH421,AJ421,AL421,AN421,AP421,AR421,AT421,AV421,AX421,AZ421,BB421,BD421)</f>
        <v>25531</v>
      </c>
      <c r="BG421" s="159">
        <f>SUM(AG421,AI421,AK421,AM421,AO421,AQ421,AS421,AU421,AW421,AY421,BA421,BC421,BE421)</f>
        <v>26690</v>
      </c>
      <c r="BI421" s="136" t="s">
        <v>25</v>
      </c>
      <c r="BJ421" s="128">
        <f>B421/B436</f>
        <v>4.4926413632842756E-2</v>
      </c>
      <c r="BK421" s="129">
        <f t="shared" ref="BK421" si="7287">C421/C436</f>
        <v>4.6817544258690627E-2</v>
      </c>
      <c r="BL421" s="130">
        <f t="shared" ref="BL421" si="7288">D421/D436</f>
        <v>4.6305182341650673E-2</v>
      </c>
      <c r="BM421" s="131">
        <f t="shared" ref="BM421" si="7289">E421/E436</f>
        <v>3.6897106109324757E-2</v>
      </c>
      <c r="BN421" s="128">
        <f t="shared" ref="BN421" si="7290">F421/F436</f>
        <v>5.2824461390390168E-2</v>
      </c>
      <c r="BO421" s="129">
        <f t="shared" ref="BO421" si="7291">G421/G436</f>
        <v>3.1619558835863454E-2</v>
      </c>
      <c r="BP421" s="130">
        <f t="shared" ref="BP421" si="7292">H421/H436</f>
        <v>5.0575916230366495E-2</v>
      </c>
      <c r="BQ421" s="131">
        <f t="shared" ref="BQ421" si="7293">I421/I436</f>
        <v>4.286978780411952E-2</v>
      </c>
      <c r="BR421" s="128">
        <f t="shared" ref="BR421" si="7294">J421/J436</f>
        <v>4.3691875767678537E-2</v>
      </c>
      <c r="BS421" s="129">
        <f t="shared" ref="BS421" si="7295">K421/K436</f>
        <v>4.5991108385712097E-2</v>
      </c>
      <c r="BT421" s="130">
        <f t="shared" ref="BT421" si="7296">L421/L436</f>
        <v>3.1541595479037982E-2</v>
      </c>
      <c r="BU421" s="128">
        <f t="shared" ref="BU421" si="7297">M421/M436</f>
        <v>5.6824012314007182E-2</v>
      </c>
      <c r="BV421" s="132">
        <f t="shared" ref="BV421" si="7298">N421/N436</f>
        <v>3.6854670247687259E-2</v>
      </c>
      <c r="BW421" s="133">
        <f t="shared" ref="BW421" si="7299">O421/O436</f>
        <v>4.5262868977218852E-2</v>
      </c>
      <c r="BX421" s="128">
        <f t="shared" ref="BX421" si="7300">P421/P436</f>
        <v>4.1994626950087197E-2</v>
      </c>
      <c r="BY421" s="129">
        <f t="shared" ref="BY421" si="7301">Q421/Q436</f>
        <v>3.4617802059662528E-2</v>
      </c>
      <c r="BZ421" s="130">
        <f t="shared" ref="BZ421" si="7302">R421/R436</f>
        <v>4.9462711796192702E-2</v>
      </c>
      <c r="CA421" s="131">
        <f t="shared" ref="CA421" si="7303">S421/S436</f>
        <v>4.3764705882352942E-2</v>
      </c>
      <c r="CB421" s="128">
        <f t="shared" ref="CB421" si="7304">T421/T436</f>
        <v>2.7577605321507759E-2</v>
      </c>
      <c r="CC421" s="129">
        <f t="shared" ref="CC421" si="7305">U421/U436</f>
        <v>3.8471273095418881E-2</v>
      </c>
      <c r="CD421" s="130">
        <f t="shared" ref="CD421" si="7306">V421/V436</f>
        <v>3.247262962197893E-2</v>
      </c>
      <c r="CE421" s="131">
        <f t="shared" ref="CE421" si="7307">W421/W436</f>
        <v>5.0811522152361455E-2</v>
      </c>
      <c r="CF421" s="128">
        <f t="shared" ref="CF421" si="7308">X421/X436</f>
        <v>3.7819522646868303E-2</v>
      </c>
      <c r="CG421" s="129">
        <f t="shared" ref="CG421" si="7309">Y421/Y436</f>
        <v>3.6370903277378096E-2</v>
      </c>
      <c r="CH421" s="130">
        <f t="shared" ref="CH421" si="7310">Z421/Z436</f>
        <v>5.0649085147705206E-2</v>
      </c>
      <c r="CI421" s="128">
        <f t="shared" ref="CI421" si="7311">AA421/AA436</f>
        <v>5.1690299789019185E-2</v>
      </c>
      <c r="CJ421" s="134">
        <f t="shared" ref="CJ421" si="7312">AB421/AB436</f>
        <v>4.3361385707793319E-2</v>
      </c>
      <c r="CK421" s="135">
        <f t="shared" ref="CK421" si="7313">AC421/AC436</f>
        <v>4.4542270035288371E-2</v>
      </c>
    </row>
    <row r="422" spans="1:89" ht="13.5" thickBot="1" x14ac:dyDescent="0.25">
      <c r="A422" s="145" t="s">
        <v>26</v>
      </c>
      <c r="B422" s="189">
        <v>1129</v>
      </c>
      <c r="C422" s="183">
        <v>1000</v>
      </c>
      <c r="D422" s="184">
        <v>475</v>
      </c>
      <c r="E422" s="185">
        <v>499</v>
      </c>
      <c r="F422" s="182">
        <v>1023</v>
      </c>
      <c r="G422" s="186">
        <v>814</v>
      </c>
      <c r="H422" s="184">
        <v>1755</v>
      </c>
      <c r="I422" s="185">
        <v>1489</v>
      </c>
      <c r="J422" s="182">
        <v>226</v>
      </c>
      <c r="K422" s="183">
        <v>270</v>
      </c>
      <c r="L422" s="184">
        <v>671</v>
      </c>
      <c r="M422" s="182">
        <v>1025</v>
      </c>
      <c r="N422" s="187">
        <v>1533</v>
      </c>
      <c r="O422" s="190">
        <v>1603</v>
      </c>
      <c r="P422" s="182">
        <v>827</v>
      </c>
      <c r="Q422" s="183">
        <v>723</v>
      </c>
      <c r="R422" s="184">
        <v>1092</v>
      </c>
      <c r="S422" s="185">
        <v>993</v>
      </c>
      <c r="T422" s="182">
        <v>230</v>
      </c>
      <c r="U422" s="186">
        <v>277</v>
      </c>
      <c r="V422" s="184">
        <v>714</v>
      </c>
      <c r="W422" s="191">
        <v>1171</v>
      </c>
      <c r="X422" s="182">
        <v>657</v>
      </c>
      <c r="Y422" s="186">
        <v>404</v>
      </c>
      <c r="Z422" s="184">
        <v>1824</v>
      </c>
      <c r="AA422" s="182">
        <v>2194</v>
      </c>
      <c r="AB422" s="156">
        <f t="shared" si="7066"/>
        <v>12156</v>
      </c>
      <c r="AC422" s="157">
        <f t="shared" si="7067"/>
        <v>12462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4.1643613293497105E-2</v>
      </c>
      <c r="BK422" s="129">
        <f t="shared" ref="BK422" si="7314">C422/C436</f>
        <v>3.790894271958755E-2</v>
      </c>
      <c r="BL422" s="130">
        <f t="shared" ref="BL422" si="7315">D422/D436</f>
        <v>3.7987843889955214E-2</v>
      </c>
      <c r="BM422" s="131">
        <f t="shared" ref="BM422" si="7316">E422/E436</f>
        <v>4.0112540192926045E-2</v>
      </c>
      <c r="BN422" s="128">
        <f t="shared" ref="BN422" si="7317">F422/F436</f>
        <v>3.7869252979936333E-2</v>
      </c>
      <c r="BO422" s="129">
        <f t="shared" ref="BO422" si="7318">G422/G436</f>
        <v>3.4135704101316784E-2</v>
      </c>
      <c r="BP422" s="130">
        <f t="shared" ref="BP422" si="7319">H422/H436</f>
        <v>4.5942408376963353E-2</v>
      </c>
      <c r="BQ422" s="131">
        <f t="shared" ref="BQ422" si="7320">I422/I436</f>
        <v>3.5621157388579218E-2</v>
      </c>
      <c r="BR422" s="128">
        <f t="shared" ref="BR422" si="7321">J422/J436</f>
        <v>3.9656080014037552E-2</v>
      </c>
      <c r="BS422" s="129">
        <f t="shared" ref="BS422" si="7322">K422/K436</f>
        <v>4.1391997547140888E-2</v>
      </c>
      <c r="BT422" s="130">
        <f t="shared" ref="BT422" si="7323">L422/L436</f>
        <v>2.9395014675603452E-2</v>
      </c>
      <c r="BU422" s="128">
        <f t="shared" ref="BU422" si="7324">M422/M436</f>
        <v>4.3825893620660167E-2</v>
      </c>
      <c r="BV422" s="132">
        <f t="shared" ref="BV422" si="7325">N422/N436</f>
        <v>3.8122948373619812E-2</v>
      </c>
      <c r="BW422" s="133">
        <f t="shared" ref="BW422" si="7326">O422/O436</f>
        <v>3.9998003842602992E-2</v>
      </c>
      <c r="BX422" s="128">
        <f t="shared" ref="BX422" si="7327">P422/P436</f>
        <v>3.8978177876231326E-2</v>
      </c>
      <c r="BY422" s="129">
        <f t="shared" ref="BY422" si="7328">Q422/Q436</f>
        <v>3.4956244258569837E-2</v>
      </c>
      <c r="BZ422" s="130">
        <f t="shared" ref="BZ422" si="7329">R422/R436</f>
        <v>4.3948967682215158E-2</v>
      </c>
      <c r="CA422" s="131">
        <f t="shared" ref="CA422" si="7330">S422/S436</f>
        <v>3.8941176470588236E-2</v>
      </c>
      <c r="CB422" s="128">
        <f t="shared" ref="CB422" si="7331">T422/T436</f>
        <v>3.1873614190687363E-2</v>
      </c>
      <c r="CC422" s="129">
        <f t="shared" ref="CC422" si="7332">U422/U436</f>
        <v>3.5054416603391543E-2</v>
      </c>
      <c r="CD422" s="130">
        <f t="shared" ref="CD422" si="7333">V422/V436</f>
        <v>2.9498037595538113E-2</v>
      </c>
      <c r="CE422" s="131">
        <f t="shared" ref="CE422" si="7334">W422/W436</f>
        <v>4.2805965784471413E-2</v>
      </c>
      <c r="CF422" s="128">
        <f t="shared" ref="CF422" si="7335">X422/X436</f>
        <v>3.2737057152822761E-2</v>
      </c>
      <c r="CG422" s="129">
        <f t="shared" ref="CG422" si="7336">Y422/Y436</f>
        <v>3.2294164668265388E-2</v>
      </c>
      <c r="CH422" s="130">
        <f t="shared" ref="CH422" si="7337">Z422/Z436</f>
        <v>4.661146887457835E-2</v>
      </c>
      <c r="CI422" s="128">
        <f t="shared" ref="CI422" si="7338">AA422/AA436</f>
        <v>5.3824640596634117E-2</v>
      </c>
      <c r="CJ422" s="134">
        <f t="shared" ref="CJ422" si="7339">AB422/AB436</f>
        <v>3.9180926534151159E-2</v>
      </c>
      <c r="CK422" s="135">
        <f t="shared" ref="CK422" si="7340">AC422/AC436</f>
        <v>4.0308312336051387E-2</v>
      </c>
    </row>
    <row r="423" spans="1:89" ht="14.25" thickTop="1" thickBot="1" x14ac:dyDescent="0.25">
      <c r="A423" s="136" t="s">
        <v>27</v>
      </c>
      <c r="B423" s="192">
        <v>919</v>
      </c>
      <c r="C423" s="176">
        <v>1152</v>
      </c>
      <c r="D423" s="177">
        <v>530</v>
      </c>
      <c r="E423" s="178">
        <v>549</v>
      </c>
      <c r="F423" s="175">
        <v>913</v>
      </c>
      <c r="G423" s="179">
        <v>995</v>
      </c>
      <c r="H423" s="177">
        <v>1758</v>
      </c>
      <c r="I423" s="178">
        <v>1733</v>
      </c>
      <c r="J423" s="175">
        <v>298</v>
      </c>
      <c r="K423" s="176">
        <v>242</v>
      </c>
      <c r="L423" s="177">
        <v>925</v>
      </c>
      <c r="M423" s="175">
        <v>887</v>
      </c>
      <c r="N423" s="180">
        <v>1791</v>
      </c>
      <c r="O423" s="193">
        <v>1463</v>
      </c>
      <c r="P423" s="175">
        <v>900</v>
      </c>
      <c r="Q423" s="176">
        <v>707</v>
      </c>
      <c r="R423" s="177">
        <v>1141</v>
      </c>
      <c r="S423" s="178">
        <v>1105</v>
      </c>
      <c r="T423" s="175">
        <v>264</v>
      </c>
      <c r="U423" s="179">
        <v>218</v>
      </c>
      <c r="V423" s="177">
        <v>894</v>
      </c>
      <c r="W423" s="194">
        <v>1106</v>
      </c>
      <c r="X423" s="175">
        <v>639</v>
      </c>
      <c r="Y423" s="179">
        <v>336</v>
      </c>
      <c r="Z423" s="177">
        <v>1893</v>
      </c>
      <c r="AA423" s="175">
        <v>2154</v>
      </c>
      <c r="AB423" s="156">
        <f t="shared" si="7066"/>
        <v>12865</v>
      </c>
      <c r="AC423" s="157">
        <f t="shared" si="7067"/>
        <v>12647</v>
      </c>
      <c r="AE423" s="229" t="s">
        <v>13</v>
      </c>
      <c r="AF423" s="20">
        <f t="shared" ref="AF423:BG423" si="7341">SUM(AF420:AF422)</f>
        <v>3138</v>
      </c>
      <c r="AG423" s="21">
        <f t="shared" si="7341"/>
        <v>6099</v>
      </c>
      <c r="AH423" s="20">
        <f t="shared" si="7341"/>
        <v>2076</v>
      </c>
      <c r="AI423" s="21">
        <f t="shared" si="7341"/>
        <v>2306</v>
      </c>
      <c r="AJ423" s="20">
        <f t="shared" si="7341"/>
        <v>2725</v>
      </c>
      <c r="AK423" s="21">
        <f t="shared" si="7341"/>
        <v>4926</v>
      </c>
      <c r="AL423" s="20">
        <f t="shared" si="7341"/>
        <v>4704</v>
      </c>
      <c r="AM423" s="21">
        <f t="shared" si="7341"/>
        <v>9035</v>
      </c>
      <c r="AN423" s="20">
        <f t="shared" si="7341"/>
        <v>1563</v>
      </c>
      <c r="AO423" s="21">
        <f t="shared" si="7341"/>
        <v>524</v>
      </c>
      <c r="AP423" s="20">
        <f t="shared" si="7341"/>
        <v>5733</v>
      </c>
      <c r="AQ423" s="21">
        <f t="shared" si="7341"/>
        <v>1714</v>
      </c>
      <c r="AR423" s="20">
        <f t="shared" si="7341"/>
        <v>8079</v>
      </c>
      <c r="AS423" s="21">
        <f t="shared" si="7341"/>
        <v>4916</v>
      </c>
      <c r="AT423" s="20">
        <f t="shared" si="7341"/>
        <v>3943</v>
      </c>
      <c r="AU423" s="21">
        <f t="shared" si="7341"/>
        <v>3446</v>
      </c>
      <c r="AV423" s="20">
        <f t="shared" si="7341"/>
        <v>3253</v>
      </c>
      <c r="AW423" s="21">
        <f t="shared" si="7341"/>
        <v>4794</v>
      </c>
      <c r="AX423" s="20">
        <f t="shared" si="7341"/>
        <v>2207</v>
      </c>
      <c r="AY423" s="21">
        <f t="shared" si="7341"/>
        <v>552</v>
      </c>
      <c r="AZ423" s="20">
        <f t="shared" si="7341"/>
        <v>6126</v>
      </c>
      <c r="BA423" s="21">
        <f t="shared" si="7341"/>
        <v>3026</v>
      </c>
      <c r="BB423" s="20">
        <f t="shared" si="7341"/>
        <v>4174</v>
      </c>
      <c r="BC423" s="21">
        <f t="shared" si="7341"/>
        <v>1530</v>
      </c>
      <c r="BD423" s="20">
        <f t="shared" si="7341"/>
        <v>5367</v>
      </c>
      <c r="BE423" s="21">
        <f t="shared" si="7341"/>
        <v>7779</v>
      </c>
      <c r="BF423" s="160">
        <f t="shared" si="7341"/>
        <v>53088</v>
      </c>
      <c r="BG423" s="161">
        <f t="shared" si="7341"/>
        <v>50647</v>
      </c>
      <c r="BI423" s="136" t="s">
        <v>27</v>
      </c>
      <c r="BJ423" s="128">
        <f>B423/B436</f>
        <v>3.3897679908524214E-2</v>
      </c>
      <c r="BK423" s="129">
        <f t="shared" ref="BK423" si="7342">C423/C436</f>
        <v>4.3671102012964862E-2</v>
      </c>
      <c r="BL423" s="130">
        <f t="shared" ref="BL423" si="7343">D423/D436</f>
        <v>4.2386436340371078E-2</v>
      </c>
      <c r="BM423" s="131">
        <f t="shared" ref="BM423" si="7344">E423/E436</f>
        <v>4.4131832797427654E-2</v>
      </c>
      <c r="BN423" s="128">
        <f t="shared" ref="BN423" si="7345">F423/F436</f>
        <v>3.3797290293921672E-2</v>
      </c>
      <c r="BO423" s="129">
        <f t="shared" ref="BO423" si="7346">G423/G436</f>
        <v>4.1726075652100979E-2</v>
      </c>
      <c r="BP423" s="130">
        <f t="shared" ref="BP423" si="7347">H423/H436</f>
        <v>4.6020942408376966E-2</v>
      </c>
      <c r="BQ423" s="131">
        <f t="shared" ref="BQ423" si="7348">I423/I436</f>
        <v>4.1458338317265135E-2</v>
      </c>
      <c r="BR423" s="128">
        <f t="shared" ref="BR423" si="7349">J423/J436</f>
        <v>5.2289875416739781E-2</v>
      </c>
      <c r="BS423" s="129">
        <f t="shared" ref="BS423" si="7350">K423/K436</f>
        <v>3.7099494097807759E-2</v>
      </c>
      <c r="BT423" s="130">
        <f t="shared" ref="BT423" si="7351">L423/L436</f>
        <v>4.052218863626407E-2</v>
      </c>
      <c r="BU423" s="128">
        <f t="shared" ref="BU423" si="7352">M423/M436</f>
        <v>3.7925431845390802E-2</v>
      </c>
      <c r="BV423" s="132">
        <f t="shared" ref="BV423" si="7353">N423/N436</f>
        <v>4.4538943598925691E-2</v>
      </c>
      <c r="BW423" s="133">
        <f t="shared" ref="BW423" si="7354">O423/O436</f>
        <v>3.6504728397834169E-2</v>
      </c>
      <c r="BX423" s="128">
        <f t="shared" ref="BX423" si="7355">P423/P436</f>
        <v>4.2418815101098177E-2</v>
      </c>
      <c r="BY423" s="129">
        <f t="shared" ref="BY423" si="7356">Q423/Q436</f>
        <v>3.4182662089638834E-2</v>
      </c>
      <c r="BZ423" s="130">
        <f t="shared" ref="BZ423" si="7357">R423/R436</f>
        <v>4.5921036744878657E-2</v>
      </c>
      <c r="CA423" s="131">
        <f t="shared" ref="CA423" si="7358">S423/S436</f>
        <v>4.3333333333333335E-2</v>
      </c>
      <c r="CB423" s="128">
        <f t="shared" ref="CB423" si="7359">T423/T436</f>
        <v>3.6585365853658534E-2</v>
      </c>
      <c r="CC423" s="129">
        <f t="shared" ref="CC423" si="7360">U423/U436</f>
        <v>2.7587952417109592E-2</v>
      </c>
      <c r="CD423" s="130">
        <f t="shared" ref="CD423" si="7361">V423/V436</f>
        <v>3.6934517661640159E-2</v>
      </c>
      <c r="CE423" s="131">
        <f t="shared" ref="CE423" si="7362">W423/W436</f>
        <v>4.0429887410440124E-2</v>
      </c>
      <c r="CF423" s="128">
        <f t="shared" ref="CF423" si="7363">X423/X436</f>
        <v>3.1840151477402961E-2</v>
      </c>
      <c r="CG423" s="129">
        <f t="shared" ref="CG423" si="7364">Y423/Y436</f>
        <v>2.685851318944844E-2</v>
      </c>
      <c r="CH423" s="130">
        <f t="shared" ref="CH423" si="7365">Z423/Z436</f>
        <v>4.8374731677399571E-2</v>
      </c>
      <c r="CI423" s="128">
        <f t="shared" ref="CI423" si="7366">AA423/AA436</f>
        <v>5.2843334478190472E-2</v>
      </c>
      <c r="CJ423" s="134">
        <f t="shared" ref="CJ423" si="7367">AB423/AB436</f>
        <v>4.1466158264384226E-2</v>
      </c>
      <c r="CK423" s="135">
        <f t="shared" ref="CK423" si="7368">AC423/AC436</f>
        <v>4.090669444022163E-2</v>
      </c>
    </row>
    <row r="424" spans="1:89" ht="13.5" thickTop="1" x14ac:dyDescent="0.2">
      <c r="A424" s="145" t="s">
        <v>28</v>
      </c>
      <c r="B424" s="189">
        <v>987</v>
      </c>
      <c r="C424" s="183">
        <v>1609</v>
      </c>
      <c r="D424" s="184">
        <v>541</v>
      </c>
      <c r="E424" s="185">
        <v>570</v>
      </c>
      <c r="F424" s="182">
        <v>972</v>
      </c>
      <c r="G424" s="186">
        <v>1471</v>
      </c>
      <c r="H424" s="184">
        <v>1802</v>
      </c>
      <c r="I424" s="185">
        <v>2377</v>
      </c>
      <c r="J424" s="182">
        <v>346</v>
      </c>
      <c r="K424" s="183">
        <v>183</v>
      </c>
      <c r="L424" s="184">
        <v>1525</v>
      </c>
      <c r="M424" s="182">
        <v>694</v>
      </c>
      <c r="N424" s="187">
        <v>2270</v>
      </c>
      <c r="O424" s="190">
        <v>1501</v>
      </c>
      <c r="P424" s="182">
        <v>1100</v>
      </c>
      <c r="Q424" s="183">
        <v>848</v>
      </c>
      <c r="R424" s="184">
        <v>1118</v>
      </c>
      <c r="S424" s="185">
        <v>1286</v>
      </c>
      <c r="T424" s="182">
        <v>373</v>
      </c>
      <c r="U424" s="186">
        <v>162</v>
      </c>
      <c r="V424" s="184">
        <v>1497</v>
      </c>
      <c r="W424" s="191">
        <v>1082</v>
      </c>
      <c r="X424" s="182">
        <v>1038</v>
      </c>
      <c r="Y424" s="186">
        <v>412</v>
      </c>
      <c r="Z424" s="184">
        <v>1862</v>
      </c>
      <c r="AA424" s="182">
        <v>2257</v>
      </c>
      <c r="AB424" s="156">
        <f t="shared" si="7066"/>
        <v>15431</v>
      </c>
      <c r="AC424" s="157">
        <f t="shared" si="7067"/>
        <v>14452</v>
      </c>
      <c r="BI424" s="145" t="s">
        <v>28</v>
      </c>
      <c r="BJ424" s="128">
        <f>B424/B436</f>
        <v>3.6405886909372583E-2</v>
      </c>
      <c r="BK424" s="129">
        <f t="shared" ref="BK424" si="7369">C424/C436</f>
        <v>6.0995488835816368E-2</v>
      </c>
      <c r="BL424" s="130">
        <f t="shared" ref="BL424" si="7370">D424/D436</f>
        <v>4.3266154830454255E-2</v>
      </c>
      <c r="BM424" s="131">
        <f t="shared" ref="BM424" si="7371">E424/E436</f>
        <v>4.5819935691318328E-2</v>
      </c>
      <c r="BN424" s="128">
        <f t="shared" ref="BN424" si="7372">F424/F436</f>
        <v>3.5981343007329532E-2</v>
      </c>
      <c r="BO424" s="129">
        <f t="shared" ref="BO424" si="7373">G424/G436</f>
        <v>6.1687494758030696E-2</v>
      </c>
      <c r="BP424" s="130">
        <f t="shared" ref="BP424" si="7374">H424/H436</f>
        <v>4.7172774869109944E-2</v>
      </c>
      <c r="BQ424" s="131">
        <f t="shared" ref="BQ424" si="7375">I424/I436</f>
        <v>5.6864668309370592E-2</v>
      </c>
      <c r="BR424" s="128">
        <f t="shared" ref="BR424" si="7376">J424/J436</f>
        <v>6.0712405685207929E-2</v>
      </c>
      <c r="BS424" s="129">
        <f t="shared" ref="BS424" si="7377">K424/K436</f>
        <v>2.8054576115284377E-2</v>
      </c>
      <c r="BT424" s="130">
        <f t="shared" ref="BT424" si="7378">L424/L436</f>
        <v>6.6806851535462397E-2</v>
      </c>
      <c r="BU424" s="128">
        <f t="shared" ref="BU424" si="7379">M424/M436</f>
        <v>2.9673336753890885E-2</v>
      </c>
      <c r="BV424" s="132">
        <f t="shared" ref="BV424" si="7380">N424/N436</f>
        <v>5.6450810703272652E-2</v>
      </c>
      <c r="BW424" s="133">
        <f t="shared" ref="BW424" si="7381">O424/O436</f>
        <v>3.745290316141428E-2</v>
      </c>
      <c r="BX424" s="128">
        <f t="shared" ref="BX424" si="7382">P424/P436</f>
        <v>5.1845218456897768E-2</v>
      </c>
      <c r="BY424" s="129">
        <f t="shared" ref="BY424" si="7383">Q424/Q436</f>
        <v>4.0999854953343323E-2</v>
      </c>
      <c r="BZ424" s="130">
        <f t="shared" ref="BZ424" si="7384">R424/R436</f>
        <v>4.499537167464885E-2</v>
      </c>
      <c r="CA424" s="131">
        <f t="shared" ref="CA424" si="7385">S424/S436</f>
        <v>5.043137254901961E-2</v>
      </c>
      <c r="CB424" s="128">
        <f t="shared" ref="CB424" si="7386">T424/T436</f>
        <v>5.1690687361419067E-2</v>
      </c>
      <c r="CC424" s="129">
        <f t="shared" ref="CC424" si="7387">U424/U436</f>
        <v>2.0501138952164009E-2</v>
      </c>
      <c r="CD424" s="130">
        <f t="shared" ref="CD424" si="7388">V424/V436</f>
        <v>6.1846725883082009E-2</v>
      </c>
      <c r="CE424" s="131">
        <f t="shared" ref="CE424" si="7389">W424/W436</f>
        <v>3.9552566164643956E-2</v>
      </c>
      <c r="CF424" s="128">
        <f t="shared" ref="CF424" si="7390">X424/X436</f>
        <v>5.1721560615875233E-2</v>
      </c>
      <c r="CG424" s="129">
        <f t="shared" ref="CG424" si="7391">Y424/Y436</f>
        <v>3.2933653077537969E-2</v>
      </c>
      <c r="CH424" s="130">
        <f t="shared" ref="CH424" si="7392">Z424/Z436</f>
        <v>4.758254114279873E-2</v>
      </c>
      <c r="CI424" s="128">
        <f t="shared" ref="CI424" si="7393">AA424/AA436</f>
        <v>5.5370197733182865E-2</v>
      </c>
      <c r="CJ424" s="134">
        <f t="shared" ref="CJ424" si="7394">AB424/AB436</f>
        <v>4.9736827685791921E-2</v>
      </c>
      <c r="CK424" s="135">
        <f t="shared" ref="CK424" si="7395">AC424/AC436</f>
        <v>4.6744963078206921E-2</v>
      </c>
    </row>
    <row r="425" spans="1:89" x14ac:dyDescent="0.2">
      <c r="A425" s="136" t="s">
        <v>29</v>
      </c>
      <c r="B425" s="192">
        <v>1131</v>
      </c>
      <c r="C425" s="176">
        <v>2494</v>
      </c>
      <c r="D425" s="177">
        <v>940</v>
      </c>
      <c r="E425" s="178">
        <v>750</v>
      </c>
      <c r="F425" s="175">
        <v>1296</v>
      </c>
      <c r="G425" s="179">
        <v>1993</v>
      </c>
      <c r="H425" s="177">
        <v>2044</v>
      </c>
      <c r="I425" s="178">
        <v>3549</v>
      </c>
      <c r="J425" s="175">
        <v>578</v>
      </c>
      <c r="K425" s="176">
        <v>218</v>
      </c>
      <c r="L425" s="177">
        <v>2276</v>
      </c>
      <c r="M425" s="175">
        <v>707</v>
      </c>
      <c r="N425" s="180">
        <v>3021</v>
      </c>
      <c r="O425" s="193">
        <v>1964</v>
      </c>
      <c r="P425" s="175">
        <v>1548</v>
      </c>
      <c r="Q425" s="176">
        <v>1095</v>
      </c>
      <c r="R425" s="177">
        <v>1578</v>
      </c>
      <c r="S425" s="178">
        <v>1818</v>
      </c>
      <c r="T425" s="175">
        <v>951</v>
      </c>
      <c r="U425" s="179">
        <v>191</v>
      </c>
      <c r="V425" s="177">
        <v>2277</v>
      </c>
      <c r="W425" s="194">
        <v>1211</v>
      </c>
      <c r="X425" s="175">
        <v>1686</v>
      </c>
      <c r="Y425" s="179">
        <v>540</v>
      </c>
      <c r="Z425" s="177">
        <v>2418</v>
      </c>
      <c r="AA425" s="175">
        <v>3057</v>
      </c>
      <c r="AB425" s="156">
        <f t="shared" si="7066"/>
        <v>21744</v>
      </c>
      <c r="AC425" s="157">
        <f t="shared" si="7067"/>
        <v>19587</v>
      </c>
      <c r="BI425" s="136" t="s">
        <v>29</v>
      </c>
      <c r="BJ425" s="128">
        <f>B425/B436</f>
        <v>4.1717384087639704E-2</v>
      </c>
      <c r="BK425" s="129">
        <f t="shared" ref="BK425" si="7396">C425/C436</f>
        <v>9.4544903142651349E-2</v>
      </c>
      <c r="BL425" s="130">
        <f t="shared" ref="BL425" si="7397">D425/D436</f>
        <v>7.517594369801664E-2</v>
      </c>
      <c r="BM425" s="131">
        <f t="shared" ref="BM425" si="7398">E425/E436</f>
        <v>6.0289389067524117E-2</v>
      </c>
      <c r="BN425" s="128">
        <f t="shared" ref="BN425" si="7399">F425/F436</f>
        <v>4.7975124009772711E-2</v>
      </c>
      <c r="BO425" s="129">
        <f t="shared" ref="BO425" si="7400">G425/G436</f>
        <v>8.3577958567474631E-2</v>
      </c>
      <c r="BP425" s="130">
        <f t="shared" ref="BP425" si="7401">H425/H436</f>
        <v>5.3507853403141362E-2</v>
      </c>
      <c r="BQ425" s="131">
        <f t="shared" ref="BQ425" si="7402">I425/I436</f>
        <v>8.4902275065189825E-2</v>
      </c>
      <c r="BR425" s="128">
        <f t="shared" ref="BR425" si="7403">J425/J436</f>
        <v>0.101421301982804</v>
      </c>
      <c r="BS425" s="129">
        <f t="shared" ref="BS425" si="7404">K425/K436</f>
        <v>3.3420205426950789E-2</v>
      </c>
      <c r="BT425" s="130">
        <f t="shared" ref="BT425" si="7405">L425/L436</f>
        <v>9.9706487930958945E-2</v>
      </c>
      <c r="BU425" s="128">
        <f t="shared" ref="BU425" si="7406">M425/M436</f>
        <v>3.0229177355909014E-2</v>
      </c>
      <c r="BV425" s="132">
        <f t="shared" ref="BV425" si="7407">N425/N436</f>
        <v>7.512682781259325E-2</v>
      </c>
      <c r="BW425" s="133">
        <f t="shared" ref="BW425" si="7408">O425/O436</f>
        <v>4.900566409661402E-2</v>
      </c>
      <c r="BX425" s="128">
        <f t="shared" ref="BX425" si="7409">P425/P436</f>
        <v>7.296036197388886E-2</v>
      </c>
      <c r="BY425" s="129">
        <f t="shared" ref="BY425" si="7410">Q425/Q436</f>
        <v>5.2942029686215732E-2</v>
      </c>
      <c r="BZ425" s="130">
        <f t="shared" ref="BZ425" si="7411">R425/R436</f>
        <v>6.3508673079244973E-2</v>
      </c>
      <c r="CA425" s="131">
        <f t="shared" ref="CA425" si="7412">S425/S436</f>
        <v>7.1294117647058827E-2</v>
      </c>
      <c r="CB425" s="128">
        <f t="shared" ref="CB425" si="7413">T425/T436</f>
        <v>0.13179046563192906</v>
      </c>
      <c r="CC425" s="129">
        <f t="shared" ref="CC425" si="7414">U425/U436</f>
        <v>2.4171095925082257E-2</v>
      </c>
      <c r="CD425" s="130">
        <f t="shared" ref="CD425" si="7415">V425/V436</f>
        <v>9.407147283619087E-2</v>
      </c>
      <c r="CE425" s="131">
        <f t="shared" ref="CE425" si="7416">W425/W436</f>
        <v>4.426816786079836E-2</v>
      </c>
      <c r="CF425" s="128">
        <f t="shared" ref="CF425" si="7417">X425/X436</f>
        <v>8.401016493098809E-2</v>
      </c>
      <c r="CG425" s="129">
        <f t="shared" ref="CG425" si="7418">Y425/Y436</f>
        <v>4.3165467625899283E-2</v>
      </c>
      <c r="CH425" s="130">
        <f t="shared" ref="CH425" si="7419">Z425/Z436</f>
        <v>6.1790861698865378E-2</v>
      </c>
      <c r="CI425" s="128">
        <f t="shared" ref="CI425" si="7420">AA425/AA436</f>
        <v>7.4996320102055841E-2</v>
      </c>
      <c r="CJ425" s="134">
        <f t="shared" ref="CJ425" si="7421">AB425/AB436</f>
        <v>7.0084737295046301E-2</v>
      </c>
      <c r="CK425" s="135">
        <f t="shared" ref="CK425" si="7422">AC425/AC436</f>
        <v>6.3354109591256508E-2</v>
      </c>
    </row>
    <row r="426" spans="1:89" x14ac:dyDescent="0.2">
      <c r="A426" s="145" t="s">
        <v>30</v>
      </c>
      <c r="B426" s="189">
        <v>1519</v>
      </c>
      <c r="C426" s="183">
        <v>2434</v>
      </c>
      <c r="D426" s="184">
        <v>1231</v>
      </c>
      <c r="E426" s="185">
        <v>993</v>
      </c>
      <c r="F426" s="182">
        <v>1476</v>
      </c>
      <c r="G426" s="186">
        <v>2458</v>
      </c>
      <c r="H426" s="184">
        <v>2428</v>
      </c>
      <c r="I426" s="185">
        <v>4301</v>
      </c>
      <c r="J426" s="182">
        <v>968</v>
      </c>
      <c r="K426" s="183">
        <v>249</v>
      </c>
      <c r="L426" s="184">
        <v>3042</v>
      </c>
      <c r="M426" s="182">
        <v>850</v>
      </c>
      <c r="N426" s="187">
        <v>4056</v>
      </c>
      <c r="O426" s="190">
        <v>2427</v>
      </c>
      <c r="P426" s="182">
        <v>2140</v>
      </c>
      <c r="Q426" s="183">
        <v>1527</v>
      </c>
      <c r="R426" s="184">
        <v>1676</v>
      </c>
      <c r="S426" s="185">
        <v>2282</v>
      </c>
      <c r="T426" s="182">
        <v>1184</v>
      </c>
      <c r="U426" s="186">
        <v>292</v>
      </c>
      <c r="V426" s="184">
        <v>2876</v>
      </c>
      <c r="W426" s="191">
        <v>1487</v>
      </c>
      <c r="X426" s="182">
        <v>2209</v>
      </c>
      <c r="Y426" s="186">
        <v>702</v>
      </c>
      <c r="Z426" s="184">
        <v>2752</v>
      </c>
      <c r="AA426" s="182">
        <v>3955</v>
      </c>
      <c r="AB426" s="156">
        <f t="shared" si="7066"/>
        <v>27557</v>
      </c>
      <c r="AC426" s="157">
        <f t="shared" si="7067"/>
        <v>23957</v>
      </c>
      <c r="BI426" s="145" t="s">
        <v>30</v>
      </c>
      <c r="BJ426" s="128">
        <f>B426/B436</f>
        <v>5.6028918151303897E-2</v>
      </c>
      <c r="BK426" s="129">
        <f t="shared" ref="BK426" si="7423">C426/C436</f>
        <v>9.2270366579476099E-2</v>
      </c>
      <c r="BL426" s="130">
        <f t="shared" ref="BL426" si="7424">D426/D436</f>
        <v>9.8448496481126038E-2</v>
      </c>
      <c r="BM426" s="131">
        <f t="shared" ref="BM426" si="7425">E426/E436</f>
        <v>7.9823151125401934E-2</v>
      </c>
      <c r="BN426" s="128">
        <f t="shared" ref="BN426" si="7426">F426/F436</f>
        <v>5.4638335677796697E-2</v>
      </c>
      <c r="BO426" s="129">
        <f t="shared" ref="BO426" si="7427">G426/G436</f>
        <v>0.10307808437473791</v>
      </c>
      <c r="BP426" s="130">
        <f t="shared" ref="BP426" si="7428">H426/H436</f>
        <v>6.3560209424083774E-2</v>
      </c>
      <c r="BQ426" s="131">
        <f t="shared" ref="BQ426" si="7429">I426/I436</f>
        <v>0.10289227530441855</v>
      </c>
      <c r="BR426" s="128">
        <f t="shared" ref="BR426" si="7430">J426/J436</f>
        <v>0.16985436041410773</v>
      </c>
      <c r="BS426" s="129">
        <f t="shared" ref="BS426" si="7431">K426/K436</f>
        <v>3.8172619960141041E-2</v>
      </c>
      <c r="BT426" s="130">
        <f t="shared" ref="BT426" si="7432">L426/L436</f>
        <v>0.13326324089893546</v>
      </c>
      <c r="BU426" s="128">
        <f t="shared" ref="BU426" si="7433">M426/M436</f>
        <v>3.6343423978108434E-2</v>
      </c>
      <c r="BV426" s="132">
        <f t="shared" ref="BV426" si="7434">N426/N436</f>
        <v>0.10086541330945986</v>
      </c>
      <c r="BW426" s="133">
        <f t="shared" ref="BW426" si="7435">O426/O436</f>
        <v>6.0558425031813759E-2</v>
      </c>
      <c r="BX426" s="128">
        <f t="shared" ref="BX426" si="7436">P426/P436</f>
        <v>0.10086251590705567</v>
      </c>
      <c r="BY426" s="129">
        <f t="shared" ref="BY426" si="7437">Q426/Q436</f>
        <v>7.3828748247352902E-2</v>
      </c>
      <c r="BZ426" s="130">
        <f t="shared" ref="BZ426" si="7438">R426/R436</f>
        <v>6.7452811204571986E-2</v>
      </c>
      <c r="CA426" s="131">
        <f t="shared" ref="CA426" si="7439">S426/S436</f>
        <v>8.9490196078431367E-2</v>
      </c>
      <c r="CB426" s="128">
        <f t="shared" ref="CB426" si="7440">T426/T436</f>
        <v>0.16407982261640799</v>
      </c>
      <c r="CC426" s="129">
        <f t="shared" ref="CC426" si="7441">U426/U436</f>
        <v>3.6952670210073396E-2</v>
      </c>
      <c r="CD426" s="130">
        <f t="shared" ref="CD426" si="7442">V426/V436</f>
        <v>0.11881842594505268</v>
      </c>
      <c r="CE426" s="131">
        <f t="shared" ref="CE426" si="7443">W426/W436</f>
        <v>5.4357362187454308E-2</v>
      </c>
      <c r="CF426" s="128">
        <f t="shared" ref="CF426" si="7444">X426/X436</f>
        <v>0.11007025761124122</v>
      </c>
      <c r="CG426" s="129">
        <f t="shared" ref="CG426" si="7445">Y426/Y436</f>
        <v>5.6115107913669061E-2</v>
      </c>
      <c r="CH426" s="130">
        <f t="shared" ref="CH426" si="7446">Z426/Z436</f>
        <v>7.0326075845855054E-2</v>
      </c>
      <c r="CI426" s="128">
        <f t="shared" ref="CI426" si="7447">AA426/AA436</f>
        <v>9.7026642461115739E-2</v>
      </c>
      <c r="CJ426" s="134">
        <f t="shared" ref="CJ426" si="7448">AB426/AB436</f>
        <v>8.8821058942218131E-2</v>
      </c>
      <c r="CK426" s="135">
        <f t="shared" ref="CK426" si="7449">AC426/AC436</f>
        <v>7.7488865241115645E-2</v>
      </c>
    </row>
    <row r="427" spans="1:89" x14ac:dyDescent="0.2">
      <c r="A427" s="136" t="s">
        <v>31</v>
      </c>
      <c r="B427" s="192">
        <v>1619</v>
      </c>
      <c r="C427" s="176">
        <v>3665</v>
      </c>
      <c r="D427" s="177">
        <v>845</v>
      </c>
      <c r="E427" s="178">
        <v>1313</v>
      </c>
      <c r="F427" s="175">
        <v>1249</v>
      </c>
      <c r="G427" s="179">
        <v>2468</v>
      </c>
      <c r="H427" s="177">
        <v>2276</v>
      </c>
      <c r="I427" s="178">
        <v>4734</v>
      </c>
      <c r="J427" s="175">
        <v>595</v>
      </c>
      <c r="K427" s="176">
        <v>275</v>
      </c>
      <c r="L427" s="177">
        <v>2691</v>
      </c>
      <c r="M427" s="175">
        <v>864</v>
      </c>
      <c r="N427" s="180">
        <v>4023</v>
      </c>
      <c r="O427" s="193">
        <v>2489</v>
      </c>
      <c r="P427" s="175">
        <v>1803</v>
      </c>
      <c r="Q427" s="176">
        <v>1919</v>
      </c>
      <c r="R427" s="177">
        <v>1577</v>
      </c>
      <c r="S427" s="178">
        <v>2512</v>
      </c>
      <c r="T427" s="175">
        <v>1023</v>
      </c>
      <c r="U427" s="179">
        <v>260</v>
      </c>
      <c r="V427" s="177">
        <v>3250</v>
      </c>
      <c r="W427" s="194">
        <v>1539</v>
      </c>
      <c r="X427" s="175">
        <v>1965</v>
      </c>
      <c r="Y427" s="179">
        <v>828</v>
      </c>
      <c r="Z427" s="177">
        <v>2615</v>
      </c>
      <c r="AA427" s="175">
        <v>3824</v>
      </c>
      <c r="AB427" s="156">
        <f t="shared" si="7066"/>
        <v>25531</v>
      </c>
      <c r="AC427" s="157">
        <f t="shared" si="7067"/>
        <v>26690</v>
      </c>
      <c r="BI427" s="136" t="s">
        <v>31</v>
      </c>
      <c r="BJ427" s="128">
        <f>B427/B436</f>
        <v>5.9717457858433846E-2</v>
      </c>
      <c r="BK427" s="129">
        <f t="shared" ref="BK427" si="7450">C427/C436</f>
        <v>0.13893627506728837</v>
      </c>
      <c r="BL427" s="130">
        <f t="shared" ref="BL427" si="7451">D427/D436</f>
        <v>6.7578374920025594E-2</v>
      </c>
      <c r="BM427" s="131">
        <f t="shared" ref="BM427" si="7452">E427/E436</f>
        <v>0.10554662379421222</v>
      </c>
      <c r="BN427" s="128">
        <f t="shared" ref="BN427" si="7453">F427/F436</f>
        <v>4.6235285407566447E-2</v>
      </c>
      <c r="BO427" s="129">
        <f t="shared" ref="BO427" si="7454">G427/G436</f>
        <v>0.10349744191898012</v>
      </c>
      <c r="BP427" s="130">
        <f t="shared" ref="BP427" si="7455">H427/H436</f>
        <v>5.9581151832460731E-2</v>
      </c>
      <c r="BQ427" s="131">
        <f t="shared" ref="BQ427" si="7456">I427/I436</f>
        <v>0.1132508791655702</v>
      </c>
      <c r="BR427" s="128">
        <f t="shared" ref="BR427" si="7457">J427/J436</f>
        <v>0.10440428145288647</v>
      </c>
      <c r="BS427" s="129">
        <f t="shared" ref="BS427" si="7458">K427/K436</f>
        <v>4.2158516020236091E-2</v>
      </c>
      <c r="BT427" s="130">
        <f t="shared" ref="BT427" si="7459">L427/L436</f>
        <v>0.11788671310290445</v>
      </c>
      <c r="BU427" s="128">
        <f t="shared" ref="BU427" si="7460">M427/M436</f>
        <v>3.6942021549512573E-2</v>
      </c>
      <c r="BV427" s="132">
        <f t="shared" ref="BV427" si="7461">N427/N436</f>
        <v>0.10004476275738586</v>
      </c>
      <c r="BW427" s="133">
        <f t="shared" ref="BW427" si="7462">O427/O436</f>
        <v>6.2105447014497092E-2</v>
      </c>
      <c r="BX427" s="128">
        <f t="shared" ref="BX427" si="7463">P427/P436</f>
        <v>8.4979026252533341E-2</v>
      </c>
      <c r="BY427" s="129">
        <f t="shared" ref="BY427" si="7464">Q427/Q436</f>
        <v>9.2781511386162543E-2</v>
      </c>
      <c r="BZ427" s="130">
        <f t="shared" ref="BZ427" si="7465">R427/R436</f>
        <v>6.3468426771843681E-2</v>
      </c>
      <c r="CA427" s="131">
        <f t="shared" ref="CA427" si="7466">S427/S436</f>
        <v>9.8509803921568634E-2</v>
      </c>
      <c r="CB427" s="128">
        <f t="shared" ref="CB427" si="7467">T427/T436</f>
        <v>0.14176829268292682</v>
      </c>
      <c r="CC427" s="129">
        <f t="shared" ref="CC427" si="7468">U427/U436</f>
        <v>3.290306251581878E-2</v>
      </c>
      <c r="CD427" s="130">
        <f t="shared" ref="CD427" si="7469">V427/V436</f>
        <v>0.13426977897128692</v>
      </c>
      <c r="CE427" s="131">
        <f t="shared" ref="CE427" si="7470">W427/W436</f>
        <v>5.6258224886679337E-2</v>
      </c>
      <c r="CF427" s="128">
        <f t="shared" ref="CF427" si="7471">X427/X436</f>
        <v>9.7912202899995013E-2</v>
      </c>
      <c r="CG427" s="129">
        <f t="shared" ref="CG427" si="7472">Y427/Y436</f>
        <v>6.6187050359712229E-2</v>
      </c>
      <c r="CH427" s="130">
        <f t="shared" ref="CH427" si="7473">Z427/Z436</f>
        <v>6.682510477358683E-2</v>
      </c>
      <c r="CI427" s="128">
        <f t="shared" ref="CI427" si="7474">AA427/AA436</f>
        <v>9.3812864923212794E-2</v>
      </c>
      <c r="CJ427" s="134">
        <f t="shared" ref="CJ427" si="7475">AB427/AB436</f>
        <v>8.2290904519859598E-2</v>
      </c>
      <c r="CK427" s="135">
        <f t="shared" ref="CK427" si="7476">AC427/AC436</f>
        <v>8.6328747893533272E-2</v>
      </c>
    </row>
    <row r="428" spans="1:89" x14ac:dyDescent="0.2">
      <c r="A428" s="145" t="s">
        <v>32</v>
      </c>
      <c r="B428" s="189">
        <v>1720</v>
      </c>
      <c r="C428" s="183">
        <v>2812</v>
      </c>
      <c r="D428" s="184">
        <v>574</v>
      </c>
      <c r="E428" s="185">
        <v>1141</v>
      </c>
      <c r="F428" s="182">
        <v>1081</v>
      </c>
      <c r="G428" s="186">
        <v>2465</v>
      </c>
      <c r="H428" s="184">
        <v>2087</v>
      </c>
      <c r="I428" s="185">
        <v>4097</v>
      </c>
      <c r="J428" s="182">
        <v>463</v>
      </c>
      <c r="K428" s="183">
        <v>209</v>
      </c>
      <c r="L428" s="184">
        <v>2274</v>
      </c>
      <c r="M428" s="182">
        <v>913</v>
      </c>
      <c r="N428" s="187">
        <v>2877</v>
      </c>
      <c r="O428" s="190">
        <v>2404</v>
      </c>
      <c r="P428" s="182">
        <v>1312</v>
      </c>
      <c r="Q428" s="183">
        <v>1527</v>
      </c>
      <c r="R428" s="184">
        <v>1470</v>
      </c>
      <c r="S428" s="185">
        <v>2039</v>
      </c>
      <c r="T428" s="182">
        <v>641</v>
      </c>
      <c r="U428" s="186">
        <v>302</v>
      </c>
      <c r="V428" s="184">
        <v>2389</v>
      </c>
      <c r="W428" s="191">
        <v>1698</v>
      </c>
      <c r="X428" s="182">
        <v>1258</v>
      </c>
      <c r="Y428" s="186">
        <v>776</v>
      </c>
      <c r="Z428" s="184">
        <v>2415</v>
      </c>
      <c r="AA428" s="182">
        <v>3586</v>
      </c>
      <c r="AB428" s="156">
        <f t="shared" si="7066"/>
        <v>20561</v>
      </c>
      <c r="AC428" s="157">
        <f t="shared" si="7067"/>
        <v>23969</v>
      </c>
      <c r="BI428" s="145" t="s">
        <v>32</v>
      </c>
      <c r="BJ428" s="128">
        <f>B428/B436</f>
        <v>6.3442882962635089E-2</v>
      </c>
      <c r="BK428" s="129">
        <f t="shared" ref="BK428" si="7477">C428/C436</f>
        <v>0.10659994692748019</v>
      </c>
      <c r="BL428" s="130">
        <f t="shared" ref="BL428" si="7478">D428/D436</f>
        <v>4.5905310300703772E-2</v>
      </c>
      <c r="BM428" s="131">
        <f t="shared" ref="BM428" si="7479">E428/E436</f>
        <v>9.1720257234726682E-2</v>
      </c>
      <c r="BN428" s="128">
        <f t="shared" ref="BN428" si="7480">F428/F436</f>
        <v>4.0016287850744056E-2</v>
      </c>
      <c r="BO428" s="129">
        <f t="shared" ref="BO428" si="7481">G428/G436</f>
        <v>0.10337163465570745</v>
      </c>
      <c r="BP428" s="130">
        <f t="shared" ref="BP428" si="7482">H428/H436</f>
        <v>5.4633507853403145E-2</v>
      </c>
      <c r="BQ428" s="131">
        <f t="shared" ref="BQ428" si="7483">I428/I436</f>
        <v>9.8012009282074597E-2</v>
      </c>
      <c r="BR428" s="128">
        <f t="shared" ref="BR428" si="7484">J428/J436</f>
        <v>8.1242323214599052E-2</v>
      </c>
      <c r="BS428" s="129">
        <f t="shared" ref="BS428" si="7485">K428/K436</f>
        <v>3.2040472175379427E-2</v>
      </c>
      <c r="BT428" s="130">
        <f t="shared" ref="BT428" si="7486">L428/L436</f>
        <v>9.9618872387961618E-2</v>
      </c>
      <c r="BU428" s="128">
        <f t="shared" ref="BU428" si="7487">M428/M436</f>
        <v>3.9037113049427058E-2</v>
      </c>
      <c r="BV428" s="132">
        <f t="shared" ref="BV428" si="7488">N428/N436</f>
        <v>7.1545807221724864E-2</v>
      </c>
      <c r="BW428" s="133">
        <f t="shared" ref="BW428" si="7489">O428/O436</f>
        <v>5.9984529780173164E-2</v>
      </c>
      <c r="BX428" s="128">
        <f t="shared" ref="BX428" si="7490">P428/P436</f>
        <v>6.183720601404534E-2</v>
      </c>
      <c r="BY428" s="129">
        <f t="shared" ref="BY428" si="7491">Q428/Q436</f>
        <v>7.3828748247352902E-2</v>
      </c>
      <c r="BZ428" s="130">
        <f t="shared" ref="BZ428" si="7492">R428/R436</f>
        <v>5.916207187990502E-2</v>
      </c>
      <c r="CA428" s="131">
        <f t="shared" ref="CA428" si="7493">S428/S436</f>
        <v>7.9960784313725497E-2</v>
      </c>
      <c r="CB428" s="128">
        <f t="shared" ref="CB428" si="7494">T428/T436</f>
        <v>8.8830376940133043E-2</v>
      </c>
      <c r="CC428" s="129">
        <f t="shared" ref="CC428" si="7495">U428/U436</f>
        <v>3.8218172614527965E-2</v>
      </c>
      <c r="CD428" s="130">
        <f t="shared" ref="CD428" si="7496">V428/V436</f>
        <v>9.8698615988432145E-2</v>
      </c>
      <c r="CE428" s="131">
        <f t="shared" ref="CE428" si="7497">W428/W436</f>
        <v>6.2070478140078961E-2</v>
      </c>
      <c r="CF428" s="128">
        <f t="shared" ref="CF428" si="7498">X428/X436</f>
        <v>6.2683741093228357E-2</v>
      </c>
      <c r="CG428" s="129">
        <f t="shared" ref="CG428" si="7499">Y428/Y436</f>
        <v>6.2030375699440449E-2</v>
      </c>
      <c r="CH428" s="130">
        <f t="shared" ref="CH428" si="7500">Z428/Z436</f>
        <v>6.171419809874272E-2</v>
      </c>
      <c r="CI428" s="128">
        <f t="shared" ref="CI428" si="7501">AA428/AA436</f>
        <v>8.7974093518473087E-2</v>
      </c>
      <c r="CJ428" s="134">
        <f t="shared" ref="CJ428" si="7502">AB428/AB436</f>
        <v>6.6271720176758961E-2</v>
      </c>
      <c r="CK428" s="135">
        <f t="shared" ref="CK428" si="7503">AC428/AC436</f>
        <v>7.7527679215440196E-2</v>
      </c>
    </row>
    <row r="429" spans="1:89" x14ac:dyDescent="0.2">
      <c r="A429" s="136" t="s">
        <v>33</v>
      </c>
      <c r="B429" s="192">
        <v>1399</v>
      </c>
      <c r="C429" s="176">
        <v>1655</v>
      </c>
      <c r="D429" s="177">
        <v>428</v>
      </c>
      <c r="E429" s="178">
        <v>738</v>
      </c>
      <c r="F429" s="175">
        <v>985</v>
      </c>
      <c r="G429" s="179">
        <v>1534</v>
      </c>
      <c r="H429" s="177">
        <v>1757</v>
      </c>
      <c r="I429" s="178">
        <v>2542</v>
      </c>
      <c r="J429" s="175">
        <v>365</v>
      </c>
      <c r="K429" s="176">
        <v>88</v>
      </c>
      <c r="L429" s="177">
        <v>1247</v>
      </c>
      <c r="M429" s="175">
        <v>847</v>
      </c>
      <c r="N429" s="180">
        <v>2018</v>
      </c>
      <c r="O429" s="193">
        <v>2076</v>
      </c>
      <c r="P429" s="175">
        <v>837</v>
      </c>
      <c r="Q429" s="176">
        <v>1377</v>
      </c>
      <c r="R429" s="177">
        <v>1035</v>
      </c>
      <c r="S429" s="178">
        <v>1443</v>
      </c>
      <c r="T429" s="175">
        <v>328</v>
      </c>
      <c r="U429" s="179">
        <v>279</v>
      </c>
      <c r="V429" s="177">
        <v>1836</v>
      </c>
      <c r="W429" s="194">
        <v>1403</v>
      </c>
      <c r="X429" s="175">
        <v>798</v>
      </c>
      <c r="Y429" s="179">
        <v>616</v>
      </c>
      <c r="Z429" s="177">
        <v>1727</v>
      </c>
      <c r="AA429" s="175">
        <v>2014</v>
      </c>
      <c r="AB429" s="156">
        <f t="shared" si="7066"/>
        <v>14760</v>
      </c>
      <c r="AC429" s="157">
        <f t="shared" si="7067"/>
        <v>16612</v>
      </c>
      <c r="BI429" s="136" t="s">
        <v>33</v>
      </c>
      <c r="BJ429" s="128">
        <f>B429/B436</f>
        <v>5.1602670502747965E-2</v>
      </c>
      <c r="BK429" s="129">
        <f t="shared" ref="BK429" si="7504">C429/C436</f>
        <v>6.2739300200917392E-2</v>
      </c>
      <c r="BL429" s="130">
        <f t="shared" ref="BL429" si="7505">D429/D436</f>
        <v>3.4229046705054382E-2</v>
      </c>
      <c r="BM429" s="131">
        <f t="shared" ref="BM429" si="7506">E429/E436</f>
        <v>5.9324758842443731E-2</v>
      </c>
      <c r="BN429" s="128">
        <f t="shared" ref="BN429" si="7507">F429/F436</f>
        <v>3.6462574961131262E-2</v>
      </c>
      <c r="BO429" s="129">
        <f t="shared" ref="BO429" si="7508">G429/G436</f>
        <v>6.4329447286756686E-2</v>
      </c>
      <c r="BP429" s="130">
        <f t="shared" ref="BP429" si="7509">H429/H436</f>
        <v>4.5994764397905757E-2</v>
      </c>
      <c r="BQ429" s="131">
        <f t="shared" ref="BQ429" si="7510">I429/I436</f>
        <v>6.0811942298031149E-2</v>
      </c>
      <c r="BR429" s="128">
        <f t="shared" ref="BR429" si="7511">J429/J436</f>
        <v>6.4046323916476577E-2</v>
      </c>
      <c r="BS429" s="129">
        <f t="shared" ref="BS429" si="7512">K429/K436</f>
        <v>1.3490725126475547E-2</v>
      </c>
      <c r="BT429" s="130">
        <f t="shared" ref="BT429" si="7513">L429/L436</f>
        <v>5.4628291058833836E-2</v>
      </c>
      <c r="BU429" s="128">
        <f t="shared" ref="BU429" si="7514">M429/M436</f>
        <v>3.62151530699504E-2</v>
      </c>
      <c r="BV429" s="132">
        <f t="shared" ref="BV429" si="7515">N429/N436</f>
        <v>5.0184024669252959E-2</v>
      </c>
      <c r="BW429" s="133">
        <f t="shared" ref="BW429" si="7516">O429/O436</f>
        <v>5.1800284452429075E-2</v>
      </c>
      <c r="BX429" s="128">
        <f t="shared" ref="BX429" si="7517">P429/P436</f>
        <v>3.9449498044021307E-2</v>
      </c>
      <c r="BY429" s="129">
        <f t="shared" ref="BY429" si="7518">Q429/Q436</f>
        <v>6.6576415413624718E-2</v>
      </c>
      <c r="BZ429" s="130">
        <f t="shared" ref="BZ429" si="7519">R429/R436</f>
        <v>4.165492816034129E-2</v>
      </c>
      <c r="CA429" s="131">
        <f t="shared" ref="CA429" si="7520">S429/S436</f>
        <v>5.6588235294117648E-2</v>
      </c>
      <c r="CB429" s="128">
        <f t="shared" ref="CB429" si="7521">T429/T436</f>
        <v>4.5454545454545456E-2</v>
      </c>
      <c r="CC429" s="129">
        <f t="shared" ref="CC429" si="7522">U429/U436</f>
        <v>3.530751708428246E-2</v>
      </c>
      <c r="CD429" s="130">
        <f t="shared" ref="CD429" si="7523">V429/V436</f>
        <v>7.5852096674240865E-2</v>
      </c>
      <c r="CE429" s="131">
        <f t="shared" ref="CE429" si="7524">W429/W436</f>
        <v>5.1286737827167715E-2</v>
      </c>
      <c r="CF429" s="128">
        <f t="shared" ref="CF429" si="7525">X429/X436</f>
        <v>3.9762818276944542E-2</v>
      </c>
      <c r="CG429" s="129">
        <f t="shared" ref="CG429" si="7526">Y429/Y436</f>
        <v>4.9240607513988809E-2</v>
      </c>
      <c r="CH429" s="130">
        <f t="shared" ref="CH429" si="7527">Z429/Z436</f>
        <v>4.4132679137278953E-2</v>
      </c>
      <c r="CI429" s="128">
        <f t="shared" ref="CI429" si="7528">AA429/AA436</f>
        <v>4.9408763063637701E-2</v>
      </c>
      <c r="CJ429" s="134">
        <f t="shared" ref="CJ429" si="7529">AB429/AB436</f>
        <v>4.7574076640677122E-2</v>
      </c>
      <c r="CK429" s="135">
        <f t="shared" ref="CK429" si="7530">AC429/AC436</f>
        <v>5.3731478456626999E-2</v>
      </c>
    </row>
    <row r="430" spans="1:89" x14ac:dyDescent="0.2">
      <c r="A430" s="145" t="s">
        <v>34</v>
      </c>
      <c r="B430" s="189">
        <v>518</v>
      </c>
      <c r="C430" s="183">
        <v>956</v>
      </c>
      <c r="D430" s="184">
        <v>210</v>
      </c>
      <c r="E430" s="185">
        <v>534</v>
      </c>
      <c r="F430" s="182">
        <v>543</v>
      </c>
      <c r="G430" s="186">
        <v>1288</v>
      </c>
      <c r="H430" s="184">
        <v>880</v>
      </c>
      <c r="I430" s="185">
        <v>1953</v>
      </c>
      <c r="J430" s="182">
        <v>137</v>
      </c>
      <c r="K430" s="183">
        <v>90</v>
      </c>
      <c r="L430" s="184">
        <v>910</v>
      </c>
      <c r="M430" s="182">
        <v>656</v>
      </c>
      <c r="N430" s="187">
        <v>1850</v>
      </c>
      <c r="O430" s="190">
        <v>1540</v>
      </c>
      <c r="P430" s="182">
        <v>617</v>
      </c>
      <c r="Q430" s="183">
        <v>936</v>
      </c>
      <c r="R430" s="184">
        <v>798</v>
      </c>
      <c r="S430" s="185">
        <v>1168</v>
      </c>
      <c r="T430" s="182">
        <v>197</v>
      </c>
      <c r="U430" s="186">
        <v>230</v>
      </c>
      <c r="V430" s="184">
        <v>1386</v>
      </c>
      <c r="W430" s="191">
        <v>852</v>
      </c>
      <c r="X430" s="182">
        <v>499</v>
      </c>
      <c r="Y430" s="186">
        <v>489</v>
      </c>
      <c r="Z430" s="184">
        <v>1131</v>
      </c>
      <c r="AA430" s="182">
        <v>1600</v>
      </c>
      <c r="AB430" s="156">
        <f t="shared" si="7066"/>
        <v>9676</v>
      </c>
      <c r="AC430" s="157">
        <f t="shared" si="7067"/>
        <v>12292</v>
      </c>
      <c r="BI430" s="145" t="s">
        <v>34</v>
      </c>
      <c r="BJ430" s="128">
        <f>B430/B436</f>
        <v>1.9106635682933127E-2</v>
      </c>
      <c r="BK430" s="129">
        <f t="shared" ref="BK430" si="7531">C430/C436</f>
        <v>3.6240949239925699E-2</v>
      </c>
      <c r="BL430" s="130">
        <f t="shared" ref="BL430" si="7532">D430/D436</f>
        <v>1.6794625719769675E-2</v>
      </c>
      <c r="BM430" s="131">
        <f t="shared" ref="BM430" si="7533">E430/E436</f>
        <v>4.292604501607717E-2</v>
      </c>
      <c r="BN430" s="128">
        <f t="shared" ref="BN430" si="7534">F430/F436</f>
        <v>2.0100688531872364E-2</v>
      </c>
      <c r="BO430" s="129">
        <f t="shared" ref="BO430" si="7535">G430/G436</f>
        <v>5.4013251698398053E-2</v>
      </c>
      <c r="BP430" s="130">
        <f t="shared" ref="BP430" si="7536">H430/H436</f>
        <v>2.3036649214659685E-2</v>
      </c>
      <c r="BQ430" s="131">
        <f t="shared" ref="BQ430" si="7537">I430/I436</f>
        <v>4.6721370302145883E-2</v>
      </c>
      <c r="BR430" s="128">
        <f t="shared" ref="BR430" si="7538">J430/J436</f>
        <v>2.403930514125285E-2</v>
      </c>
      <c r="BS430" s="129">
        <f t="shared" ref="BS430" si="7539">K430/K436</f>
        <v>1.3797332515713629E-2</v>
      </c>
      <c r="BT430" s="130">
        <f t="shared" ref="BT430" si="7540">L430/L436</f>
        <v>3.9865072063784118E-2</v>
      </c>
      <c r="BU430" s="128">
        <f t="shared" ref="BU430" si="7541">M430/M436</f>
        <v>2.8048571917222508E-2</v>
      </c>
      <c r="BV430" s="132">
        <f t="shared" ref="BV430" si="7542">N430/N436</f>
        <v>4.600616731323983E-2</v>
      </c>
      <c r="BW430" s="133">
        <f t="shared" ref="BW430" si="7543">O430/O436</f>
        <v>3.8426029892457018E-2</v>
      </c>
      <c r="BX430" s="128">
        <f t="shared" ref="BX430" si="7544">P430/P436</f>
        <v>2.9080454352641751E-2</v>
      </c>
      <c r="BY430" s="129">
        <f t="shared" ref="BY430" si="7545">Q430/Q436</f>
        <v>4.525455688246386E-2</v>
      </c>
      <c r="BZ430" s="130">
        <f t="shared" ref="BZ430" si="7546">R430/R436</f>
        <v>3.2116553306234155E-2</v>
      </c>
      <c r="CA430" s="131">
        <f t="shared" ref="CA430" si="7547">S430/S436</f>
        <v>4.5803921568627448E-2</v>
      </c>
      <c r="CB430" s="128">
        <f t="shared" ref="CB430" si="7548">T430/T436</f>
        <v>2.7300443458980046E-2</v>
      </c>
      <c r="CC430" s="129">
        <f t="shared" ref="CC430" si="7549">U430/U436</f>
        <v>2.9106555302455074E-2</v>
      </c>
      <c r="CD430" s="130">
        <f t="shared" ref="CD430" si="7550">V430/V436</f>
        <v>5.7260896508985748E-2</v>
      </c>
      <c r="CE430" s="131">
        <f t="shared" ref="CE430" si="7551">W430/W436</f>
        <v>3.1144904225764002E-2</v>
      </c>
      <c r="CF430" s="128">
        <f t="shared" ref="CF430" si="7552">X430/X436</f>
        <v>2.4864218446360057E-2</v>
      </c>
      <c r="CG430" s="129">
        <f t="shared" ref="CG430" si="7553">Y430/Y436</f>
        <v>3.9088729016786568E-2</v>
      </c>
      <c r="CH430" s="130">
        <f t="shared" ref="CH430" si="7554">Z430/Z436</f>
        <v>2.8902177246243485E-2</v>
      </c>
      <c r="CI430" s="128">
        <f t="shared" ref="CI430" si="7555">AA430/AA436</f>
        <v>3.9252244737745939E-2</v>
      </c>
      <c r="CJ430" s="134">
        <f t="shared" ref="CJ430" si="7556">AB430/AB436</f>
        <v>3.1187450242221672E-2</v>
      </c>
      <c r="CK430" s="135">
        <f t="shared" ref="CK430" si="7557">AC430/AC436</f>
        <v>3.9758447699786849E-2</v>
      </c>
    </row>
    <row r="431" spans="1:89" x14ac:dyDescent="0.2">
      <c r="A431" s="136" t="s">
        <v>35</v>
      </c>
      <c r="B431" s="192">
        <v>0</v>
      </c>
      <c r="C431" s="176">
        <v>450</v>
      </c>
      <c r="D431" s="177">
        <v>4</v>
      </c>
      <c r="E431" s="178">
        <v>290</v>
      </c>
      <c r="F431" s="175">
        <v>16</v>
      </c>
      <c r="G431" s="179">
        <v>759</v>
      </c>
      <c r="H431" s="177">
        <v>90</v>
      </c>
      <c r="I431" s="178">
        <v>813</v>
      </c>
      <c r="J431" s="175">
        <v>30</v>
      </c>
      <c r="K431" s="176">
        <v>41</v>
      </c>
      <c r="L431" s="177">
        <v>599</v>
      </c>
      <c r="M431" s="175">
        <v>114</v>
      </c>
      <c r="N431" s="180">
        <v>473</v>
      </c>
      <c r="O431" s="193">
        <v>245</v>
      </c>
      <c r="P431" s="175">
        <v>126</v>
      </c>
      <c r="Q431" s="176">
        <v>180</v>
      </c>
      <c r="R431" s="177">
        <v>176</v>
      </c>
      <c r="S431" s="178">
        <v>122</v>
      </c>
      <c r="T431" s="175">
        <v>38</v>
      </c>
      <c r="U431" s="179">
        <v>20</v>
      </c>
      <c r="V431" s="177">
        <v>190</v>
      </c>
      <c r="W431" s="194">
        <v>47</v>
      </c>
      <c r="X431" s="175">
        <v>107</v>
      </c>
      <c r="Y431" s="179">
        <v>46</v>
      </c>
      <c r="Z431" s="177">
        <v>112</v>
      </c>
      <c r="AA431" s="175">
        <v>152</v>
      </c>
      <c r="AB431" s="156">
        <f t="shared" si="7066"/>
        <v>1961</v>
      </c>
      <c r="AC431" s="157">
        <f t="shared" si="7067"/>
        <v>3279</v>
      </c>
      <c r="BI431" s="136" t="s">
        <v>35</v>
      </c>
      <c r="BJ431" s="128">
        <f>B431/B436</f>
        <v>0</v>
      </c>
      <c r="BK431" s="129">
        <f t="shared" ref="BK431" si="7558">C431/C436</f>
        <v>1.7059024223814397E-2</v>
      </c>
      <c r="BL431" s="130">
        <f t="shared" ref="BL431" si="7559">D431/D436</f>
        <v>3.1989763275751758E-4</v>
      </c>
      <c r="BM431" s="131">
        <f t="shared" ref="BM431" si="7560">E431/E436</f>
        <v>2.3311897106109324E-2</v>
      </c>
      <c r="BN431" s="128">
        <f t="shared" ref="BN431" si="7561">F431/F436</f>
        <v>5.9228548160213221E-4</v>
      </c>
      <c r="BO431" s="129">
        <f t="shared" ref="BO431" si="7562">G431/G436</f>
        <v>3.1829237607984569E-2</v>
      </c>
      <c r="BP431" s="130">
        <f t="shared" ref="BP431" si="7563">H431/H436</f>
        <v>2.3560209424083769E-3</v>
      </c>
      <c r="BQ431" s="131">
        <f t="shared" ref="BQ431" si="7564">I431/I436</f>
        <v>1.9449295471400205E-2</v>
      </c>
      <c r="BR431" s="128">
        <f t="shared" ref="BR431" si="7565">J431/J436</f>
        <v>5.2640814177925951E-3</v>
      </c>
      <c r="BS431" s="129">
        <f t="shared" ref="BS431" si="7566">K431/K436</f>
        <v>6.2854514793806533E-3</v>
      </c>
      <c r="BT431" s="130">
        <f t="shared" ref="BT431" si="7567">L431/L436</f>
        <v>2.6240855127699653E-2</v>
      </c>
      <c r="BU431" s="128">
        <f t="shared" ref="BU431" si="7568">M431/M436</f>
        <v>4.8742945100051305E-3</v>
      </c>
      <c r="BV431" s="132">
        <f t="shared" ref="BV431" si="7569">N431/N436</f>
        <v>1.1762657913060777E-2</v>
      </c>
      <c r="BW431" s="133">
        <f t="shared" ref="BW431" si="7570">O431/O436</f>
        <v>6.1132320283454351E-3</v>
      </c>
      <c r="BX431" s="128">
        <f t="shared" ref="BX431" si="7571">P431/P436</f>
        <v>5.9386341141537445E-3</v>
      </c>
      <c r="BY431" s="129">
        <f t="shared" ref="BY431" si="7572">Q431/Q436</f>
        <v>8.7027994004738197E-3</v>
      </c>
      <c r="BZ431" s="130">
        <f t="shared" ref="BZ431" si="7573">R431/R436</f>
        <v>7.0833501026280835E-3</v>
      </c>
      <c r="CA431" s="131">
        <f t="shared" ref="CA431" si="7574">S431/S436</f>
        <v>4.7843137254901958E-3</v>
      </c>
      <c r="CB431" s="128">
        <f t="shared" ref="CB431" si="7575">T431/T436</f>
        <v>5.2660753880266076E-3</v>
      </c>
      <c r="CC431" s="129">
        <f t="shared" ref="CC431" si="7576">U431/U436</f>
        <v>2.531004808909137E-3</v>
      </c>
      <c r="CD431" s="130">
        <f t="shared" ref="CD431" si="7577">V431/V436</f>
        <v>7.8496178475521584E-3</v>
      </c>
      <c r="CE431" s="131">
        <f t="shared" ref="CE431" si="7578">W431/W436</f>
        <v>1.7180874396841644E-3</v>
      </c>
      <c r="CF431" s="128">
        <f t="shared" ref="CF431" si="7579">X431/X436</f>
        <v>5.3316059594399326E-3</v>
      </c>
      <c r="CG431" s="129">
        <f t="shared" ref="CG431" si="7580">Y431/Y436</f>
        <v>3.6770583533173463E-3</v>
      </c>
      <c r="CH431" s="130">
        <f t="shared" ref="CH431" si="7581">Z431/Z436</f>
        <v>2.8621077379127058E-3</v>
      </c>
      <c r="CI431" s="128">
        <f t="shared" ref="CI431" si="7582">AA431/AA436</f>
        <v>3.7289632500858644E-3</v>
      </c>
      <c r="CJ431" s="134">
        <f t="shared" ref="CJ431" si="7583">AB431/AB436</f>
        <v>6.3206479872877945E-3</v>
      </c>
      <c r="CK431" s="135">
        <f t="shared" ref="CK431" si="7584">AC431/AC436</f>
        <v>1.0605918484184922E-2</v>
      </c>
    </row>
    <row r="432" spans="1:89" x14ac:dyDescent="0.2">
      <c r="A432" s="145" t="s">
        <v>36</v>
      </c>
      <c r="B432" s="189">
        <v>0</v>
      </c>
      <c r="C432" s="183">
        <v>0</v>
      </c>
      <c r="D432" s="184">
        <v>0</v>
      </c>
      <c r="E432" s="185">
        <v>0</v>
      </c>
      <c r="F432" s="182">
        <v>0</v>
      </c>
      <c r="G432" s="186">
        <v>0</v>
      </c>
      <c r="H432" s="184">
        <v>0</v>
      </c>
      <c r="I432" s="185">
        <v>0</v>
      </c>
      <c r="J432" s="182">
        <v>0</v>
      </c>
      <c r="K432" s="186">
        <v>0</v>
      </c>
      <c r="L432" s="184">
        <v>0</v>
      </c>
      <c r="M432" s="182">
        <v>0</v>
      </c>
      <c r="N432" s="187">
        <v>0</v>
      </c>
      <c r="O432" s="190">
        <v>0</v>
      </c>
      <c r="P432" s="182">
        <v>0</v>
      </c>
      <c r="Q432" s="186">
        <v>0</v>
      </c>
      <c r="R432" s="184">
        <v>0</v>
      </c>
      <c r="S432" s="185">
        <v>0</v>
      </c>
      <c r="T432" s="182">
        <v>0</v>
      </c>
      <c r="U432" s="186">
        <v>0</v>
      </c>
      <c r="V432" s="184">
        <v>0</v>
      </c>
      <c r="W432" s="185">
        <v>0</v>
      </c>
      <c r="X432" s="182">
        <v>0</v>
      </c>
      <c r="Y432" s="186">
        <v>0</v>
      </c>
      <c r="Z432" s="184">
        <v>0</v>
      </c>
      <c r="AA432" s="182">
        <v>0</v>
      </c>
      <c r="AB432" s="156">
        <f t="shared" si="7066"/>
        <v>0</v>
      </c>
      <c r="AC432" s="157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2">
      <c r="A433" s="136" t="s">
        <v>37</v>
      </c>
      <c r="B433" s="58"/>
      <c r="C433" s="59"/>
      <c r="D433" s="138"/>
      <c r="E433" s="139"/>
      <c r="F433" s="137"/>
      <c r="G433" s="140"/>
      <c r="H433" s="138"/>
      <c r="I433" s="139"/>
      <c r="J433" s="137"/>
      <c r="K433" s="140"/>
      <c r="L433" s="138"/>
      <c r="M433" s="137"/>
      <c r="N433" s="141"/>
      <c r="O433" s="142"/>
      <c r="P433" s="137"/>
      <c r="Q433" s="140"/>
      <c r="R433" s="138"/>
      <c r="S433" s="139"/>
      <c r="T433" s="137"/>
      <c r="U433" s="140"/>
      <c r="V433" s="138"/>
      <c r="W433" s="139"/>
      <c r="X433" s="137"/>
      <c r="Y433" s="140"/>
      <c r="Z433" s="143"/>
      <c r="AA433" s="144"/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29" t="s">
        <v>13</v>
      </c>
      <c r="B436" s="20">
        <f t="shared" ref="B436" si="7695">SUM(B413:B435)</f>
        <v>27111</v>
      </c>
      <c r="C436" s="21">
        <f t="shared" ref="C436" si="7696">SUM(C413:C435)</f>
        <v>26379</v>
      </c>
      <c r="D436" s="20">
        <f t="shared" ref="D436" si="7697">SUM(D413:D435)</f>
        <v>12504</v>
      </c>
      <c r="E436" s="21">
        <f t="shared" ref="E436" si="7698">SUM(E413:E435)</f>
        <v>12440</v>
      </c>
      <c r="F436" s="20">
        <f t="shared" ref="F436" si="7699">SUM(F413:F435)</f>
        <v>27014</v>
      </c>
      <c r="G436" s="21">
        <f t="shared" ref="G436" si="7700">SUM(G413:G435)</f>
        <v>23846</v>
      </c>
      <c r="H436" s="20">
        <f t="shared" ref="H436" si="7701">SUM(H413:H435)</f>
        <v>38200</v>
      </c>
      <c r="I436" s="21">
        <f t="shared" ref="I436" si="7702">SUM(I413:I435)</f>
        <v>41801</v>
      </c>
      <c r="J436" s="20">
        <f t="shared" ref="J436" si="7703">SUM(J413:J435)</f>
        <v>5699</v>
      </c>
      <c r="K436" s="21">
        <f t="shared" ref="K436" si="7704">SUM(K413:K435)</f>
        <v>6523</v>
      </c>
      <c r="L436" s="20">
        <f t="shared" ref="L436" si="7705">SUM(L413:L435)</f>
        <v>22827</v>
      </c>
      <c r="M436" s="21">
        <f t="shared" ref="M436" si="7706">SUM(M413:M435)</f>
        <v>23388</v>
      </c>
      <c r="N436" s="20">
        <f t="shared" ref="N436" si="7707">SUM(N413:N435)</f>
        <v>40212</v>
      </c>
      <c r="O436" s="21">
        <f t="shared" ref="O436" si="7708">SUM(O413:O435)</f>
        <v>40077</v>
      </c>
      <c r="P436" s="20">
        <f t="shared" ref="P436" si="7709">SUM(P413:P435)</f>
        <v>21217</v>
      </c>
      <c r="Q436" s="21">
        <f t="shared" ref="Q436" si="7710">SUM(Q413:Q435)</f>
        <v>20683</v>
      </c>
      <c r="R436" s="20">
        <f t="shared" ref="R436" si="7711">SUM(R413:R435)</f>
        <v>24847</v>
      </c>
      <c r="S436" s="21">
        <f t="shared" ref="S436" si="7712">SUM(S413:S435)</f>
        <v>25500</v>
      </c>
      <c r="T436" s="20">
        <f t="shared" ref="T436" si="7713">SUM(T413:T435)</f>
        <v>7216</v>
      </c>
      <c r="U436" s="21">
        <f t="shared" ref="U436" si="7714">SUM(U413:U435)</f>
        <v>7902</v>
      </c>
      <c r="V436" s="20">
        <f t="shared" ref="V436" si="7715">SUM(V413:V435)</f>
        <v>24205</v>
      </c>
      <c r="W436" s="21">
        <f t="shared" ref="W436" si="7716">SUM(W413:W435)</f>
        <v>27356</v>
      </c>
      <c r="X436" s="20">
        <f t="shared" ref="X436" si="7717">SUM(X413:X435)</f>
        <v>20069</v>
      </c>
      <c r="Y436" s="21">
        <f t="shared" ref="Y436" si="7718">SUM(Y413:Y435)</f>
        <v>12510</v>
      </c>
      <c r="Z436" s="20">
        <f t="shared" ref="Z436" si="7719">SUM(Z413:Z435)</f>
        <v>39132</v>
      </c>
      <c r="AA436" s="21">
        <f t="shared" ref="AA436" si="7720">SUM(AA413:AA435)</f>
        <v>40762</v>
      </c>
      <c r="AB436" s="160">
        <f t="shared" ref="AB436:AC436" si="7721">SUM(AB412:AB435)</f>
        <v>310253</v>
      </c>
      <c r="AC436" s="161">
        <f t="shared" si="7721"/>
        <v>309167</v>
      </c>
      <c r="BI436" s="229" t="s">
        <v>13</v>
      </c>
      <c r="BJ436" s="154">
        <f>SUM(BJ412:BJ435)</f>
        <v>1</v>
      </c>
      <c r="BK436" s="155">
        <f t="shared" ref="BK436:CK436" si="7722">SUM(BK412:BK435)</f>
        <v>1</v>
      </c>
      <c r="BL436" s="154">
        <f t="shared" si="7722"/>
        <v>1</v>
      </c>
      <c r="BM436" s="155">
        <f t="shared" si="7722"/>
        <v>1</v>
      </c>
      <c r="BN436" s="154">
        <f t="shared" si="7722"/>
        <v>1.0000000000000002</v>
      </c>
      <c r="BO436" s="155">
        <f t="shared" si="7722"/>
        <v>1</v>
      </c>
      <c r="BP436" s="154">
        <f t="shared" si="7722"/>
        <v>1</v>
      </c>
      <c r="BQ436" s="155">
        <f t="shared" si="7722"/>
        <v>1.0000000000000002</v>
      </c>
      <c r="BR436" s="154">
        <f t="shared" si="7722"/>
        <v>0.99999999999999989</v>
      </c>
      <c r="BS436" s="155">
        <f t="shared" si="7722"/>
        <v>0.99999999999999989</v>
      </c>
      <c r="BT436" s="154">
        <f t="shared" si="7722"/>
        <v>1</v>
      </c>
      <c r="BU436" s="155">
        <f t="shared" si="7722"/>
        <v>0.99999999999999967</v>
      </c>
      <c r="BV436" s="154">
        <f t="shared" si="7722"/>
        <v>1</v>
      </c>
      <c r="BW436" s="155">
        <f t="shared" si="7722"/>
        <v>1</v>
      </c>
      <c r="BX436" s="154">
        <f t="shared" si="7722"/>
        <v>1</v>
      </c>
      <c r="BY436" s="155">
        <f t="shared" si="7722"/>
        <v>0.99999999999999989</v>
      </c>
      <c r="BZ436" s="154">
        <f t="shared" si="7722"/>
        <v>1.0000000000000002</v>
      </c>
      <c r="CA436" s="155">
        <f t="shared" si="7722"/>
        <v>1</v>
      </c>
      <c r="CB436" s="154">
        <f t="shared" si="7722"/>
        <v>1</v>
      </c>
      <c r="CC436" s="155">
        <f t="shared" si="7722"/>
        <v>0.99999999999999989</v>
      </c>
      <c r="CD436" s="154">
        <f t="shared" si="7722"/>
        <v>0.99999999999999989</v>
      </c>
      <c r="CE436" s="155">
        <f t="shared" si="7722"/>
        <v>1.0000000000000002</v>
      </c>
      <c r="CF436" s="154">
        <f t="shared" si="7722"/>
        <v>1</v>
      </c>
      <c r="CG436" s="155">
        <f t="shared" si="7722"/>
        <v>1</v>
      </c>
      <c r="CH436" s="154">
        <f t="shared" si="7722"/>
        <v>0.99999999999999978</v>
      </c>
      <c r="CI436" s="155">
        <f t="shared" si="7722"/>
        <v>0.99999999999999989</v>
      </c>
      <c r="CJ436" s="154">
        <f t="shared" si="7722"/>
        <v>1</v>
      </c>
      <c r="CK436" s="155">
        <f t="shared" si="7722"/>
        <v>1.0000000000000002</v>
      </c>
    </row>
    <row r="437" spans="1:89" ht="13.5" thickTop="1" x14ac:dyDescent="0.2">
      <c r="A437" s="173"/>
    </row>
    <row r="439" spans="1:89" x14ac:dyDescent="0.2">
      <c r="A439" s="305">
        <f>+A408+1</f>
        <v>44757</v>
      </c>
      <c r="B439" s="305"/>
      <c r="C439" s="305"/>
      <c r="D439" s="305"/>
      <c r="BI439" s="310">
        <f>+BI408+1</f>
        <v>44757</v>
      </c>
      <c r="BJ439" s="310"/>
      <c r="BK439" s="310"/>
      <c r="BL439" s="310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301" t="s">
        <v>0</v>
      </c>
      <c r="B441" s="303" t="s">
        <v>1</v>
      </c>
      <c r="C441" s="304"/>
      <c r="D441" s="303" t="s">
        <v>2</v>
      </c>
      <c r="E441" s="304"/>
      <c r="F441" s="303" t="s">
        <v>3</v>
      </c>
      <c r="G441" s="304"/>
      <c r="H441" s="303" t="s">
        <v>4</v>
      </c>
      <c r="I441" s="304"/>
      <c r="J441" s="303" t="s">
        <v>5</v>
      </c>
      <c r="K441" s="304"/>
      <c r="L441" s="303" t="s">
        <v>6</v>
      </c>
      <c r="M441" s="304"/>
      <c r="N441" s="303" t="s">
        <v>7</v>
      </c>
      <c r="O441" s="304"/>
      <c r="P441" s="303" t="s">
        <v>8</v>
      </c>
      <c r="Q441" s="304"/>
      <c r="R441" s="303" t="s">
        <v>9</v>
      </c>
      <c r="S441" s="304"/>
      <c r="T441" s="303" t="s">
        <v>10</v>
      </c>
      <c r="U441" s="304"/>
      <c r="V441" s="303" t="s">
        <v>11</v>
      </c>
      <c r="W441" s="304"/>
      <c r="X441" s="303" t="s">
        <v>12</v>
      </c>
      <c r="Y441" s="304"/>
      <c r="Z441" s="306" t="s">
        <v>40</v>
      </c>
      <c r="AA441" s="307"/>
      <c r="AB441" s="308" t="s">
        <v>41</v>
      </c>
      <c r="AC441" s="309"/>
      <c r="AE441" s="301" t="s">
        <v>0</v>
      </c>
      <c r="AF441" s="303" t="s">
        <v>1</v>
      </c>
      <c r="AG441" s="304"/>
      <c r="AH441" s="303" t="s">
        <v>2</v>
      </c>
      <c r="AI441" s="304"/>
      <c r="AJ441" s="303" t="s">
        <v>3</v>
      </c>
      <c r="AK441" s="304"/>
      <c r="AL441" s="303" t="s">
        <v>4</v>
      </c>
      <c r="AM441" s="304"/>
      <c r="AN441" s="303" t="s">
        <v>5</v>
      </c>
      <c r="AO441" s="304"/>
      <c r="AP441" s="303" t="s">
        <v>6</v>
      </c>
      <c r="AQ441" s="304"/>
      <c r="AR441" s="303" t="s">
        <v>7</v>
      </c>
      <c r="AS441" s="304"/>
      <c r="AT441" s="303" t="s">
        <v>8</v>
      </c>
      <c r="AU441" s="304"/>
      <c r="AV441" s="303" t="s">
        <v>9</v>
      </c>
      <c r="AW441" s="304"/>
      <c r="AX441" s="303" t="s">
        <v>10</v>
      </c>
      <c r="AY441" s="304"/>
      <c r="AZ441" s="303" t="s">
        <v>11</v>
      </c>
      <c r="BA441" s="304"/>
      <c r="BB441" s="303" t="s">
        <v>12</v>
      </c>
      <c r="BC441" s="304"/>
      <c r="BD441" s="306" t="s">
        <v>40</v>
      </c>
      <c r="BE441" s="307"/>
      <c r="BF441" s="308" t="s">
        <v>41</v>
      </c>
      <c r="BG441" s="309"/>
      <c r="BI441" s="301" t="s">
        <v>0</v>
      </c>
      <c r="BJ441" s="303" t="s">
        <v>1</v>
      </c>
      <c r="BK441" s="304"/>
      <c r="BL441" s="303" t="s">
        <v>2</v>
      </c>
      <c r="BM441" s="304"/>
      <c r="BN441" s="303" t="s">
        <v>3</v>
      </c>
      <c r="BO441" s="304"/>
      <c r="BP441" s="303" t="s">
        <v>4</v>
      </c>
      <c r="BQ441" s="304"/>
      <c r="BR441" s="303" t="s">
        <v>5</v>
      </c>
      <c r="BS441" s="304"/>
      <c r="BT441" s="303" t="s">
        <v>6</v>
      </c>
      <c r="BU441" s="304"/>
      <c r="BV441" s="303" t="s">
        <v>7</v>
      </c>
      <c r="BW441" s="304"/>
      <c r="BX441" s="303" t="s">
        <v>8</v>
      </c>
      <c r="BY441" s="304"/>
      <c r="BZ441" s="303" t="s">
        <v>9</v>
      </c>
      <c r="CA441" s="304"/>
      <c r="CB441" s="303" t="s">
        <v>10</v>
      </c>
      <c r="CC441" s="304"/>
      <c r="CD441" s="303" t="s">
        <v>11</v>
      </c>
      <c r="CE441" s="304"/>
      <c r="CF441" s="303" t="s">
        <v>12</v>
      </c>
      <c r="CG441" s="304"/>
      <c r="CH441" s="306" t="s">
        <v>40</v>
      </c>
      <c r="CI441" s="307"/>
      <c r="CJ441" s="303" t="s">
        <v>41</v>
      </c>
      <c r="CK441" s="304"/>
    </row>
    <row r="442" spans="1:89" ht="15" thickTop="1" thickBot="1" x14ac:dyDescent="0.3">
      <c r="A442" s="302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2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2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2637</v>
      </c>
      <c r="AG443" s="172">
        <f t="shared" ref="AG443:AV444" si="7723">SUMIF($A$9:$A$32,$AE443,C$443:C$466)</f>
        <v>1313</v>
      </c>
      <c r="AH443" s="126">
        <f t="shared" si="7723"/>
        <v>1073</v>
      </c>
      <c r="AI443" s="166">
        <f t="shared" si="7723"/>
        <v>1057</v>
      </c>
      <c r="AJ443" s="125">
        <f t="shared" si="7723"/>
        <v>2728</v>
      </c>
      <c r="AK443" s="127">
        <f t="shared" si="7723"/>
        <v>1562</v>
      </c>
      <c r="AL443" s="126">
        <f t="shared" si="7723"/>
        <v>3584</v>
      </c>
      <c r="AM443" s="166">
        <f t="shared" si="7723"/>
        <v>2345</v>
      </c>
      <c r="AN443" s="125">
        <f t="shared" si="7723"/>
        <v>234</v>
      </c>
      <c r="AO443" s="127">
        <f t="shared" si="7723"/>
        <v>1016</v>
      </c>
      <c r="AP443" s="126">
        <f t="shared" si="7723"/>
        <v>1066</v>
      </c>
      <c r="AQ443" s="125">
        <f t="shared" si="7723"/>
        <v>3172</v>
      </c>
      <c r="AR443" s="165">
        <f t="shared" si="7723"/>
        <v>2849</v>
      </c>
      <c r="AS443" s="167">
        <f t="shared" si="7723"/>
        <v>4017</v>
      </c>
      <c r="AT443" s="125">
        <f t="shared" si="7723"/>
        <v>1962</v>
      </c>
      <c r="AU443" s="127">
        <f t="shared" si="7723"/>
        <v>1952</v>
      </c>
      <c r="AV443" s="126">
        <f t="shared" si="7723"/>
        <v>2467</v>
      </c>
      <c r="AW443" s="166">
        <f t="shared" ref="AW443:BE444" si="7724">SUMIF($A$9:$A$32,$AE443,S$443:S$466)</f>
        <v>1810</v>
      </c>
      <c r="AX443" s="125">
        <f t="shared" si="7724"/>
        <v>356</v>
      </c>
      <c r="AY443" s="127">
        <f t="shared" si="7724"/>
        <v>1292</v>
      </c>
      <c r="AZ443" s="126">
        <f t="shared" si="7724"/>
        <v>1181</v>
      </c>
      <c r="BA443" s="166">
        <f t="shared" si="7724"/>
        <v>2667</v>
      </c>
      <c r="BB443" s="125">
        <f t="shared" si="7724"/>
        <v>1830</v>
      </c>
      <c r="BC443" s="127">
        <f t="shared" si="7724"/>
        <v>1804</v>
      </c>
      <c r="BD443" s="170">
        <f t="shared" si="7724"/>
        <v>3405</v>
      </c>
      <c r="BE443" s="171">
        <f t="shared" si="7724"/>
        <v>2557</v>
      </c>
      <c r="BF443" s="156">
        <f>AF443+AH443+AJ443+AL443+AN443+AP443+AR443+AT443+AV443+AX443+AZ443+BB443+BD443</f>
        <v>25372</v>
      </c>
      <c r="BG443" s="157">
        <f>AG443+AI443+AK443+AM443+AO443+AQ443+AS443+AU443+AW443+AY443+BA443+BC443+BE443</f>
        <v>26564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75">
        <v>256</v>
      </c>
      <c r="C444" s="176">
        <v>0</v>
      </c>
      <c r="D444" s="177">
        <v>196</v>
      </c>
      <c r="E444" s="178">
        <v>2</v>
      </c>
      <c r="F444" s="175">
        <v>528</v>
      </c>
      <c r="G444" s="179">
        <v>6</v>
      </c>
      <c r="H444" s="177">
        <v>436</v>
      </c>
      <c r="I444" s="178">
        <v>46</v>
      </c>
      <c r="J444" s="175">
        <v>9</v>
      </c>
      <c r="K444" s="179">
        <v>23</v>
      </c>
      <c r="L444" s="177">
        <v>54</v>
      </c>
      <c r="M444" s="175">
        <v>108</v>
      </c>
      <c r="N444" s="180">
        <v>205</v>
      </c>
      <c r="O444" s="181">
        <v>140</v>
      </c>
      <c r="P444" s="175">
        <v>74</v>
      </c>
      <c r="Q444" s="179">
        <v>0</v>
      </c>
      <c r="R444" s="177">
        <v>29</v>
      </c>
      <c r="S444" s="178">
        <v>0</v>
      </c>
      <c r="T444" s="175">
        <v>2</v>
      </c>
      <c r="U444" s="179">
        <v>0</v>
      </c>
      <c r="V444" s="177">
        <v>21</v>
      </c>
      <c r="W444" s="178">
        <v>0</v>
      </c>
      <c r="X444" s="175">
        <v>3</v>
      </c>
      <c r="Y444" s="179">
        <v>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1813</v>
      </c>
      <c r="AC444" s="157">
        <f t="shared" ref="AC444:AC463" si="7753">C444+E444+G444+I444+K444+M444+O444+Q444+S444+U444+W444+Y444+AA444</f>
        <v>325</v>
      </c>
      <c r="AE444" s="237" t="str">
        <f>$AE$10</f>
        <v>08:00 - 08:59</v>
      </c>
      <c r="AF444" s="125">
        <f>SUMIF($A$9:$A$32,$AE444,B$443:B$466)</f>
        <v>2227</v>
      </c>
      <c r="AG444" s="176">
        <f t="shared" si="7723"/>
        <v>1136</v>
      </c>
      <c r="AH444" s="177">
        <f t="shared" si="7723"/>
        <v>806</v>
      </c>
      <c r="AI444" s="178">
        <f t="shared" si="7723"/>
        <v>792</v>
      </c>
      <c r="AJ444" s="238">
        <f t="shared" si="7723"/>
        <v>2281</v>
      </c>
      <c r="AK444" s="179">
        <f t="shared" si="7723"/>
        <v>1082</v>
      </c>
      <c r="AL444" s="177">
        <f t="shared" si="7723"/>
        <v>3023</v>
      </c>
      <c r="AM444" s="178">
        <f t="shared" si="7723"/>
        <v>2031</v>
      </c>
      <c r="AN444" s="238">
        <f t="shared" si="7723"/>
        <v>236</v>
      </c>
      <c r="AO444" s="179">
        <f t="shared" si="7723"/>
        <v>727</v>
      </c>
      <c r="AP444" s="177">
        <f t="shared" si="7723"/>
        <v>902</v>
      </c>
      <c r="AQ444" s="238">
        <f t="shared" si="7723"/>
        <v>2612</v>
      </c>
      <c r="AR444" s="180">
        <f t="shared" si="7723"/>
        <v>2221</v>
      </c>
      <c r="AS444" s="181">
        <f t="shared" si="7723"/>
        <v>3412</v>
      </c>
      <c r="AT444" s="238">
        <f t="shared" si="7723"/>
        <v>1530</v>
      </c>
      <c r="AU444" s="179">
        <f t="shared" si="7723"/>
        <v>1401</v>
      </c>
      <c r="AV444" s="177">
        <f t="shared" si="7723"/>
        <v>2010</v>
      </c>
      <c r="AW444" s="178">
        <f t="shared" si="7724"/>
        <v>1388</v>
      </c>
      <c r="AX444" s="238">
        <f t="shared" si="7724"/>
        <v>254</v>
      </c>
      <c r="AY444" s="179">
        <f t="shared" si="7724"/>
        <v>929</v>
      </c>
      <c r="AZ444" s="177">
        <f t="shared" si="7724"/>
        <v>880</v>
      </c>
      <c r="BA444" s="178">
        <f t="shared" si="7724"/>
        <v>2094</v>
      </c>
      <c r="BB444" s="238">
        <f t="shared" si="7724"/>
        <v>1351</v>
      </c>
      <c r="BC444" s="179">
        <f t="shared" si="7724"/>
        <v>1336</v>
      </c>
      <c r="BD444" s="177">
        <f t="shared" si="7724"/>
        <v>2877</v>
      </c>
      <c r="BE444" s="238">
        <f t="shared" si="7724"/>
        <v>2107</v>
      </c>
      <c r="BF444" s="158">
        <f>SUM(AF444,AH444,AJ444,AL444,AN444,AP444,AR444,AT444,AV444,AX444,AZ444,BB444,BD444)</f>
        <v>20598</v>
      </c>
      <c r="BG444" s="159">
        <f>SUM(AG444,AI444,AK444,AM444,AO444,AQ444,AS444,AU444,AW444,AY444,BA444,BC444,BE444)</f>
        <v>21047</v>
      </c>
      <c r="BI444" s="136" t="s">
        <v>17</v>
      </c>
      <c r="BJ444" s="128">
        <f>B444/B467</f>
        <v>9.1569195550309408E-3</v>
      </c>
      <c r="BK444" s="129">
        <f t="shared" ref="BK444" si="7754">C444/C467</f>
        <v>0</v>
      </c>
      <c r="BL444" s="130">
        <f t="shared" ref="BL444" si="7755">D444/D467</f>
        <v>1.5129293708992667E-2</v>
      </c>
      <c r="BM444" s="131">
        <f t="shared" ref="BM444" si="7756">E444/E467</f>
        <v>1.5326844968963139E-4</v>
      </c>
      <c r="BN444" s="128">
        <f t="shared" ref="BN444" si="7757">F444/F467</f>
        <v>1.8732704179379833E-2</v>
      </c>
      <c r="BO444" s="129">
        <f t="shared" ref="BO444" si="7758">G444/G467</f>
        <v>2.3522032303591029E-4</v>
      </c>
      <c r="BP444" s="130">
        <f t="shared" ref="BP444" si="7759">H444/H467</f>
        <v>1.0789942585626608E-2</v>
      </c>
      <c r="BQ444" s="131">
        <f t="shared" ref="BQ444" si="7760">I444/I467</f>
        <v>1.0069170825672009E-3</v>
      </c>
      <c r="BR444" s="128">
        <f t="shared" ref="BR444" si="7761">J444/J467</f>
        <v>1.4418455623197693E-3</v>
      </c>
      <c r="BS444" s="129">
        <f t="shared" ref="BS444" si="7762">K444/K467</f>
        <v>3.4965034965034965E-3</v>
      </c>
      <c r="BT444" s="130">
        <f t="shared" ref="BT444" si="7763">L444/L467</f>
        <v>2.2499062539060874E-3</v>
      </c>
      <c r="BU444" s="128">
        <f t="shared" ref="BU444" si="7764">M444/M467</f>
        <v>4.5420136260408781E-3</v>
      </c>
      <c r="BV444" s="132">
        <f t="shared" ref="BV444" si="7765">N444/N467</f>
        <v>4.8256867776182294E-3</v>
      </c>
      <c r="BW444" s="133">
        <f t="shared" ref="BW444" si="7766">O444/O467</f>
        <v>3.3781338223584198E-3</v>
      </c>
      <c r="BX444" s="128">
        <f t="shared" ref="BX444" si="7767">P444/P467</f>
        <v>3.305489793183544E-3</v>
      </c>
      <c r="BY444" s="129">
        <f t="shared" ref="BY444" si="7768">Q444/Q467</f>
        <v>0</v>
      </c>
      <c r="BZ444" s="130">
        <f t="shared" ref="BZ444" si="7769">R444/R467</f>
        <v>1.1029132121396516E-3</v>
      </c>
      <c r="CA444" s="131">
        <f t="shared" ref="CA444" si="7770">S444/S467</f>
        <v>0</v>
      </c>
      <c r="CB444" s="128">
        <f t="shared" ref="CB444" si="7771">T444/T467</f>
        <v>2.6160889470241988E-4</v>
      </c>
      <c r="CC444" s="129">
        <f t="shared" ref="CC444" si="7772">U444/U467</f>
        <v>0</v>
      </c>
      <c r="CD444" s="130">
        <f t="shared" ref="CD444" si="7773">V444/V467</f>
        <v>8.3668672058647754E-4</v>
      </c>
      <c r="CE444" s="131">
        <f t="shared" ref="CE444" si="7774">W444/W467</f>
        <v>0</v>
      </c>
      <c r="CF444" s="128">
        <f t="shared" ref="CF444" si="7775">X444/X467</f>
        <v>1.4124958802203493E-4</v>
      </c>
      <c r="CG444" s="129">
        <f t="shared" ref="CG444" si="7776">Y444/Y467</f>
        <v>0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5.5666602187976876E-3</v>
      </c>
      <c r="CK444" s="135">
        <f t="shared" ref="CK444" si="7780">AC444/AC467</f>
        <v>1.002112144057475E-3</v>
      </c>
    </row>
    <row r="445" spans="1:89" ht="13.5" thickBot="1" x14ac:dyDescent="0.25">
      <c r="A445" s="145" t="s">
        <v>18</v>
      </c>
      <c r="B445" s="182">
        <v>1645</v>
      </c>
      <c r="C445" s="183">
        <v>0</v>
      </c>
      <c r="D445" s="184">
        <v>842</v>
      </c>
      <c r="E445" s="185">
        <v>179</v>
      </c>
      <c r="F445" s="182">
        <v>2384</v>
      </c>
      <c r="G445" s="186">
        <v>343</v>
      </c>
      <c r="H445" s="184">
        <v>2016</v>
      </c>
      <c r="I445" s="185">
        <v>774</v>
      </c>
      <c r="J445" s="182">
        <v>78</v>
      </c>
      <c r="K445" s="186">
        <v>282</v>
      </c>
      <c r="L445" s="184">
        <v>585</v>
      </c>
      <c r="M445" s="182">
        <v>946</v>
      </c>
      <c r="N445" s="187">
        <v>1584</v>
      </c>
      <c r="O445" s="188">
        <v>1733</v>
      </c>
      <c r="P445" s="182">
        <v>809</v>
      </c>
      <c r="Q445" s="186">
        <v>945</v>
      </c>
      <c r="R445" s="184">
        <v>930</v>
      </c>
      <c r="S445" s="185">
        <v>1070</v>
      </c>
      <c r="T445" s="182">
        <v>145</v>
      </c>
      <c r="U445" s="186">
        <v>513</v>
      </c>
      <c r="V445" s="184">
        <v>634</v>
      </c>
      <c r="W445" s="185">
        <v>1172</v>
      </c>
      <c r="X445" s="182">
        <v>745</v>
      </c>
      <c r="Y445" s="186">
        <v>549</v>
      </c>
      <c r="Z445" s="184">
        <v>1605</v>
      </c>
      <c r="AA445" s="182">
        <v>940</v>
      </c>
      <c r="AB445" s="156">
        <f t="shared" si="7752"/>
        <v>14002</v>
      </c>
      <c r="AC445" s="157">
        <f t="shared" si="7753"/>
        <v>9446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5.8840361984476161E-2</v>
      </c>
      <c r="BK445" s="129">
        <f t="shared" ref="BK445" si="7781">C445/C467</f>
        <v>0</v>
      </c>
      <c r="BL445" s="130">
        <f t="shared" ref="BL445" si="7782">D445/D467</f>
        <v>6.4994210729448096E-2</v>
      </c>
      <c r="BM445" s="131">
        <f t="shared" ref="BM445" si="7783">E445/E467</f>
        <v>1.3717526247222009E-2</v>
      </c>
      <c r="BN445" s="128">
        <f t="shared" ref="BN445" si="7784">F445/F467</f>
        <v>8.4580997658411983E-2</v>
      </c>
      <c r="BO445" s="129">
        <f t="shared" ref="BO445" si="7785">G445/G467</f>
        <v>1.344676180021954E-2</v>
      </c>
      <c r="BP445" s="130">
        <f t="shared" ref="BP445" si="7786">H445/H467</f>
        <v>4.9891110671154225E-2</v>
      </c>
      <c r="BQ445" s="131">
        <f t="shared" ref="BQ445" si="7787">I445/I467</f>
        <v>1.69424743892829E-2</v>
      </c>
      <c r="BR445" s="128">
        <f t="shared" ref="BR445" si="7788">J445/J467</f>
        <v>1.2495994873438001E-2</v>
      </c>
      <c r="BS445" s="129">
        <f t="shared" ref="BS445" si="7789">K445/K467</f>
        <v>4.2870173304955912E-2</v>
      </c>
      <c r="BT445" s="130">
        <f t="shared" ref="BT445" si="7790">L445/L467</f>
        <v>2.4373984417315944E-2</v>
      </c>
      <c r="BU445" s="128">
        <f t="shared" ref="BU445" si="7791">M445/M467</f>
        <v>3.9784674909580285E-2</v>
      </c>
      <c r="BV445" s="132">
        <f t="shared" ref="BV445" si="7792">N445/N467</f>
        <v>3.7287257832913541E-2</v>
      </c>
      <c r="BW445" s="133">
        <f t="shared" ref="BW445" si="7793">O445/O467</f>
        <v>4.181647081533673E-2</v>
      </c>
      <c r="BX445" s="128">
        <f t="shared" ref="BX445" si="7794">P445/P467</f>
        <v>3.6137043820074148E-2</v>
      </c>
      <c r="BY445" s="129">
        <f t="shared" ref="BY445" si="7795">Q445/Q467</f>
        <v>4.5443616253907186E-2</v>
      </c>
      <c r="BZ445" s="130">
        <f t="shared" ref="BZ445" si="7796">R445/R467</f>
        <v>3.5369285768616414E-2</v>
      </c>
      <c r="CA445" s="131">
        <f t="shared" ref="CA445" si="7797">S445/S467</f>
        <v>4.104177054965287E-2</v>
      </c>
      <c r="CB445" s="128">
        <f t="shared" ref="CB445" si="7798">T445/T467</f>
        <v>1.896664486592544E-2</v>
      </c>
      <c r="CC445" s="129">
        <f t="shared" ref="CC445" si="7799">U445/U467</f>
        <v>6.5811417575368833E-2</v>
      </c>
      <c r="CD445" s="130">
        <f t="shared" ref="CD445" si="7800">V445/V467</f>
        <v>2.5259970516753657E-2</v>
      </c>
      <c r="CE445" s="131">
        <f t="shared" ref="CE445" si="7801">W445/W467</f>
        <v>4.1659261365655995E-2</v>
      </c>
      <c r="CF445" s="128">
        <f t="shared" ref="CF445" si="7802">X445/X467</f>
        <v>3.5076981025472007E-2</v>
      </c>
      <c r="CG445" s="129">
        <f t="shared" ref="CG445" si="7803">Y445/Y467</f>
        <v>4.3874370654519303E-2</v>
      </c>
      <c r="CH445" s="130">
        <f t="shared" ref="CH445" si="7804">Z445/Z467</f>
        <v>3.9343056747150384E-2</v>
      </c>
      <c r="CI445" s="128">
        <f t="shared" ref="CI445" si="7805">AA445/AA467</f>
        <v>2.1522117410019234E-2</v>
      </c>
      <c r="CJ445" s="134">
        <f t="shared" ref="CJ445" si="7806">AB445/AB467</f>
        <v>4.2991934022948271E-2</v>
      </c>
      <c r="CK445" s="135">
        <f t="shared" ref="CK445" si="7807">AC445/AC467</f>
        <v>2.9126004039282796E-2</v>
      </c>
    </row>
    <row r="446" spans="1:89" ht="14.25" thickTop="1" thickBot="1" x14ac:dyDescent="0.25">
      <c r="A446" s="136" t="s">
        <v>19</v>
      </c>
      <c r="B446" s="175">
        <v>2679</v>
      </c>
      <c r="C446" s="176">
        <v>1268</v>
      </c>
      <c r="D446" s="177">
        <v>1076</v>
      </c>
      <c r="E446" s="178">
        <v>804</v>
      </c>
      <c r="F446" s="175">
        <v>2926</v>
      </c>
      <c r="G446" s="179">
        <v>1363</v>
      </c>
      <c r="H446" s="177">
        <v>3194</v>
      </c>
      <c r="I446" s="178">
        <v>1878</v>
      </c>
      <c r="J446" s="175">
        <v>157</v>
      </c>
      <c r="K446" s="179">
        <v>684</v>
      </c>
      <c r="L446" s="177">
        <v>1008</v>
      </c>
      <c r="M446" s="175">
        <v>2222</v>
      </c>
      <c r="N446" s="180">
        <v>2891</v>
      </c>
      <c r="O446" s="181">
        <v>3313</v>
      </c>
      <c r="P446" s="175">
        <v>1793</v>
      </c>
      <c r="Q446" s="179">
        <v>1779</v>
      </c>
      <c r="R446" s="177">
        <v>2013</v>
      </c>
      <c r="S446" s="178">
        <v>1655</v>
      </c>
      <c r="T446" s="175">
        <v>319</v>
      </c>
      <c r="U446" s="179">
        <v>1247</v>
      </c>
      <c r="V446" s="177">
        <v>1294</v>
      </c>
      <c r="W446" s="178">
        <v>2584</v>
      </c>
      <c r="X446" s="175">
        <v>1617</v>
      </c>
      <c r="Y446" s="179">
        <v>1213</v>
      </c>
      <c r="Z446" s="177">
        <v>2974</v>
      </c>
      <c r="AA446" s="175">
        <v>2201</v>
      </c>
      <c r="AB446" s="156">
        <f t="shared" si="7752"/>
        <v>23941</v>
      </c>
      <c r="AC446" s="157">
        <f t="shared" si="7753"/>
        <v>22211</v>
      </c>
      <c r="AE446" s="229" t="s">
        <v>13</v>
      </c>
      <c r="AF446" s="20">
        <f t="shared" ref="AF446:BG446" si="7808">SUM(AF443:AF445)</f>
        <v>4864</v>
      </c>
      <c r="AG446" s="21">
        <f t="shared" si="7808"/>
        <v>2449</v>
      </c>
      <c r="AH446" s="20">
        <f t="shared" si="7808"/>
        <v>1879</v>
      </c>
      <c r="AI446" s="21">
        <f t="shared" si="7808"/>
        <v>1849</v>
      </c>
      <c r="AJ446" s="20">
        <f t="shared" si="7808"/>
        <v>5009</v>
      </c>
      <c r="AK446" s="21">
        <f t="shared" si="7808"/>
        <v>2644</v>
      </c>
      <c r="AL446" s="20">
        <f t="shared" si="7808"/>
        <v>6607</v>
      </c>
      <c r="AM446" s="21">
        <f t="shared" si="7808"/>
        <v>4376</v>
      </c>
      <c r="AN446" s="20">
        <f t="shared" si="7808"/>
        <v>470</v>
      </c>
      <c r="AO446" s="21">
        <f t="shared" si="7808"/>
        <v>1743</v>
      </c>
      <c r="AP446" s="20">
        <f t="shared" si="7808"/>
        <v>1968</v>
      </c>
      <c r="AQ446" s="21">
        <f t="shared" si="7808"/>
        <v>5784</v>
      </c>
      <c r="AR446" s="20">
        <f t="shared" si="7808"/>
        <v>5070</v>
      </c>
      <c r="AS446" s="21">
        <f t="shared" si="7808"/>
        <v>7429</v>
      </c>
      <c r="AT446" s="20">
        <f t="shared" si="7808"/>
        <v>3492</v>
      </c>
      <c r="AU446" s="21">
        <f t="shared" si="7808"/>
        <v>3353</v>
      </c>
      <c r="AV446" s="20">
        <f t="shared" si="7808"/>
        <v>4477</v>
      </c>
      <c r="AW446" s="21">
        <f t="shared" si="7808"/>
        <v>3198</v>
      </c>
      <c r="AX446" s="20">
        <f t="shared" si="7808"/>
        <v>610</v>
      </c>
      <c r="AY446" s="21">
        <f t="shared" si="7808"/>
        <v>2221</v>
      </c>
      <c r="AZ446" s="20">
        <f t="shared" si="7808"/>
        <v>2061</v>
      </c>
      <c r="BA446" s="21">
        <f t="shared" si="7808"/>
        <v>4761</v>
      </c>
      <c r="BB446" s="20">
        <f t="shared" si="7808"/>
        <v>3181</v>
      </c>
      <c r="BC446" s="21">
        <f t="shared" si="7808"/>
        <v>3140</v>
      </c>
      <c r="BD446" s="20">
        <f t="shared" si="7808"/>
        <v>6282</v>
      </c>
      <c r="BE446" s="21">
        <f t="shared" si="7808"/>
        <v>4664</v>
      </c>
      <c r="BF446" s="160">
        <f t="shared" si="7808"/>
        <v>45970</v>
      </c>
      <c r="BG446" s="161">
        <f t="shared" si="7808"/>
        <v>47611</v>
      </c>
      <c r="BI446" s="136" t="s">
        <v>19</v>
      </c>
      <c r="BJ446" s="128">
        <f>B446/B467</f>
        <v>9.5825732374718323E-2</v>
      </c>
      <c r="BK446" s="129">
        <f t="shared" ref="BK446" si="7809">C446/C467</f>
        <v>4.3288269834767169E-2</v>
      </c>
      <c r="BL446" s="130">
        <f t="shared" ref="BL446" si="7810">D446/D467</f>
        <v>8.3056734851408728E-2</v>
      </c>
      <c r="BM446" s="131">
        <f t="shared" ref="BM446" si="7811">E446/E467</f>
        <v>6.1613916775231821E-2</v>
      </c>
      <c r="BN446" s="128">
        <f t="shared" ref="BN446" si="7812">F446/F467</f>
        <v>0.10381040232739658</v>
      </c>
      <c r="BO446" s="129">
        <f t="shared" ref="BO446" si="7813">G446/G467</f>
        <v>5.3434216716324291E-2</v>
      </c>
      <c r="BP446" s="130">
        <f t="shared" ref="BP446" si="7814">H446/H467</f>
        <v>7.9043753712136205E-2</v>
      </c>
      <c r="BQ446" s="131">
        <f t="shared" ref="BQ446" si="7815">I446/I467</f>
        <v>4.1108484370895718E-2</v>
      </c>
      <c r="BR446" s="128">
        <f t="shared" ref="BR446" si="7816">J446/J467</f>
        <v>2.5152194809355977E-2</v>
      </c>
      <c r="BS446" s="129">
        <f t="shared" ref="BS446" si="7817">K446/K467</f>
        <v>0.10398297354819094</v>
      </c>
      <c r="BT446" s="130">
        <f t="shared" ref="BT446" si="7818">L446/L467</f>
        <v>4.1998250072913627E-2</v>
      </c>
      <c r="BU446" s="128">
        <f t="shared" ref="BU446" si="7819">M446/M467</f>
        <v>9.3447724787618813E-2</v>
      </c>
      <c r="BV446" s="132">
        <f t="shared" ref="BV446" si="7820">N446/N467</f>
        <v>6.8053953532167324E-2</v>
      </c>
      <c r="BW446" s="133">
        <f t="shared" ref="BW446" si="7821">O446/O467</f>
        <v>7.9941123953381751E-2</v>
      </c>
      <c r="BX446" s="128">
        <f t="shared" ref="BX446" si="7822">P446/P467</f>
        <v>8.0091124313217493E-2</v>
      </c>
      <c r="BY446" s="129">
        <f t="shared" ref="BY446" si="7823">Q446/Q467</f>
        <v>8.5549410916085603E-2</v>
      </c>
      <c r="BZ446" s="130">
        <f t="shared" ref="BZ446" si="7824">R446/R467</f>
        <v>7.655738951852134E-2</v>
      </c>
      <c r="CA446" s="131">
        <f t="shared" ref="CA446" si="7825">S446/S467</f>
        <v>6.3480495569790185E-2</v>
      </c>
      <c r="CB446" s="128">
        <f t="shared" ref="CB446" si="7826">T446/T467</f>
        <v>4.1726618705035974E-2</v>
      </c>
      <c r="CC446" s="129">
        <f t="shared" ref="CC446" si="7827">U446/U467</f>
        <v>0.15997434252726106</v>
      </c>
      <c r="CD446" s="130">
        <f t="shared" ref="CD446" si="7828">V446/V467</f>
        <v>5.1555838878042951E-2</v>
      </c>
      <c r="CE446" s="131">
        <f t="shared" ref="CE446" si="7829">W446/W467</f>
        <v>9.1849429495610133E-2</v>
      </c>
      <c r="CF446" s="128">
        <f t="shared" ref="CF446" si="7830">X446/X467</f>
        <v>7.613352794387683E-2</v>
      </c>
      <c r="CG446" s="129">
        <f t="shared" ref="CG446" si="7831">Y446/Y467</f>
        <v>9.6939183249420607E-2</v>
      </c>
      <c r="CH446" s="130">
        <f t="shared" ref="CH446" si="7832">Z446/Z467</f>
        <v>7.2901090819953426E-2</v>
      </c>
      <c r="CI446" s="128">
        <f t="shared" ref="CI446" si="7833">AA446/AA467</f>
        <v>5.0393808956864183E-2</v>
      </c>
      <c r="CJ446" s="134">
        <f t="shared" ref="CJ446" si="7834">AB446/AB467</f>
        <v>7.3508776777846355E-2</v>
      </c>
      <c r="CK446" s="135">
        <f t="shared" ref="CK446" si="7835">AC446/AC467</f>
        <v>6.8485885635878693E-2</v>
      </c>
    </row>
    <row r="447" spans="1:89" ht="13.5" thickTop="1" x14ac:dyDescent="0.2">
      <c r="A447" s="145" t="s">
        <v>20</v>
      </c>
      <c r="B447" s="182">
        <v>2637</v>
      </c>
      <c r="C447" s="183">
        <v>1313</v>
      </c>
      <c r="D447" s="184">
        <v>1073</v>
      </c>
      <c r="E447" s="185">
        <v>1057</v>
      </c>
      <c r="F447" s="182">
        <v>2728</v>
      </c>
      <c r="G447" s="186">
        <v>1562</v>
      </c>
      <c r="H447" s="184">
        <v>3584</v>
      </c>
      <c r="I447" s="185">
        <v>2345</v>
      </c>
      <c r="J447" s="182">
        <v>234</v>
      </c>
      <c r="K447" s="186">
        <v>1016</v>
      </c>
      <c r="L447" s="184">
        <v>1066</v>
      </c>
      <c r="M447" s="182">
        <v>3172</v>
      </c>
      <c r="N447" s="187">
        <v>2849</v>
      </c>
      <c r="O447" s="188">
        <v>4017</v>
      </c>
      <c r="P447" s="182">
        <v>1962</v>
      </c>
      <c r="Q447" s="186">
        <v>1952</v>
      </c>
      <c r="R447" s="184">
        <v>2467</v>
      </c>
      <c r="S447" s="185">
        <v>1810</v>
      </c>
      <c r="T447" s="182">
        <v>356</v>
      </c>
      <c r="U447" s="186">
        <v>1292</v>
      </c>
      <c r="V447" s="184">
        <v>1181</v>
      </c>
      <c r="W447" s="185">
        <v>2667</v>
      </c>
      <c r="X447" s="182">
        <v>1830</v>
      </c>
      <c r="Y447" s="186">
        <v>1804</v>
      </c>
      <c r="Z447" s="184">
        <v>3405</v>
      </c>
      <c r="AA447" s="182">
        <v>2557</v>
      </c>
      <c r="AB447" s="156">
        <f t="shared" si="7752"/>
        <v>25372</v>
      </c>
      <c r="AC447" s="157">
        <f t="shared" si="7753"/>
        <v>26564</v>
      </c>
      <c r="BI447" s="145" t="s">
        <v>20</v>
      </c>
      <c r="BJ447" s="128">
        <f>B447/B467</f>
        <v>9.4323425260221055E-2</v>
      </c>
      <c r="BK447" s="129">
        <f t="shared" ref="BK447" si="7836">C447/C467</f>
        <v>4.482452546770449E-2</v>
      </c>
      <c r="BL447" s="130">
        <f t="shared" ref="BL447" si="7837">D447/D467</f>
        <v>8.2825164029332307E-2</v>
      </c>
      <c r="BM447" s="131">
        <f t="shared" ref="BM447" si="7838">E447/E467</f>
        <v>8.1002375660970183E-2</v>
      </c>
      <c r="BN447" s="128">
        <f t="shared" ref="BN447" si="7839">F447/F467</f>
        <v>9.6785638260129148E-2</v>
      </c>
      <c r="BO447" s="129">
        <f t="shared" ref="BO447" si="7840">G447/G467</f>
        <v>6.1235690763681981E-2</v>
      </c>
      <c r="BP447" s="130">
        <f t="shared" ref="BP447" si="7841">H447/H467</f>
        <v>8.8695307859829736E-2</v>
      </c>
      <c r="BQ447" s="131">
        <f t="shared" ref="BQ447" si="7842">I447/I467</f>
        <v>5.1330881709132303E-2</v>
      </c>
      <c r="BR447" s="128">
        <f t="shared" ref="BR447" si="7843">J447/J467</f>
        <v>3.7487984620314004E-2</v>
      </c>
      <c r="BS447" s="129">
        <f t="shared" ref="BS447" si="7844">K447/K467</f>
        <v>0.15445424141076314</v>
      </c>
      <c r="BT447" s="130">
        <f t="shared" ref="BT447" si="7845">L447/L467</f>
        <v>4.4414816049331278E-2</v>
      </c>
      <c r="BU447" s="128">
        <f t="shared" ref="BU447" si="7846">M447/M467</f>
        <v>0.13340062242408948</v>
      </c>
      <c r="BV447" s="132">
        <f t="shared" ref="BV447" si="7847">N447/N467</f>
        <v>6.7065276241143099E-2</v>
      </c>
      <c r="BW447" s="133">
        <f t="shared" ref="BW447" si="7848">O447/O467</f>
        <v>9.6928311174384094E-2</v>
      </c>
      <c r="BX447" s="128">
        <f t="shared" ref="BX447" si="7849">P447/P467</f>
        <v>8.7640148300352883E-2</v>
      </c>
      <c r="BY447" s="129">
        <f t="shared" ref="BY447" si="7850">Q447/Q467</f>
        <v>9.3868718441933161E-2</v>
      </c>
      <c r="BZ447" s="130">
        <f t="shared" ref="BZ447" si="7851">R447/R467</f>
        <v>9.3823686012017946E-2</v>
      </c>
      <c r="CA447" s="131">
        <f t="shared" ref="CA447" si="7852">S447/S467</f>
        <v>6.9425798780253928E-2</v>
      </c>
      <c r="CB447" s="128">
        <f t="shared" ref="CB447" si="7853">T447/T467</f>
        <v>4.656638325703074E-2</v>
      </c>
      <c r="CC447" s="129">
        <f t="shared" ref="CC447" si="7854">U447/U467</f>
        <v>0.16574727389352148</v>
      </c>
      <c r="CD447" s="130">
        <f t="shared" ref="CD447" si="7855">V447/V467</f>
        <v>4.7053667476791905E-2</v>
      </c>
      <c r="CE447" s="131">
        <f t="shared" ref="CE447" si="7856">W447/W467</f>
        <v>9.4799701418263244E-2</v>
      </c>
      <c r="CF447" s="128">
        <f t="shared" ref="CF447" si="7857">X447/X467</f>
        <v>8.6162248693441315E-2</v>
      </c>
      <c r="CG447" s="129">
        <f t="shared" ref="CG447" si="7858">Y447/Y467</f>
        <v>0.14417006313434028</v>
      </c>
      <c r="CH447" s="130">
        <f t="shared" ref="CH447" si="7859">Z447/Z467</f>
        <v>8.3466111043019972E-2</v>
      </c>
      <c r="CI447" s="128">
        <f t="shared" ref="CI447" si="7860">AA447/AA467</f>
        <v>5.8544738529169339E-2</v>
      </c>
      <c r="CJ447" s="134">
        <f t="shared" ref="CJ447" si="7861">AB447/AB467</f>
        <v>7.7902538925170947E-2</v>
      </c>
      <c r="CK447" s="135">
        <f t="shared" ref="CK447" si="7862">AC447/AC467</f>
        <v>8.1908021522285435E-2</v>
      </c>
    </row>
    <row r="448" spans="1:89" ht="13.5" thickBot="1" x14ac:dyDescent="0.25">
      <c r="A448" s="136" t="s">
        <v>21</v>
      </c>
      <c r="B448" s="175">
        <v>2227</v>
      </c>
      <c r="C448" s="176">
        <v>1136</v>
      </c>
      <c r="D448" s="177">
        <v>806</v>
      </c>
      <c r="E448" s="178">
        <v>792</v>
      </c>
      <c r="F448" s="175">
        <v>2281</v>
      </c>
      <c r="G448" s="179">
        <v>1082</v>
      </c>
      <c r="H448" s="177">
        <v>3023</v>
      </c>
      <c r="I448" s="178">
        <v>2031</v>
      </c>
      <c r="J448" s="175">
        <v>236</v>
      </c>
      <c r="K448" s="179">
        <v>727</v>
      </c>
      <c r="L448" s="177">
        <v>902</v>
      </c>
      <c r="M448" s="175">
        <v>2612</v>
      </c>
      <c r="N448" s="180">
        <v>2221</v>
      </c>
      <c r="O448" s="181">
        <v>3412</v>
      </c>
      <c r="P448" s="175">
        <v>1530</v>
      </c>
      <c r="Q448" s="179">
        <v>1401</v>
      </c>
      <c r="R448" s="177">
        <v>2010</v>
      </c>
      <c r="S448" s="178">
        <v>1388</v>
      </c>
      <c r="T448" s="175">
        <v>254</v>
      </c>
      <c r="U448" s="179">
        <v>929</v>
      </c>
      <c r="V448" s="177">
        <v>880</v>
      </c>
      <c r="W448" s="178">
        <v>2094</v>
      </c>
      <c r="X448" s="175">
        <v>1351</v>
      </c>
      <c r="Y448" s="179">
        <v>1336</v>
      </c>
      <c r="Z448" s="177">
        <v>2877</v>
      </c>
      <c r="AA448" s="175">
        <v>2107</v>
      </c>
      <c r="AB448" s="156">
        <f t="shared" si="7752"/>
        <v>20598</v>
      </c>
      <c r="AC448" s="157">
        <f t="shared" si="7753"/>
        <v>21047</v>
      </c>
      <c r="AE448" s="232" t="s">
        <v>85</v>
      </c>
      <c r="BI448" s="136" t="s">
        <v>21</v>
      </c>
      <c r="BJ448" s="128">
        <f>B448/B467</f>
        <v>7.965804628536681E-2</v>
      </c>
      <c r="BK448" s="129">
        <f t="shared" ref="BK448" si="7863">C448/C467</f>
        <v>3.878191997815103E-2</v>
      </c>
      <c r="BL448" s="130">
        <f t="shared" ref="BL448" si="7864">D448/D467</f>
        <v>6.2215360864531069E-2</v>
      </c>
      <c r="BM448" s="131">
        <f t="shared" ref="BM448" si="7865">E448/E467</f>
        <v>6.0694306077094029E-2</v>
      </c>
      <c r="BN448" s="128">
        <f t="shared" ref="BN448" si="7866">F448/F467</f>
        <v>8.0926701199176901E-2</v>
      </c>
      <c r="BO448" s="129">
        <f t="shared" ref="BO448" si="7867">G448/G467</f>
        <v>4.2418064920809156E-2</v>
      </c>
      <c r="BP448" s="130">
        <f t="shared" ref="BP448" si="7868">H448/H467</f>
        <v>7.4811918431993668E-2</v>
      </c>
      <c r="BQ448" s="131">
        <f t="shared" ref="BQ448" si="7869">I448/I467</f>
        <v>4.4457578145521405E-2</v>
      </c>
      <c r="BR448" s="128">
        <f t="shared" ref="BR448" si="7870">J448/J467</f>
        <v>3.7808394745273949E-2</v>
      </c>
      <c r="BS448" s="129">
        <f t="shared" ref="BS448" si="7871">K448/K467</f>
        <v>0.11051991486774096</v>
      </c>
      <c r="BT448" s="130">
        <f t="shared" ref="BT448" si="7872">L448/L467</f>
        <v>3.7581767426357236E-2</v>
      </c>
      <c r="BU448" s="128">
        <f t="shared" ref="BU448" si="7873">M448/M467</f>
        <v>0.10984944065943308</v>
      </c>
      <c r="BV448" s="132">
        <f t="shared" ref="BV448" si="7874">N448/N467</f>
        <v>5.2282196746780911E-2</v>
      </c>
      <c r="BW448" s="133">
        <f t="shared" ref="BW448" si="7875">O448/O467</f>
        <v>8.2329947156335209E-2</v>
      </c>
      <c r="BX448" s="128">
        <f t="shared" ref="BX448" si="7876">P448/P467</f>
        <v>6.8343234913119222E-2</v>
      </c>
      <c r="BY448" s="129">
        <f t="shared" ref="BY448" si="7877">Q448/Q467</f>
        <v>6.7371964414522728E-2</v>
      </c>
      <c r="BZ448" s="130">
        <f t="shared" ref="BZ448" si="7878">R448/R467</f>
        <v>7.6443295048299997E-2</v>
      </c>
      <c r="CA448" s="131">
        <f t="shared" ref="CA448" si="7879">S448/S467</f>
        <v>5.3239231329830078E-2</v>
      </c>
      <c r="CB448" s="128">
        <f t="shared" ref="CB448" si="7880">T448/T467</f>
        <v>3.3224329627207325E-2</v>
      </c>
      <c r="CC448" s="129">
        <f t="shared" ref="CC448" si="7881">U448/U467</f>
        <v>0.11917896087235408</v>
      </c>
      <c r="CD448" s="130">
        <f t="shared" ref="CD448" si="7882">V448/V467</f>
        <v>3.5061157815052389E-2</v>
      </c>
      <c r="CE448" s="131">
        <f t="shared" ref="CE448" si="7883">W448/W467</f>
        <v>7.4432161518501405E-2</v>
      </c>
      <c r="CF448" s="128">
        <f t="shared" ref="CF448" si="7884">X448/X467</f>
        <v>6.3609397805923062E-2</v>
      </c>
      <c r="CG448" s="129">
        <f t="shared" ref="CG448" si="7885">Y448/Y467</f>
        <v>0.10676896028130745</v>
      </c>
      <c r="CH448" s="130">
        <f t="shared" ref="CH448" si="7886">Z448/Z467</f>
        <v>7.0523348449564899E-2</v>
      </c>
      <c r="CI448" s="128">
        <f t="shared" ref="CI448" si="7887">AA448/AA467</f>
        <v>4.8241597215862256E-2</v>
      </c>
      <c r="CJ448" s="134">
        <f t="shared" ref="CJ448" si="7888">AB448/AB467</f>
        <v>6.3244383445556954E-2</v>
      </c>
      <c r="CK448" s="135">
        <f t="shared" ref="CK448" si="7889">AC448/AC467</f>
        <v>6.4896782449162083E-2</v>
      </c>
    </row>
    <row r="449" spans="1:89" ht="14.25" thickTop="1" thickBot="1" x14ac:dyDescent="0.25">
      <c r="A449" s="145" t="s">
        <v>22</v>
      </c>
      <c r="B449" s="182">
        <v>1884</v>
      </c>
      <c r="C449" s="183">
        <v>1240</v>
      </c>
      <c r="D449" s="184">
        <v>778</v>
      </c>
      <c r="E449" s="185">
        <v>638</v>
      </c>
      <c r="F449" s="182">
        <v>1977</v>
      </c>
      <c r="G449" s="186">
        <v>928</v>
      </c>
      <c r="H449" s="184">
        <v>2602</v>
      </c>
      <c r="I449" s="185">
        <v>1993</v>
      </c>
      <c r="J449" s="182">
        <v>253</v>
      </c>
      <c r="K449" s="186">
        <v>654</v>
      </c>
      <c r="L449" s="184">
        <v>790</v>
      </c>
      <c r="M449" s="182">
        <v>2063</v>
      </c>
      <c r="N449" s="187">
        <v>1856</v>
      </c>
      <c r="O449" s="188">
        <v>3158</v>
      </c>
      <c r="P449" s="182">
        <v>1122</v>
      </c>
      <c r="Q449" s="186">
        <v>1187</v>
      </c>
      <c r="R449" s="184">
        <v>1692</v>
      </c>
      <c r="S449" s="185">
        <v>1203</v>
      </c>
      <c r="T449" s="182">
        <v>225</v>
      </c>
      <c r="U449" s="186">
        <v>500</v>
      </c>
      <c r="V449" s="184">
        <v>725</v>
      </c>
      <c r="W449" s="185">
        <v>2064</v>
      </c>
      <c r="X449" s="182">
        <v>1094</v>
      </c>
      <c r="Y449" s="186">
        <v>780</v>
      </c>
      <c r="Z449" s="184">
        <v>2453</v>
      </c>
      <c r="AA449" s="182">
        <v>2309</v>
      </c>
      <c r="AB449" s="156">
        <f t="shared" si="7752"/>
        <v>17451</v>
      </c>
      <c r="AC449" s="157">
        <f t="shared" si="7753"/>
        <v>18717</v>
      </c>
      <c r="AE449" s="301" t="s">
        <v>0</v>
      </c>
      <c r="AF449" s="303" t="s">
        <v>1</v>
      </c>
      <c r="AG449" s="304"/>
      <c r="AH449" s="303" t="s">
        <v>2</v>
      </c>
      <c r="AI449" s="304"/>
      <c r="AJ449" s="303" t="s">
        <v>3</v>
      </c>
      <c r="AK449" s="304"/>
      <c r="AL449" s="303" t="s">
        <v>4</v>
      </c>
      <c r="AM449" s="304"/>
      <c r="AN449" s="303" t="s">
        <v>5</v>
      </c>
      <c r="AO449" s="304"/>
      <c r="AP449" s="303" t="s">
        <v>6</v>
      </c>
      <c r="AQ449" s="304"/>
      <c r="AR449" s="303" t="s">
        <v>7</v>
      </c>
      <c r="AS449" s="304"/>
      <c r="AT449" s="303" t="s">
        <v>8</v>
      </c>
      <c r="AU449" s="304"/>
      <c r="AV449" s="303" t="s">
        <v>9</v>
      </c>
      <c r="AW449" s="304"/>
      <c r="AX449" s="303" t="s">
        <v>10</v>
      </c>
      <c r="AY449" s="304"/>
      <c r="AZ449" s="303" t="s">
        <v>11</v>
      </c>
      <c r="BA449" s="304"/>
      <c r="BB449" s="303" t="s">
        <v>12</v>
      </c>
      <c r="BC449" s="304"/>
      <c r="BD449" s="306" t="s">
        <v>40</v>
      </c>
      <c r="BE449" s="307"/>
      <c r="BF449" s="308" t="s">
        <v>41</v>
      </c>
      <c r="BG449" s="309"/>
      <c r="BI449" s="145" t="s">
        <v>22</v>
      </c>
      <c r="BJ449" s="128">
        <f>B449/B467</f>
        <v>6.738920485030582E-2</v>
      </c>
      <c r="BK449" s="129">
        <f t="shared" ref="BK449" si="7890">C449/C467</f>
        <v>4.2332377440939505E-2</v>
      </c>
      <c r="BL449" s="130">
        <f t="shared" ref="BL449" si="7891">D449/D467</f>
        <v>6.0054033191817832E-2</v>
      </c>
      <c r="BM449" s="131">
        <f t="shared" ref="BM449" si="7892">E449/E467</f>
        <v>4.8892635450992414E-2</v>
      </c>
      <c r="BN449" s="128">
        <f t="shared" ref="BN449" si="7893">F449/F467</f>
        <v>7.014120485347336E-2</v>
      </c>
      <c r="BO449" s="129">
        <f t="shared" ref="BO449" si="7894">G449/G467</f>
        <v>3.6380743296220791E-2</v>
      </c>
      <c r="BP449" s="130">
        <f t="shared" ref="BP449" si="7895">H449/H467</f>
        <v>6.4393189467432194E-2</v>
      </c>
      <c r="BQ449" s="131">
        <f t="shared" ref="BQ449" si="7896">I449/I467</f>
        <v>4.3625777077313722E-2</v>
      </c>
      <c r="BR449" s="128">
        <f t="shared" ref="BR449" si="7897">J449/J467</f>
        <v>4.0531880807433515E-2</v>
      </c>
      <c r="BS449" s="129">
        <f t="shared" ref="BS449" si="7898">K449/K467</f>
        <v>9.9422316813621167E-2</v>
      </c>
      <c r="BT449" s="130">
        <f t="shared" ref="BT449" si="7899">L449/L467</f>
        <v>3.2915295196033499E-2</v>
      </c>
      <c r="BU449" s="128">
        <f t="shared" ref="BU449" si="7900">M449/M467</f>
        <v>8.6760871393725292E-2</v>
      </c>
      <c r="BV449" s="132">
        <f t="shared" ref="BV449" si="7901">N449/N467</f>
        <v>4.3690120289070405E-2</v>
      </c>
      <c r="BW449" s="133">
        <f t="shared" ref="BW449" si="7902">O449/O467</f>
        <v>7.6201047221484935E-2</v>
      </c>
      <c r="BX449" s="128">
        <f t="shared" ref="BX449" si="7903">P449/P467</f>
        <v>5.0118372269620765E-2</v>
      </c>
      <c r="BY449" s="129">
        <f t="shared" ref="BY449" si="7904">Q449/Q467</f>
        <v>5.7081029093532097E-2</v>
      </c>
      <c r="BZ449" s="130">
        <f t="shared" ref="BZ449" si="7905">R449/R467</f>
        <v>6.43492812048376E-2</v>
      </c>
      <c r="CA449" s="131">
        <f t="shared" ref="CA449" si="7906">S449/S467</f>
        <v>4.6143224272179817E-2</v>
      </c>
      <c r="CB449" s="128">
        <f t="shared" ref="CB449" si="7907">T449/T467</f>
        <v>2.9431000654022238E-2</v>
      </c>
      <c r="CC449" s="129">
        <f t="shared" ref="CC449" si="7908">U449/U467</f>
        <v>6.4143681847338041E-2</v>
      </c>
      <c r="CD449" s="130">
        <f t="shared" ref="CD449" si="7909">V449/V467</f>
        <v>2.8885612972628393E-2</v>
      </c>
      <c r="CE449" s="131">
        <f t="shared" ref="CE449" si="7910">W449/W467</f>
        <v>7.3365798172964139E-2</v>
      </c>
      <c r="CF449" s="128">
        <f t="shared" ref="CF449" si="7911">X449/X467</f>
        <v>5.1509016432035405E-2</v>
      </c>
      <c r="CG449" s="129">
        <f t="shared" ref="CG449" si="7912">Y449/Y467</f>
        <v>6.233517142172141E-2</v>
      </c>
      <c r="CH449" s="130">
        <f t="shared" ref="CH449" si="7913">Z449/Z467</f>
        <v>6.0129917882093396E-2</v>
      </c>
      <c r="CI449" s="128">
        <f t="shared" ref="CI449" si="7914">AA449/AA467</f>
        <v>5.2866562872057883E-2</v>
      </c>
      <c r="CJ449" s="134">
        <f t="shared" ref="CJ449" si="7915">AB449/AB467</f>
        <v>5.3581791218002453E-2</v>
      </c>
      <c r="CK449" s="135">
        <f t="shared" ref="CK449" si="7916">AC449/AC467</f>
        <v>5.7712409231765412E-2</v>
      </c>
    </row>
    <row r="450" spans="1:89" ht="15" thickTop="1" thickBot="1" x14ac:dyDescent="0.3">
      <c r="A450" s="136" t="s">
        <v>23</v>
      </c>
      <c r="B450" s="175">
        <v>1560</v>
      </c>
      <c r="C450" s="176">
        <v>1081</v>
      </c>
      <c r="D450" s="177">
        <v>665</v>
      </c>
      <c r="E450" s="178">
        <v>480</v>
      </c>
      <c r="F450" s="175">
        <v>1727</v>
      </c>
      <c r="G450" s="179">
        <v>743</v>
      </c>
      <c r="H450" s="177">
        <v>2240</v>
      </c>
      <c r="I450" s="178">
        <v>1700</v>
      </c>
      <c r="J450" s="175">
        <v>249</v>
      </c>
      <c r="K450" s="179">
        <v>451</v>
      </c>
      <c r="L450" s="177">
        <v>735</v>
      </c>
      <c r="M450" s="175">
        <v>1346</v>
      </c>
      <c r="N450" s="180">
        <v>1559</v>
      </c>
      <c r="O450" s="181">
        <v>2131</v>
      </c>
      <c r="P450" s="175">
        <v>957</v>
      </c>
      <c r="Q450" s="179">
        <v>936</v>
      </c>
      <c r="R450" s="177">
        <v>1407</v>
      </c>
      <c r="S450" s="178">
        <v>1144</v>
      </c>
      <c r="T450" s="175">
        <v>290</v>
      </c>
      <c r="U450" s="179">
        <v>355</v>
      </c>
      <c r="V450" s="177">
        <v>662</v>
      </c>
      <c r="W450" s="178">
        <v>1658</v>
      </c>
      <c r="X450" s="175">
        <v>801</v>
      </c>
      <c r="Y450" s="179">
        <v>575</v>
      </c>
      <c r="Z450" s="177">
        <v>2081</v>
      </c>
      <c r="AA450" s="175">
        <v>1952</v>
      </c>
      <c r="AB450" s="156">
        <f t="shared" si="7752"/>
        <v>14933</v>
      </c>
      <c r="AC450" s="157">
        <f t="shared" si="7753"/>
        <v>14552</v>
      </c>
      <c r="AE450" s="302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5.579997853846979E-2</v>
      </c>
      <c r="BK450" s="129">
        <f t="shared" ref="BK450" si="7917">C450/C467</f>
        <v>3.6904274204560973E-2</v>
      </c>
      <c r="BL450" s="130">
        <f t="shared" ref="BL450" si="7918">D450/D467</f>
        <v>5.1331532226939404E-2</v>
      </c>
      <c r="BM450" s="131">
        <f t="shared" ref="BM450" si="7919">E450/E467</f>
        <v>3.678442792551153E-2</v>
      </c>
      <c r="BN450" s="128">
        <f t="shared" ref="BN450" si="7920">F450/F467</f>
        <v>6.1271553253388206E-2</v>
      </c>
      <c r="BO450" s="129">
        <f t="shared" ref="BO450" si="7921">G450/G467</f>
        <v>2.9128116669280227E-2</v>
      </c>
      <c r="BP450" s="130">
        <f t="shared" ref="BP450" si="7922">H450/H467</f>
        <v>5.5434567412393589E-2</v>
      </c>
      <c r="BQ450" s="131">
        <f t="shared" ref="BQ450" si="7923">I450/I467</f>
        <v>3.7212153051396551E-2</v>
      </c>
      <c r="BR450" s="128">
        <f t="shared" ref="BR450" si="7924">J450/J467</f>
        <v>3.9891060557513618E-2</v>
      </c>
      <c r="BS450" s="129">
        <f t="shared" ref="BS450" si="7925">K450/K467</f>
        <v>6.8561872909698993E-2</v>
      </c>
      <c r="BT450" s="130">
        <f t="shared" ref="BT450" si="7926">L450/L467</f>
        <v>3.0623724011499522E-2</v>
      </c>
      <c r="BU450" s="128">
        <f t="shared" ref="BU450" si="7927">M450/M467</f>
        <v>5.6606947598620574E-2</v>
      </c>
      <c r="BV450" s="132">
        <f t="shared" ref="BV450" si="7928">N450/N467</f>
        <v>3.6698759445399118E-2</v>
      </c>
      <c r="BW450" s="133">
        <f t="shared" ref="BW450" si="7929">O450/O467</f>
        <v>5.1420022681755662E-2</v>
      </c>
      <c r="BX450" s="128">
        <f t="shared" ref="BX450" si="7930">P450/P467</f>
        <v>4.2748023406441238E-2</v>
      </c>
      <c r="BY450" s="129">
        <f t="shared" ref="BY450" si="7931">Q450/Q467</f>
        <v>4.5010819908631886E-2</v>
      </c>
      <c r="BZ450" s="130">
        <f t="shared" ref="BZ450" si="7932">R450/R467</f>
        <v>5.3510306533809997E-2</v>
      </c>
      <c r="CA450" s="131">
        <f t="shared" ref="CA450" si="7933">S450/S467</f>
        <v>4.3880173372712973E-2</v>
      </c>
      <c r="CB450" s="128">
        <f t="shared" ref="CB450" si="7934">T450/T467</f>
        <v>3.793328973185088E-2</v>
      </c>
      <c r="CC450" s="129">
        <f t="shared" ref="CC450" si="7935">U450/U467</f>
        <v>4.5542014111610005E-2</v>
      </c>
      <c r="CD450" s="130">
        <f t="shared" ref="CD450" si="7936">V450/V467</f>
        <v>2.6375552810868959E-2</v>
      </c>
      <c r="CE450" s="131">
        <f t="shared" ref="CE450" si="7937">W450/W467</f>
        <v>5.8934347563359753E-2</v>
      </c>
      <c r="CF450" s="128">
        <f t="shared" ref="CF450" si="7938">X450/X467</f>
        <v>3.7713640001883326E-2</v>
      </c>
      <c r="CG450" s="129">
        <f t="shared" ref="CG450" si="7939">Y450/Y467</f>
        <v>4.5952209701910017E-2</v>
      </c>
      <c r="CH450" s="130">
        <f t="shared" ref="CH450" si="7940">Z450/Z467</f>
        <v>5.1011153327613676E-2</v>
      </c>
      <c r="CI450" s="128">
        <f t="shared" ref="CI450" si="7941">AA450/AA467</f>
        <v>4.4692737430167599E-2</v>
      </c>
      <c r="CJ450" s="134">
        <f t="shared" ref="CJ450" si="7942">AB450/AB467</f>
        <v>4.5850489270438978E-2</v>
      </c>
      <c r="CK450" s="135">
        <f t="shared" ref="CK450" si="7943">AC450/AC467</f>
        <v>4.4869956677921159E-2</v>
      </c>
    </row>
    <row r="451" spans="1:89" ht="13.5" thickTop="1" x14ac:dyDescent="0.2">
      <c r="A451" s="145" t="s">
        <v>24</v>
      </c>
      <c r="B451" s="189">
        <v>1392</v>
      </c>
      <c r="C451" s="183">
        <v>1225</v>
      </c>
      <c r="D451" s="184">
        <v>587</v>
      </c>
      <c r="E451" s="185">
        <v>561</v>
      </c>
      <c r="F451" s="182">
        <v>1558</v>
      </c>
      <c r="G451" s="186">
        <v>831</v>
      </c>
      <c r="H451" s="184">
        <v>2368</v>
      </c>
      <c r="I451" s="185">
        <v>1815</v>
      </c>
      <c r="J451" s="182">
        <v>259</v>
      </c>
      <c r="K451" s="186">
        <v>383</v>
      </c>
      <c r="L451" s="184">
        <v>754</v>
      </c>
      <c r="M451" s="182">
        <v>1474</v>
      </c>
      <c r="N451" s="187">
        <v>1705</v>
      </c>
      <c r="O451" s="190">
        <v>2354</v>
      </c>
      <c r="P451" s="182">
        <v>965</v>
      </c>
      <c r="Q451" s="186">
        <v>778</v>
      </c>
      <c r="R451" s="184">
        <v>1397</v>
      </c>
      <c r="S451" s="185">
        <v>1178</v>
      </c>
      <c r="T451" s="182">
        <v>292</v>
      </c>
      <c r="U451" s="186">
        <v>305</v>
      </c>
      <c r="V451" s="184">
        <v>704</v>
      </c>
      <c r="W451" s="191">
        <v>1675</v>
      </c>
      <c r="X451" s="182">
        <v>844</v>
      </c>
      <c r="Y451" s="186">
        <v>527</v>
      </c>
      <c r="Z451" s="184">
        <v>2406</v>
      </c>
      <c r="AA451" s="182">
        <v>2221</v>
      </c>
      <c r="AB451" s="156">
        <f t="shared" si="7752"/>
        <v>15231</v>
      </c>
      <c r="AC451" s="157">
        <f t="shared" si="7753"/>
        <v>15327</v>
      </c>
      <c r="AE451" s="235" t="str">
        <f>$AE$17</f>
        <v>17:00 - 17:59</v>
      </c>
      <c r="AF451" s="125">
        <f t="shared" ref="AF451:AU452" si="7944">SUMIF($A$9:$A$32,$AE451,B$443:B$466)</f>
        <v>1611</v>
      </c>
      <c r="AG451" s="172">
        <f t="shared" si="7944"/>
        <v>2782</v>
      </c>
      <c r="AH451" s="126">
        <f t="shared" si="7944"/>
        <v>1235</v>
      </c>
      <c r="AI451" s="166">
        <f t="shared" si="7944"/>
        <v>951</v>
      </c>
      <c r="AJ451" s="125">
        <f t="shared" si="7944"/>
        <v>1638</v>
      </c>
      <c r="AK451" s="127">
        <f t="shared" si="7944"/>
        <v>2325</v>
      </c>
      <c r="AL451" s="126">
        <f t="shared" si="7944"/>
        <v>2645</v>
      </c>
      <c r="AM451" s="166">
        <f t="shared" si="7944"/>
        <v>4565</v>
      </c>
      <c r="AN451" s="125">
        <f t="shared" si="7944"/>
        <v>1054</v>
      </c>
      <c r="AO451" s="127">
        <f t="shared" si="7944"/>
        <v>254</v>
      </c>
      <c r="AP451" s="126">
        <f t="shared" si="7944"/>
        <v>2976</v>
      </c>
      <c r="AQ451" s="125">
        <f t="shared" si="7944"/>
        <v>917</v>
      </c>
      <c r="AR451" s="165">
        <f t="shared" si="7944"/>
        <v>4400</v>
      </c>
      <c r="AS451" s="167">
        <f t="shared" si="7944"/>
        <v>2380</v>
      </c>
      <c r="AT451" s="125">
        <f t="shared" si="7944"/>
        <v>2106</v>
      </c>
      <c r="AU451" s="127">
        <f t="shared" si="7944"/>
        <v>1493</v>
      </c>
      <c r="AV451" s="126">
        <f t="shared" ref="AP451:BE452" si="7945">SUMIF($A$9:$A$32,$AE451,R$443:R$466)</f>
        <v>1872</v>
      </c>
      <c r="AW451" s="166">
        <f t="shared" si="7945"/>
        <v>2260</v>
      </c>
      <c r="AX451" s="125">
        <f t="shared" si="7945"/>
        <v>1222</v>
      </c>
      <c r="AY451" s="127">
        <f t="shared" si="7945"/>
        <v>234</v>
      </c>
      <c r="AZ451" s="126">
        <f t="shared" si="7945"/>
        <v>2874</v>
      </c>
      <c r="BA451" s="166">
        <f t="shared" si="7945"/>
        <v>1542</v>
      </c>
      <c r="BB451" s="125">
        <f t="shared" si="7945"/>
        <v>2417</v>
      </c>
      <c r="BC451" s="127">
        <f t="shared" si="7945"/>
        <v>672</v>
      </c>
      <c r="BD451" s="170">
        <f t="shared" si="7945"/>
        <v>2846</v>
      </c>
      <c r="BE451" s="171">
        <f t="shared" si="7945"/>
        <v>4158</v>
      </c>
      <c r="BF451" s="156">
        <f>AF451+AH451+AJ451+AL451+AN451+AP451+AR451+AT451+AV451+AX451+AZ451+BB451+BD451</f>
        <v>28896</v>
      </c>
      <c r="BG451" s="157">
        <f>AG451+AI451+AK451+AM451+AO451+AQ451+AS451+AU451+AW451+AY451+BA451+BC451+BE451</f>
        <v>24533</v>
      </c>
      <c r="BI451" s="145" t="s">
        <v>24</v>
      </c>
      <c r="BJ451" s="128">
        <f>B451/B467</f>
        <v>4.9790750080480735E-2</v>
      </c>
      <c r="BK451" s="129">
        <f t="shared" ref="BK451" si="7946">C451/C467</f>
        <v>4.18202922299604E-2</v>
      </c>
      <c r="BL451" s="130">
        <f t="shared" ref="BL451" si="7947">D451/D467</f>
        <v>4.5310690852952529E-2</v>
      </c>
      <c r="BM451" s="131">
        <f t="shared" ref="BM451" si="7948">E451/E467</f>
        <v>4.2991800137941606E-2</v>
      </c>
      <c r="BN451" s="128">
        <f t="shared" ref="BN451" si="7949">F451/F467</f>
        <v>5.5275668771730645E-2</v>
      </c>
      <c r="BO451" s="129">
        <f t="shared" ref="BO451" si="7950">G451/G467</f>
        <v>3.2578014740473574E-2</v>
      </c>
      <c r="BP451" s="130">
        <f t="shared" ref="BP451" si="7951">H451/H467</f>
        <v>5.8602256978816075E-2</v>
      </c>
      <c r="BQ451" s="131">
        <f t="shared" ref="BQ451" si="7952">I451/I467</f>
        <v>3.9729445757814549E-2</v>
      </c>
      <c r="BR451" s="128">
        <f t="shared" ref="BR451" si="7953">J451/J467</f>
        <v>4.1493111182313358E-2</v>
      </c>
      <c r="BS451" s="129">
        <f t="shared" ref="BS451" si="7954">K451/K467</f>
        <v>5.8224384311340832E-2</v>
      </c>
      <c r="BT451" s="130">
        <f t="shared" ref="BT451" si="7955">L451/L467</f>
        <v>3.1415357693429444E-2</v>
      </c>
      <c r="BU451" s="128">
        <f t="shared" ref="BU451" si="7956">M451/M467</f>
        <v>6.1990074859113467E-2</v>
      </c>
      <c r="BV451" s="132">
        <f t="shared" ref="BV451" si="7957">N451/N467</f>
        <v>4.0135590028483319E-2</v>
      </c>
      <c r="BW451" s="133">
        <f t="shared" ref="BW451" si="7958">O451/O467</f>
        <v>5.6800907270226575E-2</v>
      </c>
      <c r="BX451" s="128">
        <f t="shared" ref="BX451" si="7959">P451/P467</f>
        <v>4.310537365435297E-2</v>
      </c>
      <c r="BY451" s="129">
        <f t="shared" ref="BY451" si="7960">Q451/Q467</f>
        <v>3.7412839624909836E-2</v>
      </c>
      <c r="BZ451" s="130">
        <f t="shared" ref="BZ451" si="7961">R451/R467</f>
        <v>5.3129991633072186E-2</v>
      </c>
      <c r="CA451" s="131">
        <f t="shared" ref="CA451" si="7962">S451/S467</f>
        <v>4.5184304399524373E-2</v>
      </c>
      <c r="CB451" s="128">
        <f t="shared" ref="CB451" si="7963">T451/T467</f>
        <v>3.81948986265533E-2</v>
      </c>
      <c r="CC451" s="129">
        <f t="shared" ref="CC451" si="7964">U451/U467</f>
        <v>3.9127645926876203E-2</v>
      </c>
      <c r="CD451" s="130">
        <f t="shared" ref="CD451" si="7965">V451/V467</f>
        <v>2.8048926252041913E-2</v>
      </c>
      <c r="CE451" s="131">
        <f t="shared" ref="CE451" si="7966">W451/W467</f>
        <v>5.9538620125830874E-2</v>
      </c>
      <c r="CF451" s="128">
        <f t="shared" ref="CF451" si="7967">X451/X467</f>
        <v>3.973821743019916E-2</v>
      </c>
      <c r="CG451" s="129">
        <f t="shared" ref="CG451" si="7968">Y451/Y467</f>
        <v>4.2116199152881006E-2</v>
      </c>
      <c r="CH451" s="130">
        <f t="shared" ref="CH451" si="7969">Z451/Z467</f>
        <v>5.8977815908812355E-2</v>
      </c>
      <c r="CI451" s="128">
        <f t="shared" ref="CI451" si="7970">AA451/AA467</f>
        <v>5.0851726348566717E-2</v>
      </c>
      <c r="CJ451" s="134">
        <f t="shared" ref="CJ451" si="7971">AB451/AB467</f>
        <v>4.6765472582739977E-2</v>
      </c>
      <c r="CK451" s="135">
        <f t="shared" ref="CK451" si="7972">AC451/AC467</f>
        <v>4.7259608713750519E-2</v>
      </c>
    </row>
    <row r="452" spans="1:89" x14ac:dyDescent="0.2">
      <c r="A452" s="136" t="s">
        <v>25</v>
      </c>
      <c r="B452" s="192">
        <v>1399</v>
      </c>
      <c r="C452" s="176">
        <v>1329</v>
      </c>
      <c r="D452" s="177">
        <v>651</v>
      </c>
      <c r="E452" s="178">
        <v>515</v>
      </c>
      <c r="F452" s="175">
        <v>1532</v>
      </c>
      <c r="G452" s="179">
        <v>840</v>
      </c>
      <c r="H452" s="177">
        <v>2130</v>
      </c>
      <c r="I452" s="178">
        <v>1999</v>
      </c>
      <c r="J452" s="175">
        <v>238</v>
      </c>
      <c r="K452" s="176">
        <v>304</v>
      </c>
      <c r="L452" s="177">
        <v>840</v>
      </c>
      <c r="M452" s="175">
        <v>1369</v>
      </c>
      <c r="N452" s="180">
        <v>1868</v>
      </c>
      <c r="O452" s="193">
        <v>2076</v>
      </c>
      <c r="P452" s="175">
        <v>1004</v>
      </c>
      <c r="Q452" s="176">
        <v>754</v>
      </c>
      <c r="R452" s="177">
        <v>1278</v>
      </c>
      <c r="S452" s="178">
        <v>1140</v>
      </c>
      <c r="T452" s="184">
        <v>216</v>
      </c>
      <c r="U452" s="175">
        <v>270</v>
      </c>
      <c r="V452" s="177">
        <v>833</v>
      </c>
      <c r="W452" s="194">
        <v>1599</v>
      </c>
      <c r="X452" s="175">
        <v>777</v>
      </c>
      <c r="Y452" s="179">
        <v>437</v>
      </c>
      <c r="Z452" s="177">
        <v>2147</v>
      </c>
      <c r="AA452" s="175">
        <v>2081</v>
      </c>
      <c r="AB452" s="156">
        <f t="shared" si="7752"/>
        <v>14913</v>
      </c>
      <c r="AC452" s="157">
        <f t="shared" si="7753"/>
        <v>14713</v>
      </c>
      <c r="AE452" s="237" t="str">
        <f>$AE$18</f>
        <v>18:00 - 18:59</v>
      </c>
      <c r="AF452" s="125">
        <f t="shared" si="7944"/>
        <v>1578</v>
      </c>
      <c r="AG452" s="176">
        <f t="shared" si="7944"/>
        <v>4001</v>
      </c>
      <c r="AH452" s="177">
        <f t="shared" si="7944"/>
        <v>897</v>
      </c>
      <c r="AI452" s="178">
        <f t="shared" si="7944"/>
        <v>1335</v>
      </c>
      <c r="AJ452" s="238">
        <f t="shared" si="7944"/>
        <v>1280</v>
      </c>
      <c r="AK452" s="179">
        <f t="shared" si="7944"/>
        <v>2769</v>
      </c>
      <c r="AL452" s="177">
        <f t="shared" si="7944"/>
        <v>2496</v>
      </c>
      <c r="AM452" s="178">
        <f t="shared" si="7944"/>
        <v>5170</v>
      </c>
      <c r="AN452" s="238">
        <f t="shared" si="7944"/>
        <v>712</v>
      </c>
      <c r="AO452" s="179">
        <f t="shared" si="7944"/>
        <v>304</v>
      </c>
      <c r="AP452" s="177">
        <f t="shared" si="7945"/>
        <v>2842</v>
      </c>
      <c r="AQ452" s="238">
        <f t="shared" si="7945"/>
        <v>1041</v>
      </c>
      <c r="AR452" s="180">
        <f t="shared" si="7945"/>
        <v>3580</v>
      </c>
      <c r="AS452" s="181">
        <f t="shared" si="7945"/>
        <v>2675</v>
      </c>
      <c r="AT452" s="238">
        <f t="shared" si="7945"/>
        <v>1910</v>
      </c>
      <c r="AU452" s="179">
        <f t="shared" si="7945"/>
        <v>1800</v>
      </c>
      <c r="AV452" s="177">
        <f t="shared" si="7945"/>
        <v>1976</v>
      </c>
      <c r="AW452" s="178">
        <f t="shared" si="7945"/>
        <v>2565</v>
      </c>
      <c r="AX452" s="238">
        <f t="shared" si="7945"/>
        <v>1135</v>
      </c>
      <c r="AY452" s="179">
        <f t="shared" si="7945"/>
        <v>254</v>
      </c>
      <c r="AZ452" s="177">
        <f t="shared" si="7945"/>
        <v>3168</v>
      </c>
      <c r="BA452" s="178">
        <f t="shared" si="7945"/>
        <v>1619</v>
      </c>
      <c r="BB452" s="238">
        <f t="shared" si="7945"/>
        <v>2143</v>
      </c>
      <c r="BC452" s="179">
        <f t="shared" si="7945"/>
        <v>913</v>
      </c>
      <c r="BD452" s="177">
        <f t="shared" si="7945"/>
        <v>2917</v>
      </c>
      <c r="BE452" s="238">
        <f t="shared" si="7945"/>
        <v>4803</v>
      </c>
      <c r="BF452" s="158">
        <f>SUM(AF452,AH452,AJ452,AL452,AN452,AP452,AR452,AT452,AV452,AX452,AZ452,BB452,BD452)</f>
        <v>26634</v>
      </c>
      <c r="BG452" s="159">
        <f>SUM(AG452,AI452,AK452,AM452,AO452,AQ452,AS452,AU452,AW452,AY452,BA452,BC452,BE452)</f>
        <v>29249</v>
      </c>
      <c r="BI452" s="136" t="s">
        <v>25</v>
      </c>
      <c r="BJ452" s="128">
        <f>B452/B467</f>
        <v>5.0041134599563615E-2</v>
      </c>
      <c r="BK452" s="129">
        <f t="shared" ref="BK452" si="7973">C452/C467</f>
        <v>4.5370749692748874E-2</v>
      </c>
      <c r="BL452" s="130">
        <f t="shared" ref="BL452" si="7974">D452/D467</f>
        <v>5.0250868390582785E-2</v>
      </c>
      <c r="BM452" s="131">
        <f t="shared" ref="BM452" si="7975">E452/E467</f>
        <v>3.9466625795080083E-2</v>
      </c>
      <c r="BN452" s="128">
        <f t="shared" ref="BN452" si="7976">F452/F467</f>
        <v>5.435322500532179E-2</v>
      </c>
      <c r="BO452" s="129">
        <f t="shared" ref="BO452" si="7977">G452/G467</f>
        <v>3.2930845225027441E-2</v>
      </c>
      <c r="BP452" s="130">
        <f t="shared" ref="BP452" si="7978">H452/H467</f>
        <v>5.2712334191249259E-2</v>
      </c>
      <c r="BQ452" s="131">
        <f t="shared" ref="BQ452" si="7979">I452/I467</f>
        <v>4.3757114088083353E-2</v>
      </c>
      <c r="BR452" s="128">
        <f t="shared" ref="BR452" si="7980">J452/J467</f>
        <v>3.8128804870233901E-2</v>
      </c>
      <c r="BS452" s="129">
        <f t="shared" ref="BS452" si="7981">K452/K467</f>
        <v>4.6214654910307087E-2</v>
      </c>
      <c r="BT452" s="130">
        <f t="shared" ref="BT452" si="7982">L452/L467</f>
        <v>3.4998541727428022E-2</v>
      </c>
      <c r="BU452" s="128">
        <f t="shared" ref="BU452" si="7983">M452/M467</f>
        <v>5.7574228278240387E-2</v>
      </c>
      <c r="BV452" s="132">
        <f t="shared" ref="BV452" si="7984">N452/N467</f>
        <v>4.3972599515077329E-2</v>
      </c>
      <c r="BW452" s="133">
        <f t="shared" ref="BW452" si="7985">O452/O467</f>
        <v>5.0092898680114857E-2</v>
      </c>
      <c r="BX452" s="128">
        <f t="shared" ref="BX452" si="7986">P452/P467</f>
        <v>4.4847456112922679E-2</v>
      </c>
      <c r="BY452" s="129">
        <f t="shared" ref="BY452" si="7987">Q452/Q467</f>
        <v>3.625871603750902E-2</v>
      </c>
      <c r="BZ452" s="130">
        <f t="shared" ref="BZ452" si="7988">R452/R467</f>
        <v>4.8604244314292236E-2</v>
      </c>
      <c r="CA452" s="131">
        <f t="shared" ref="CA452" si="7989">S452/S467</f>
        <v>4.3726746193088105E-2</v>
      </c>
      <c r="CB452" s="128">
        <f t="shared" ref="CB452" si="7990">T452/T467</f>
        <v>2.8253760627861349E-2</v>
      </c>
      <c r="CC452" s="129">
        <f t="shared" ref="CC452" si="7991">U452/U467</f>
        <v>3.463758819756254E-2</v>
      </c>
      <c r="CD452" s="130">
        <f t="shared" ref="CD452" si="7992">V452/V467</f>
        <v>3.3188573249930277E-2</v>
      </c>
      <c r="CE452" s="131">
        <f t="shared" ref="CE452" si="7993">W452/W467</f>
        <v>5.6837166317136457E-2</v>
      </c>
      <c r="CF452" s="128">
        <f t="shared" ref="CF452" si="7994">X452/X467</f>
        <v>3.6583643297707046E-2</v>
      </c>
      <c r="CG452" s="129">
        <f t="shared" ref="CG452" si="7995">Y452/Y467</f>
        <v>3.4923679373451609E-2</v>
      </c>
      <c r="CH452" s="130">
        <f t="shared" ref="CH452" si="7996">Z452/Z467</f>
        <v>5.2628998651795565E-2</v>
      </c>
      <c r="CI452" s="128">
        <f t="shared" ref="CI452" si="7997">AA452/AA467</f>
        <v>4.7646304606648961E-2</v>
      </c>
      <c r="CJ452" s="134">
        <f t="shared" ref="CJ452" si="7998">AB452/AB467</f>
        <v>4.5789080994445619E-2</v>
      </c>
      <c r="CK452" s="135">
        <f t="shared" ref="CK452" si="7999">AC452/AC467</f>
        <v>4.5366387616977324E-2</v>
      </c>
    </row>
    <row r="453" spans="1:89" ht="13.5" thickBot="1" x14ac:dyDescent="0.25">
      <c r="A453" s="145" t="s">
        <v>26</v>
      </c>
      <c r="B453" s="189">
        <v>1180</v>
      </c>
      <c r="C453" s="183">
        <v>1241</v>
      </c>
      <c r="D453" s="184">
        <v>543</v>
      </c>
      <c r="E453" s="185">
        <v>550</v>
      </c>
      <c r="F453" s="182">
        <v>1265</v>
      </c>
      <c r="G453" s="186">
        <v>939</v>
      </c>
      <c r="H453" s="184">
        <v>2003</v>
      </c>
      <c r="I453" s="185">
        <v>1731</v>
      </c>
      <c r="J453" s="182">
        <v>312</v>
      </c>
      <c r="K453" s="183">
        <v>236</v>
      </c>
      <c r="L453" s="184">
        <v>811</v>
      </c>
      <c r="M453" s="182">
        <v>1125</v>
      </c>
      <c r="N453" s="187">
        <v>1671</v>
      </c>
      <c r="O453" s="190">
        <v>1814</v>
      </c>
      <c r="P453" s="182">
        <v>950</v>
      </c>
      <c r="Q453" s="183">
        <v>718</v>
      </c>
      <c r="R453" s="184">
        <v>1135</v>
      </c>
      <c r="S453" s="185">
        <v>1142</v>
      </c>
      <c r="T453" s="182">
        <v>206</v>
      </c>
      <c r="U453" s="186">
        <v>344</v>
      </c>
      <c r="V453" s="184">
        <v>897</v>
      </c>
      <c r="W453" s="191">
        <v>1375</v>
      </c>
      <c r="X453" s="182">
        <v>780</v>
      </c>
      <c r="Y453" s="186">
        <v>534</v>
      </c>
      <c r="Z453" s="184">
        <v>1929</v>
      </c>
      <c r="AA453" s="182">
        <v>2489</v>
      </c>
      <c r="AB453" s="156">
        <f t="shared" si="7752"/>
        <v>13682</v>
      </c>
      <c r="AC453" s="157">
        <f t="shared" si="7753"/>
        <v>14238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4.2207676073970739E-2</v>
      </c>
      <c r="BK453" s="129">
        <f t="shared" ref="BK453" si="8000">C453/C467</f>
        <v>4.2366516455004777E-2</v>
      </c>
      <c r="BL453" s="130">
        <f t="shared" ref="BL453" si="8001">D453/D467</f>
        <v>4.1914318795831726E-2</v>
      </c>
      <c r="BM453" s="131">
        <f t="shared" ref="BM453" si="8002">E453/E467</f>
        <v>4.214882366464863E-2</v>
      </c>
      <c r="BN453" s="128">
        <f t="shared" ref="BN453" si="8003">F453/F467</f>
        <v>4.4880437096430852E-2</v>
      </c>
      <c r="BO453" s="129">
        <f t="shared" ref="BO453" si="8004">G453/G467</f>
        <v>3.6811980555119965E-2</v>
      </c>
      <c r="BP453" s="130">
        <f t="shared" ref="BP453" si="8005">H453/H467</f>
        <v>4.9569392199564445E-2</v>
      </c>
      <c r="BQ453" s="131">
        <f t="shared" ref="BQ453" si="8006">I453/I467</f>
        <v>3.7890727607039661E-2</v>
      </c>
      <c r="BR453" s="128">
        <f t="shared" ref="BR453" si="8007">J453/J467</f>
        <v>4.9983979493752002E-2</v>
      </c>
      <c r="BS453" s="129">
        <f t="shared" ref="BS453" si="8008">K453/K467</f>
        <v>3.587716631194892E-2</v>
      </c>
      <c r="BT453" s="130">
        <f t="shared" ref="BT453" si="8009">L453/L467</f>
        <v>3.3790258739219196E-2</v>
      </c>
      <c r="BU453" s="128">
        <f t="shared" ref="BU453" si="8010">M453/M467</f>
        <v>4.7312641937925816E-2</v>
      </c>
      <c r="BV453" s="132">
        <f t="shared" ref="BV453" si="8011">N453/N467</f>
        <v>3.9335232221463713E-2</v>
      </c>
      <c r="BW453" s="133">
        <f t="shared" ref="BW453" si="8012">O453/O467</f>
        <v>4.37709625268441E-2</v>
      </c>
      <c r="BX453" s="128">
        <f t="shared" ref="BX453" si="8013">P453/P467</f>
        <v>4.2435341939518471E-2</v>
      </c>
      <c r="BY453" s="129">
        <f t="shared" ref="BY453" si="8014">Q453/Q467</f>
        <v>3.452753065640779E-2</v>
      </c>
      <c r="BZ453" s="130">
        <f t="shared" ref="BZ453" si="8015">R453/R467</f>
        <v>4.3165741233741541E-2</v>
      </c>
      <c r="CA453" s="131">
        <f t="shared" ref="CA453" si="8016">S453/S467</f>
        <v>4.3803459782900539E-2</v>
      </c>
      <c r="CB453" s="128">
        <f t="shared" ref="CB453" si="8017">T453/T467</f>
        <v>2.6945716154349247E-2</v>
      </c>
      <c r="CC453" s="129">
        <f t="shared" ref="CC453" si="8018">U453/U467</f>
        <v>4.4130853110968572E-2</v>
      </c>
      <c r="CD453" s="130">
        <f t="shared" ref="CD453" si="8019">V453/V467</f>
        <v>3.5738475636479541E-2</v>
      </c>
      <c r="CE453" s="131">
        <f t="shared" ref="CE453" si="8020">W453/W467</f>
        <v>4.8874986670458184E-2</v>
      </c>
      <c r="CF453" s="128">
        <f t="shared" ref="CF453" si="8021">X453/X467</f>
        <v>3.6724892885729082E-2</v>
      </c>
      <c r="CG453" s="129">
        <f t="shared" ref="CG453" si="8022">Y453/Y467</f>
        <v>4.2675617357947733E-2</v>
      </c>
      <c r="CH453" s="130">
        <f t="shared" ref="CH453" si="8023">Z453/Z467</f>
        <v>4.7285206520406915E-2</v>
      </c>
      <c r="CI453" s="128">
        <f t="shared" ref="CI453" si="8024">AA453/AA467</f>
        <v>5.6987819397380714E-2</v>
      </c>
      <c r="CJ453" s="134">
        <f t="shared" ref="CJ453" si="8025">AB453/AB467</f>
        <v>4.2009401607054582E-2</v>
      </c>
      <c r="CK453" s="135">
        <f t="shared" ref="CK453" si="8026">AC453/AC467</f>
        <v>4.3901762175662551E-2</v>
      </c>
    </row>
    <row r="454" spans="1:89" ht="14.25" thickTop="1" thickBot="1" x14ac:dyDescent="0.25">
      <c r="A454" s="136" t="s">
        <v>27</v>
      </c>
      <c r="B454" s="192">
        <v>1166</v>
      </c>
      <c r="C454" s="176">
        <v>1318</v>
      </c>
      <c r="D454" s="177">
        <v>567</v>
      </c>
      <c r="E454" s="178">
        <v>574</v>
      </c>
      <c r="F454" s="175">
        <v>1123</v>
      </c>
      <c r="G454" s="179">
        <v>883</v>
      </c>
      <c r="H454" s="177">
        <v>1919</v>
      </c>
      <c r="I454" s="178">
        <v>2020</v>
      </c>
      <c r="J454" s="175">
        <v>377</v>
      </c>
      <c r="K454" s="176">
        <v>226</v>
      </c>
      <c r="L454" s="177">
        <v>985</v>
      </c>
      <c r="M454" s="175">
        <v>932</v>
      </c>
      <c r="N454" s="180">
        <v>1844</v>
      </c>
      <c r="O454" s="193">
        <v>1532</v>
      </c>
      <c r="P454" s="175">
        <v>992</v>
      </c>
      <c r="Q454" s="176">
        <v>763</v>
      </c>
      <c r="R454" s="177">
        <v>1186</v>
      </c>
      <c r="S454" s="178">
        <v>1167</v>
      </c>
      <c r="T454" s="175">
        <v>286</v>
      </c>
      <c r="U454" s="179">
        <v>236</v>
      </c>
      <c r="V454" s="177">
        <v>1076</v>
      </c>
      <c r="W454" s="194">
        <v>1221</v>
      </c>
      <c r="X454" s="175">
        <v>869</v>
      </c>
      <c r="Y454" s="179">
        <v>384</v>
      </c>
      <c r="Z454" s="177">
        <v>2073</v>
      </c>
      <c r="AA454" s="175">
        <v>2271</v>
      </c>
      <c r="AB454" s="156">
        <f t="shared" si="7752"/>
        <v>14463</v>
      </c>
      <c r="AC454" s="157">
        <f t="shared" si="7753"/>
        <v>13527</v>
      </c>
      <c r="AE454" s="229" t="s">
        <v>13</v>
      </c>
      <c r="AF454" s="20">
        <f t="shared" ref="AF454:BG454" si="8027">SUM(AF451:AF453)</f>
        <v>3189</v>
      </c>
      <c r="AG454" s="21">
        <f t="shared" si="8027"/>
        <v>6783</v>
      </c>
      <c r="AH454" s="20">
        <f t="shared" si="8027"/>
        <v>2132</v>
      </c>
      <c r="AI454" s="21">
        <f t="shared" si="8027"/>
        <v>2286</v>
      </c>
      <c r="AJ454" s="20">
        <f t="shared" si="8027"/>
        <v>2918</v>
      </c>
      <c r="AK454" s="21">
        <f t="shared" si="8027"/>
        <v>5094</v>
      </c>
      <c r="AL454" s="20">
        <f t="shared" si="8027"/>
        <v>5141</v>
      </c>
      <c r="AM454" s="21">
        <f t="shared" si="8027"/>
        <v>9735</v>
      </c>
      <c r="AN454" s="20">
        <f t="shared" si="8027"/>
        <v>1766</v>
      </c>
      <c r="AO454" s="21">
        <f t="shared" si="8027"/>
        <v>558</v>
      </c>
      <c r="AP454" s="20">
        <f t="shared" si="8027"/>
        <v>5818</v>
      </c>
      <c r="AQ454" s="21">
        <f t="shared" si="8027"/>
        <v>1958</v>
      </c>
      <c r="AR454" s="20">
        <f t="shared" si="8027"/>
        <v>7980</v>
      </c>
      <c r="AS454" s="21">
        <f t="shared" si="8027"/>
        <v>5055</v>
      </c>
      <c r="AT454" s="20">
        <f t="shared" si="8027"/>
        <v>4016</v>
      </c>
      <c r="AU454" s="21">
        <f t="shared" si="8027"/>
        <v>3293</v>
      </c>
      <c r="AV454" s="20">
        <f t="shared" si="8027"/>
        <v>3848</v>
      </c>
      <c r="AW454" s="21">
        <f t="shared" si="8027"/>
        <v>4825</v>
      </c>
      <c r="AX454" s="20">
        <f t="shared" si="8027"/>
        <v>2357</v>
      </c>
      <c r="AY454" s="21">
        <f t="shared" si="8027"/>
        <v>488</v>
      </c>
      <c r="AZ454" s="20">
        <f t="shared" si="8027"/>
        <v>6042</v>
      </c>
      <c r="BA454" s="21">
        <f t="shared" si="8027"/>
        <v>3161</v>
      </c>
      <c r="BB454" s="20">
        <f t="shared" si="8027"/>
        <v>4560</v>
      </c>
      <c r="BC454" s="21">
        <f t="shared" si="8027"/>
        <v>1585</v>
      </c>
      <c r="BD454" s="20">
        <f t="shared" si="8027"/>
        <v>5763</v>
      </c>
      <c r="BE454" s="21">
        <f t="shared" si="8027"/>
        <v>8961</v>
      </c>
      <c r="BF454" s="160">
        <f t="shared" si="8027"/>
        <v>55530</v>
      </c>
      <c r="BG454" s="161">
        <f t="shared" si="8027"/>
        <v>53782</v>
      </c>
      <c r="BI454" s="136" t="s">
        <v>27</v>
      </c>
      <c r="BJ454" s="128">
        <f>B454/B467</f>
        <v>4.1706907035804985E-2</v>
      </c>
      <c r="BK454" s="129">
        <f t="shared" ref="BK454" si="8028">C454/C467</f>
        <v>4.4995220538030858E-2</v>
      </c>
      <c r="BL454" s="130">
        <f t="shared" ref="BL454" si="8029">D454/D467</f>
        <v>4.3766885372443075E-2</v>
      </c>
      <c r="BM454" s="131">
        <f t="shared" ref="BM454" si="8030">E454/E467</f>
        <v>4.3988045060924207E-2</v>
      </c>
      <c r="BN454" s="128">
        <f t="shared" ref="BN454" si="8031">F454/F467</f>
        <v>3.9842474987582491E-2</v>
      </c>
      <c r="BO454" s="129">
        <f t="shared" ref="BO454" si="8032">G454/G467</f>
        <v>3.4616590873451467E-2</v>
      </c>
      <c r="BP454" s="130">
        <f t="shared" ref="BP454" si="8033">H454/H467</f>
        <v>4.7490595921599682E-2</v>
      </c>
      <c r="BQ454" s="131">
        <f t="shared" ref="BQ454" si="8034">I454/I467</f>
        <v>4.421679362577708E-2</v>
      </c>
      <c r="BR454" s="128">
        <f t="shared" ref="BR454" si="8035">J454/J467</f>
        <v>6.0397308554950339E-2</v>
      </c>
      <c r="BS454" s="129">
        <f t="shared" ref="BS454" si="8036">K454/K467</f>
        <v>3.4356947400425664E-2</v>
      </c>
      <c r="BT454" s="130">
        <f t="shared" ref="BT454" si="8037">L454/L467</f>
        <v>4.1039956668472148E-2</v>
      </c>
      <c r="BU454" s="128">
        <f t="shared" ref="BU454" si="8038">M454/M467</f>
        <v>3.9195895365463876E-2</v>
      </c>
      <c r="BV454" s="132">
        <f t="shared" ref="BV454" si="8039">N454/N467</f>
        <v>4.3407641063063489E-2</v>
      </c>
      <c r="BW454" s="133">
        <f t="shared" ref="BW454" si="8040">O454/O467</f>
        <v>3.696643582752214E-2</v>
      </c>
      <c r="BX454" s="128">
        <f t="shared" ref="BX454" si="8041">P454/P467</f>
        <v>4.4311430741055077E-2</v>
      </c>
      <c r="BY454" s="129">
        <f t="shared" ref="BY454" si="8042">Q454/Q467</f>
        <v>3.6691512382784321E-2</v>
      </c>
      <c r="BZ454" s="130">
        <f t="shared" ref="BZ454" si="8043">R454/R467</f>
        <v>4.5105347227504373E-2</v>
      </c>
      <c r="CA454" s="131">
        <f t="shared" ref="CA454" si="8044">S454/S467</f>
        <v>4.4762379655555982E-2</v>
      </c>
      <c r="CB454" s="128">
        <f t="shared" ref="CB454" si="8045">T454/T467</f>
        <v>3.7410071942446041E-2</v>
      </c>
      <c r="CC454" s="129">
        <f t="shared" ref="CC454" si="8046">U454/U467</f>
        <v>3.0275817831943552E-2</v>
      </c>
      <c r="CD454" s="130">
        <f t="shared" ref="CD454" si="8047">V454/V467</f>
        <v>4.2870233873859513E-2</v>
      </c>
      <c r="CE454" s="131">
        <f t="shared" ref="CE454" si="8048">W454/W467</f>
        <v>4.3400988163366863E-2</v>
      </c>
      <c r="CF454" s="128">
        <f t="shared" ref="CF454" si="8049">X454/X467</f>
        <v>4.0915297330382787E-2</v>
      </c>
      <c r="CG454" s="129">
        <f t="shared" ref="CG454" si="8050">Y454/Y467</f>
        <v>3.0688084392232078E-2</v>
      </c>
      <c r="CH454" s="130">
        <f t="shared" ref="CH454" si="8051">Z454/Z467</f>
        <v>5.0815050864076478E-2</v>
      </c>
      <c r="CI454" s="128">
        <f t="shared" ref="CI454" si="8052">AA454/AA467</f>
        <v>5.1996519827823058E-2</v>
      </c>
      <c r="CJ454" s="134">
        <f t="shared" ref="CJ454" si="8053">AB454/AB467</f>
        <v>4.4407394784595121E-2</v>
      </c>
      <c r="CK454" s="135">
        <f t="shared" ref="CK454" si="8054">AC454/AC467</f>
        <v>4.1709449146662969E-2</v>
      </c>
    </row>
    <row r="455" spans="1:89" ht="13.5" thickTop="1" x14ac:dyDescent="0.2">
      <c r="A455" s="145" t="s">
        <v>28</v>
      </c>
      <c r="B455" s="189">
        <v>1154</v>
      </c>
      <c r="C455" s="183">
        <v>1823</v>
      </c>
      <c r="D455" s="184">
        <v>667</v>
      </c>
      <c r="E455" s="185">
        <v>688</v>
      </c>
      <c r="F455" s="182">
        <v>1134</v>
      </c>
      <c r="G455" s="186">
        <v>1594</v>
      </c>
      <c r="H455" s="184">
        <v>1971</v>
      </c>
      <c r="I455" s="185">
        <v>2693</v>
      </c>
      <c r="J455" s="182">
        <v>402</v>
      </c>
      <c r="K455" s="183">
        <v>288</v>
      </c>
      <c r="L455" s="184">
        <v>1658</v>
      </c>
      <c r="M455" s="182">
        <v>916</v>
      </c>
      <c r="N455" s="187">
        <v>2436</v>
      </c>
      <c r="O455" s="190">
        <v>1794</v>
      </c>
      <c r="P455" s="182">
        <v>1247</v>
      </c>
      <c r="Q455" s="183">
        <v>917</v>
      </c>
      <c r="R455" s="184">
        <v>1355</v>
      </c>
      <c r="S455" s="185">
        <v>1391</v>
      </c>
      <c r="T455" s="182">
        <v>466</v>
      </c>
      <c r="U455" s="186">
        <v>202</v>
      </c>
      <c r="V455" s="184">
        <v>1550</v>
      </c>
      <c r="W455" s="191">
        <v>1207</v>
      </c>
      <c r="X455" s="182">
        <v>1158</v>
      </c>
      <c r="Y455" s="186">
        <v>396</v>
      </c>
      <c r="Z455" s="184">
        <v>2170</v>
      </c>
      <c r="AA455" s="182">
        <v>2656</v>
      </c>
      <c r="AB455" s="156">
        <f t="shared" si="7752"/>
        <v>17368</v>
      </c>
      <c r="AC455" s="157">
        <f t="shared" si="7753"/>
        <v>16565</v>
      </c>
      <c r="BI455" s="145" t="s">
        <v>28</v>
      </c>
      <c r="BJ455" s="128">
        <f>B455/B467</f>
        <v>4.1277676431662913E-2</v>
      </c>
      <c r="BK455" s="129">
        <f t="shared" ref="BK455" si="8055">C455/C467</f>
        <v>6.2235422640994131E-2</v>
      </c>
      <c r="BL455" s="130">
        <f t="shared" ref="BL455" si="8056">D455/D467</f>
        <v>5.1485912774990351E-2</v>
      </c>
      <c r="BM455" s="131">
        <f t="shared" ref="BM455" si="8057">E455/E467</f>
        <v>5.2724346693233198E-2</v>
      </c>
      <c r="BN455" s="128">
        <f t="shared" ref="BN455" si="8058">F455/F467</f>
        <v>4.0232739657986231E-2</v>
      </c>
      <c r="BO455" s="129">
        <f t="shared" ref="BO455" si="8059">G455/G467</f>
        <v>6.2490199153206839E-2</v>
      </c>
      <c r="BP455" s="130">
        <f t="shared" ref="BP455" si="8060">H455/H467</f>
        <v>4.8777469807958822E-2</v>
      </c>
      <c r="BQ455" s="131">
        <f t="shared" ref="BQ455" si="8061">I455/I467</f>
        <v>5.8948428333771126E-2</v>
      </c>
      <c r="BR455" s="128">
        <f t="shared" ref="BR455" si="8062">J455/J467</f>
        <v>6.4402435116949694E-2</v>
      </c>
      <c r="BS455" s="129">
        <f t="shared" ref="BS455" si="8063">K455/K467</f>
        <v>4.3782304651869872E-2</v>
      </c>
      <c r="BT455" s="130">
        <f t="shared" ref="BT455" si="8064">L455/L467</f>
        <v>6.9080454981042455E-2</v>
      </c>
      <c r="BU455" s="128">
        <f t="shared" ref="BU455" si="8065">M455/M467</f>
        <v>3.8523004457902264E-2</v>
      </c>
      <c r="BV455" s="132">
        <f t="shared" ref="BV455" si="8066">N455/N467</f>
        <v>5.7343282879404912E-2</v>
      </c>
      <c r="BW455" s="133">
        <f t="shared" ref="BW455" si="8067">O455/O467</f>
        <v>4.3288371980792897E-2</v>
      </c>
      <c r="BX455" s="128">
        <f t="shared" ref="BX455" si="8068">P455/P467</f>
        <v>5.5701969893241617E-2</v>
      </c>
      <c r="BY455" s="129">
        <f t="shared" ref="BY455" si="8069">Q455/Q467</f>
        <v>4.4097138735272899E-2</v>
      </c>
      <c r="BZ455" s="130">
        <f t="shared" ref="BZ455" si="8070">R455/R467</f>
        <v>5.1532669049973376E-2</v>
      </c>
      <c r="CA455" s="131">
        <f t="shared" ref="CA455" si="8071">S455/S467</f>
        <v>5.3354301714548732E-2</v>
      </c>
      <c r="CB455" s="128">
        <f t="shared" ref="CB455" si="8072">T455/T467</f>
        <v>6.0954872465663834E-2</v>
      </c>
      <c r="CC455" s="129">
        <f t="shared" ref="CC455" si="8073">U455/U467</f>
        <v>2.5914047466324568E-2</v>
      </c>
      <c r="CD455" s="130">
        <f t="shared" ref="CD455" si="8074">V455/V467</f>
        <v>6.1755448424240009E-2</v>
      </c>
      <c r="CE455" s="131">
        <f t="shared" ref="CE455" si="8075">W455/W467</f>
        <v>4.2903351935449474E-2</v>
      </c>
      <c r="CF455" s="128">
        <f t="shared" ref="CF455" si="8076">X455/X467</f>
        <v>5.4522340976505483E-2</v>
      </c>
      <c r="CG455" s="129">
        <f t="shared" ref="CG455" si="8077">Y455/Y467</f>
        <v>3.1647087029489332E-2</v>
      </c>
      <c r="CH455" s="130">
        <f t="shared" ref="CH455" si="8078">Z455/Z467</f>
        <v>5.3192793234465005E-2</v>
      </c>
      <c r="CI455" s="128">
        <f t="shared" ref="CI455" si="8079">AA455/AA467</f>
        <v>6.0811429618096893E-2</v>
      </c>
      <c r="CJ455" s="134">
        <f t="shared" ref="CJ455" si="8080">AB455/AB467</f>
        <v>5.3326946872630024E-2</v>
      </c>
      <c r="CK455" s="135">
        <f t="shared" ref="CK455" si="8081">AC455/AC467</f>
        <v>5.1076885127114072E-2</v>
      </c>
    </row>
    <row r="456" spans="1:89" x14ac:dyDescent="0.2">
      <c r="A456" s="136" t="s">
        <v>29</v>
      </c>
      <c r="B456" s="192">
        <v>1268</v>
      </c>
      <c r="C456" s="176">
        <v>2679</v>
      </c>
      <c r="D456" s="177">
        <v>1030</v>
      </c>
      <c r="E456" s="178">
        <v>821</v>
      </c>
      <c r="F456" s="175">
        <v>1292</v>
      </c>
      <c r="G456" s="179">
        <v>2155</v>
      </c>
      <c r="H456" s="177">
        <v>2222</v>
      </c>
      <c r="I456" s="178">
        <v>3683</v>
      </c>
      <c r="J456" s="175">
        <v>611</v>
      </c>
      <c r="K456" s="176">
        <v>247</v>
      </c>
      <c r="L456" s="177">
        <v>2378</v>
      </c>
      <c r="M456" s="175">
        <v>851</v>
      </c>
      <c r="N456" s="180">
        <v>3099</v>
      </c>
      <c r="O456" s="193">
        <v>2051</v>
      </c>
      <c r="P456" s="175">
        <v>1667</v>
      </c>
      <c r="Q456" s="176">
        <v>1052</v>
      </c>
      <c r="R456" s="177">
        <v>1664</v>
      </c>
      <c r="S456" s="178">
        <v>1782</v>
      </c>
      <c r="T456" s="175">
        <v>1078</v>
      </c>
      <c r="U456" s="179">
        <v>223</v>
      </c>
      <c r="V456" s="177">
        <v>2159</v>
      </c>
      <c r="W456" s="194">
        <v>1541</v>
      </c>
      <c r="X456" s="175">
        <v>1729</v>
      </c>
      <c r="Y456" s="179">
        <v>585</v>
      </c>
      <c r="Z456" s="177">
        <v>2466</v>
      </c>
      <c r="AA456" s="175">
        <v>3286</v>
      </c>
      <c r="AB456" s="156">
        <f t="shared" si="7752"/>
        <v>22663</v>
      </c>
      <c r="AC456" s="157">
        <f t="shared" si="7753"/>
        <v>20956</v>
      </c>
      <c r="BI456" s="136" t="s">
        <v>29</v>
      </c>
      <c r="BJ456" s="128">
        <f>B456/B467</f>
        <v>4.5355367171012628E-2</v>
      </c>
      <c r="BK456" s="129">
        <f t="shared" ref="BK456" si="8082">C456/C467</f>
        <v>9.14584186808685E-2</v>
      </c>
      <c r="BL456" s="130">
        <f t="shared" ref="BL456" si="8083">D456/D467</f>
        <v>7.9505982246236978E-2</v>
      </c>
      <c r="BM456" s="131">
        <f t="shared" ref="BM456" si="8084">E456/E467</f>
        <v>6.291669859759369E-2</v>
      </c>
      <c r="BN456" s="128">
        <f t="shared" ref="BN456" si="8085">F456/F467</f>
        <v>4.5838359469240045E-2</v>
      </c>
      <c r="BO456" s="129">
        <f t="shared" ref="BO456" si="8086">G456/G467</f>
        <v>8.4483299357064445E-2</v>
      </c>
      <c r="BP456" s="130">
        <f t="shared" ref="BP456" si="8087">H456/H467</f>
        <v>5.4989111067115425E-2</v>
      </c>
      <c r="BQ456" s="131">
        <f t="shared" ref="BQ456" si="8088">I456/I467</f>
        <v>8.0619035110760878E-2</v>
      </c>
      <c r="BR456" s="128">
        <f t="shared" ref="BR456" si="8089">J456/J467</f>
        <v>9.7885293175264343E-2</v>
      </c>
      <c r="BS456" s="129">
        <f t="shared" ref="BS456" si="8090">K456/K467</f>
        <v>3.7549407114624504E-2</v>
      </c>
      <c r="BT456" s="130">
        <f t="shared" ref="BT456" si="8091">L456/L467</f>
        <v>9.9079205033123618E-2</v>
      </c>
      <c r="BU456" s="128">
        <f t="shared" ref="BU456" si="8092">M456/M467</f>
        <v>3.5789385145933217E-2</v>
      </c>
      <c r="BV456" s="132">
        <f t="shared" ref="BV456" si="8093">N456/N467</f>
        <v>7.2950260116287288E-2</v>
      </c>
      <c r="BW456" s="133">
        <f t="shared" ref="BW456" si="8094">O456/O467</f>
        <v>4.9489660497550853E-2</v>
      </c>
      <c r="BX456" s="128">
        <f t="shared" ref="BX456" si="8095">P456/P467</f>
        <v>7.4462857908607669E-2</v>
      </c>
      <c r="BY456" s="129">
        <f t="shared" ref="BY456" si="8096">Q456/Q467</f>
        <v>5.0589083914402498E-2</v>
      </c>
      <c r="BZ456" s="130">
        <f t="shared" ref="BZ456" si="8097">R456/R467</f>
        <v>6.328439948277173E-2</v>
      </c>
      <c r="CA456" s="131">
        <f t="shared" ref="CA456" si="8098">S456/S467</f>
        <v>6.8351808522879823E-2</v>
      </c>
      <c r="CB456" s="128">
        <f t="shared" ref="CB456" si="8099">T456/T467</f>
        <v>0.14100719424460431</v>
      </c>
      <c r="CC456" s="129">
        <f t="shared" ref="CC456" si="8100">U456/U467</f>
        <v>2.8608082103912764E-2</v>
      </c>
      <c r="CD456" s="130">
        <f t="shared" ref="CD456" si="8101">V456/V467</f>
        <v>8.6019363321247863E-2</v>
      </c>
      <c r="CE456" s="131">
        <f t="shared" ref="CE456" si="8102">W456/W467</f>
        <v>5.4775530515764406E-2</v>
      </c>
      <c r="CF456" s="128">
        <f t="shared" ref="CF456" si="8103">X456/X467</f>
        <v>8.140684589669947E-2</v>
      </c>
      <c r="CG456" s="129">
        <f t="shared" ref="CG456" si="8104">Y456/Y467</f>
        <v>4.6751378566291059E-2</v>
      </c>
      <c r="CH456" s="130">
        <f t="shared" ref="CH456" si="8105">Z456/Z467</f>
        <v>6.0448584385341342E-2</v>
      </c>
      <c r="CI456" s="128">
        <f t="shared" ref="CI456" si="8106">AA456/AA467</f>
        <v>7.52358274567268E-2</v>
      </c>
      <c r="CJ456" s="134">
        <f t="shared" ref="CJ456" si="8107">AB456/AB467</f>
        <v>6.9584787941870924E-2</v>
      </c>
      <c r="CK456" s="135">
        <f t="shared" ref="CK456" si="8108">AC456/AC467</f>
        <v>6.4616191048825988E-2</v>
      </c>
    </row>
    <row r="457" spans="1:89" x14ac:dyDescent="0.2">
      <c r="A457" s="145" t="s">
        <v>30</v>
      </c>
      <c r="B457" s="189">
        <v>1611</v>
      </c>
      <c r="C457" s="183">
        <v>2782</v>
      </c>
      <c r="D457" s="184">
        <v>1235</v>
      </c>
      <c r="E457" s="185">
        <v>951</v>
      </c>
      <c r="F457" s="182">
        <v>1638</v>
      </c>
      <c r="G457" s="186">
        <v>2325</v>
      </c>
      <c r="H457" s="184">
        <v>2645</v>
      </c>
      <c r="I457" s="185">
        <v>4565</v>
      </c>
      <c r="J457" s="182">
        <v>1054</v>
      </c>
      <c r="K457" s="183">
        <v>254</v>
      </c>
      <c r="L457" s="184">
        <v>2976</v>
      </c>
      <c r="M457" s="182">
        <v>917</v>
      </c>
      <c r="N457" s="187">
        <v>4400</v>
      </c>
      <c r="O457" s="190">
        <v>2380</v>
      </c>
      <c r="P457" s="182">
        <v>2106</v>
      </c>
      <c r="Q457" s="183">
        <v>1493</v>
      </c>
      <c r="R457" s="184">
        <v>1872</v>
      </c>
      <c r="S457" s="185">
        <v>2260</v>
      </c>
      <c r="T457" s="182">
        <v>1222</v>
      </c>
      <c r="U457" s="186">
        <v>234</v>
      </c>
      <c r="V457" s="184">
        <v>2874</v>
      </c>
      <c r="W457" s="191">
        <v>1542</v>
      </c>
      <c r="X457" s="182">
        <v>2417</v>
      </c>
      <c r="Y457" s="186">
        <v>672</v>
      </c>
      <c r="Z457" s="184">
        <v>2846</v>
      </c>
      <c r="AA457" s="182">
        <v>4158</v>
      </c>
      <c r="AB457" s="156">
        <f t="shared" si="7752"/>
        <v>28896</v>
      </c>
      <c r="AC457" s="157">
        <f t="shared" si="7753"/>
        <v>24533</v>
      </c>
      <c r="BI457" s="145" t="s">
        <v>30</v>
      </c>
      <c r="BJ457" s="128">
        <f>B457/B467</f>
        <v>5.7624208606073611E-2</v>
      </c>
      <c r="BK457" s="129">
        <f t="shared" ref="BK457" si="8109">C457/C467</f>
        <v>9.4974737129591702E-2</v>
      </c>
      <c r="BL457" s="130">
        <f t="shared" ref="BL457" si="8110">D457/D467</f>
        <v>9.53299884214589E-2</v>
      </c>
      <c r="BM457" s="131">
        <f t="shared" ref="BM457" si="8111">E457/E467</f>
        <v>7.2879147827419721E-2</v>
      </c>
      <c r="BN457" s="128">
        <f t="shared" ref="BN457" si="8112">F457/F467</f>
        <v>5.8113957283757893E-2</v>
      </c>
      <c r="BO457" s="129">
        <f t="shared" ref="BO457" si="8113">G457/G467</f>
        <v>9.1147875176415247E-2</v>
      </c>
      <c r="BP457" s="130">
        <f t="shared" ref="BP457" si="8114">H457/H467</f>
        <v>6.5457335181152251E-2</v>
      </c>
      <c r="BQ457" s="131">
        <f t="shared" ref="BQ457" si="8115">I457/I467</f>
        <v>9.9925575693897206E-2</v>
      </c>
      <c r="BR457" s="128">
        <f t="shared" ref="BR457" si="8116">J457/J467</f>
        <v>0.16885613585389297</v>
      </c>
      <c r="BS457" s="129">
        <f t="shared" ref="BS457" si="8117">K457/K467</f>
        <v>3.8613560352690784E-2</v>
      </c>
      <c r="BT457" s="130">
        <f t="shared" ref="BT457" si="8118">L457/L467</f>
        <v>0.12399483354860213</v>
      </c>
      <c r="BU457" s="128">
        <f t="shared" ref="BU457" si="8119">M457/M467</f>
        <v>3.8565060139624865E-2</v>
      </c>
      <c r="BV457" s="132">
        <f t="shared" ref="BV457" si="8120">N457/N467</f>
        <v>0.10357571620253761</v>
      </c>
      <c r="BW457" s="133">
        <f t="shared" ref="BW457" si="8121">O457/O467</f>
        <v>5.742827498009314E-2</v>
      </c>
      <c r="BX457" s="128">
        <f t="shared" ref="BX457" si="8122">P457/P467</f>
        <v>9.4072452762764103E-2</v>
      </c>
      <c r="BY457" s="129">
        <f t="shared" ref="BY457" si="8123">Q457/Q467</f>
        <v>7.1796104832892518E-2</v>
      </c>
      <c r="BZ457" s="130">
        <f t="shared" ref="BZ457" si="8124">R457/R467</f>
        <v>7.11949494181182E-2</v>
      </c>
      <c r="CA457" s="131">
        <f t="shared" ref="CA457" si="8125">S457/S467</f>
        <v>8.6686356488051855E-2</v>
      </c>
      <c r="CB457" s="128">
        <f t="shared" ref="CB457" si="8126">T457/T467</f>
        <v>0.15984303466317853</v>
      </c>
      <c r="CC457" s="129">
        <f t="shared" ref="CC457" si="8127">U457/U467</f>
        <v>3.0019243104554203E-2</v>
      </c>
      <c r="CD457" s="130">
        <f t="shared" ref="CD457" si="8128">V457/V467</f>
        <v>0.11450655404597793</v>
      </c>
      <c r="CE457" s="131">
        <f t="shared" ref="CE457" si="8129">W457/W467</f>
        <v>5.481107596061565E-2</v>
      </c>
      <c r="CF457" s="128">
        <f t="shared" ref="CF457" si="8130">X457/X467</f>
        <v>0.11380008474975281</v>
      </c>
      <c r="CG457" s="129">
        <f t="shared" ref="CG457" si="8131">Y457/Y467</f>
        <v>5.3704147686406141E-2</v>
      </c>
      <c r="CH457" s="130">
        <f t="shared" ref="CH457" si="8132">Z457/Z467</f>
        <v>6.9763451403358254E-2</v>
      </c>
      <c r="CI457" s="128">
        <f t="shared" ref="CI457" si="8133">AA457/AA467</f>
        <v>9.5201025734957409E-2</v>
      </c>
      <c r="CJ457" s="134">
        <f t="shared" ref="CJ457" si="8134">AB457/AB467</f>
        <v>8.87226771552002E-2</v>
      </c>
      <c r="CK457" s="135">
        <f t="shared" ref="CK457" si="8135">AC457/AC467</f>
        <v>7.5645591477421642E-2</v>
      </c>
    </row>
    <row r="458" spans="1:89" x14ac:dyDescent="0.2">
      <c r="A458" s="136" t="s">
        <v>31</v>
      </c>
      <c r="B458" s="192">
        <v>1578</v>
      </c>
      <c r="C458" s="176">
        <v>4001</v>
      </c>
      <c r="D458" s="177">
        <v>897</v>
      </c>
      <c r="E458" s="178">
        <v>1335</v>
      </c>
      <c r="F458" s="175">
        <v>1280</v>
      </c>
      <c r="G458" s="179">
        <v>2769</v>
      </c>
      <c r="H458" s="177">
        <v>2496</v>
      </c>
      <c r="I458" s="178">
        <v>5170</v>
      </c>
      <c r="J458" s="175">
        <v>712</v>
      </c>
      <c r="K458" s="176">
        <v>304</v>
      </c>
      <c r="L458" s="177">
        <v>2842</v>
      </c>
      <c r="M458" s="175">
        <v>1041</v>
      </c>
      <c r="N458" s="180">
        <v>3580</v>
      </c>
      <c r="O458" s="193">
        <v>2675</v>
      </c>
      <c r="P458" s="175">
        <v>1910</v>
      </c>
      <c r="Q458" s="176">
        <v>1800</v>
      </c>
      <c r="R458" s="177">
        <v>1976</v>
      </c>
      <c r="S458" s="178">
        <v>2565</v>
      </c>
      <c r="T458" s="175">
        <v>1135</v>
      </c>
      <c r="U458" s="179">
        <v>254</v>
      </c>
      <c r="V458" s="177">
        <v>3168</v>
      </c>
      <c r="W458" s="194">
        <v>1619</v>
      </c>
      <c r="X458" s="175">
        <v>2143</v>
      </c>
      <c r="Y458" s="179">
        <v>913</v>
      </c>
      <c r="Z458" s="177">
        <v>2917</v>
      </c>
      <c r="AA458" s="175">
        <v>4803</v>
      </c>
      <c r="AB458" s="156">
        <f t="shared" si="7752"/>
        <v>26634</v>
      </c>
      <c r="AC458" s="157">
        <f t="shared" si="7753"/>
        <v>29249</v>
      </c>
      <c r="BI458" s="136" t="s">
        <v>31</v>
      </c>
      <c r="BJ458" s="128">
        <f>B458/B467</f>
        <v>5.6443824444682905E-2</v>
      </c>
      <c r="BK458" s="129">
        <f t="shared" ref="BK458" si="8136">C458/C467</f>
        <v>0.13659019527516045</v>
      </c>
      <c r="BL458" s="130">
        <f t="shared" ref="BL458" si="8137">D458/D467</f>
        <v>6.9239675800849096E-2</v>
      </c>
      <c r="BM458" s="131">
        <f t="shared" ref="BM458" si="8138">E458/E467</f>
        <v>0.10230669016782895</v>
      </c>
      <c r="BN458" s="128">
        <f t="shared" ref="BN458" si="8139">F458/F467</f>
        <v>4.5412616192435959E-2</v>
      </c>
      <c r="BO458" s="129">
        <f t="shared" ref="BO458" si="8140">G458/G467</f>
        <v>0.10855417908107261</v>
      </c>
      <c r="BP458" s="130">
        <f t="shared" ref="BP458" si="8141">H458/H467</f>
        <v>6.1769946545238569E-2</v>
      </c>
      <c r="BQ458" s="131">
        <f t="shared" ref="BQ458" si="8142">I458/I467</f>
        <v>0.11316872427983539</v>
      </c>
      <c r="BR458" s="128">
        <f t="shared" ref="BR458" si="8143">J458/J467</f>
        <v>0.11406600448574175</v>
      </c>
      <c r="BS458" s="129">
        <f t="shared" ref="BS458" si="8144">K458/K467</f>
        <v>4.6214654910307087E-2</v>
      </c>
      <c r="BT458" s="130">
        <f t="shared" ref="BT458" si="8145">L458/L467</f>
        <v>0.11841173284446481</v>
      </c>
      <c r="BU458" s="128">
        <f t="shared" ref="BU458" si="8146">M458/M467</f>
        <v>4.3779964673227353E-2</v>
      </c>
      <c r="BV458" s="132">
        <f t="shared" ref="BV458" si="8147">N458/N467</f>
        <v>8.4272969092064692E-2</v>
      </c>
      <c r="BW458" s="133">
        <f t="shared" ref="BW458" si="8148">O458/O467</f>
        <v>6.4546485534348386E-2</v>
      </c>
      <c r="BX458" s="128">
        <f t="shared" ref="BX458" si="8149">P458/P467</f>
        <v>8.5317371688926613E-2</v>
      </c>
      <c r="BY458" s="129">
        <f t="shared" ref="BY458" si="8150">Q458/Q467</f>
        <v>8.6559269055061311E-2</v>
      </c>
      <c r="BZ458" s="130">
        <f t="shared" ref="BZ458" si="8151">R458/R467</f>
        <v>7.5150224385791442E-2</v>
      </c>
      <c r="CA458" s="131">
        <f t="shared" ref="CA458" si="8152">S458/S467</f>
        <v>9.8385178934448231E-2</v>
      </c>
      <c r="CB458" s="128">
        <f t="shared" ref="CB458" si="8153">T458/T467</f>
        <v>0.14846304774362329</v>
      </c>
      <c r="CC458" s="129">
        <f t="shared" ref="CC458" si="8154">U458/U467</f>
        <v>3.2584990378447726E-2</v>
      </c>
      <c r="CD458" s="130">
        <f t="shared" ref="CD458" si="8155">V458/V467</f>
        <v>0.12622016813418863</v>
      </c>
      <c r="CE458" s="131">
        <f t="shared" ref="CE458" si="8156">W458/W467</f>
        <v>5.7548075214161304E-2</v>
      </c>
      <c r="CF458" s="128">
        <f t="shared" ref="CF458" si="8157">X458/X467</f>
        <v>0.10089928904374029</v>
      </c>
      <c r="CG458" s="129">
        <f t="shared" ref="CG458" si="8158">Y458/Y467</f>
        <v>7.2964117317989297E-2</v>
      </c>
      <c r="CH458" s="130">
        <f t="shared" ref="CH458" si="8159">Z458/Z467</f>
        <v>7.150386076725089E-2</v>
      </c>
      <c r="CI458" s="128">
        <f t="shared" ref="CI458" si="8160">AA458/AA467</f>
        <v>0.10996886161736423</v>
      </c>
      <c r="CJ458" s="134">
        <f t="shared" ref="CJ458" si="8161">AB458/AB467</f>
        <v>8.1777401140351688E-2</v>
      </c>
      <c r="CK458" s="135">
        <f t="shared" ref="CK458" si="8162">AC458/AC467</f>
        <v>9.0187009543191032E-2</v>
      </c>
    </row>
    <row r="459" spans="1:89" x14ac:dyDescent="0.2">
      <c r="A459" s="145" t="s">
        <v>32</v>
      </c>
      <c r="B459" s="189">
        <v>1990</v>
      </c>
      <c r="C459" s="183">
        <v>3102</v>
      </c>
      <c r="D459" s="184">
        <v>640</v>
      </c>
      <c r="E459" s="185">
        <v>1168</v>
      </c>
      <c r="F459" s="182">
        <v>1183</v>
      </c>
      <c r="G459" s="186">
        <v>2727</v>
      </c>
      <c r="H459" s="184">
        <v>2401</v>
      </c>
      <c r="I459" s="185">
        <v>4706</v>
      </c>
      <c r="J459" s="182">
        <v>454</v>
      </c>
      <c r="K459" s="183">
        <v>218</v>
      </c>
      <c r="L459" s="184">
        <v>2287</v>
      </c>
      <c r="M459" s="182">
        <v>994</v>
      </c>
      <c r="N459" s="187">
        <v>3402</v>
      </c>
      <c r="O459" s="190">
        <v>2656</v>
      </c>
      <c r="P459" s="182">
        <v>1478</v>
      </c>
      <c r="Q459" s="183">
        <v>1558</v>
      </c>
      <c r="R459" s="184">
        <v>1608</v>
      </c>
      <c r="S459" s="185">
        <v>2097</v>
      </c>
      <c r="T459" s="182">
        <v>572</v>
      </c>
      <c r="U459" s="186">
        <v>317</v>
      </c>
      <c r="V459" s="184">
        <v>2537</v>
      </c>
      <c r="W459" s="191">
        <v>1643</v>
      </c>
      <c r="X459" s="182">
        <v>1411</v>
      </c>
      <c r="Y459" s="186">
        <v>681</v>
      </c>
      <c r="Z459" s="184">
        <v>2668</v>
      </c>
      <c r="AA459" s="182">
        <v>3180</v>
      </c>
      <c r="AB459" s="156">
        <f t="shared" si="7752"/>
        <v>22631</v>
      </c>
      <c r="AC459" s="157">
        <f t="shared" si="7753"/>
        <v>25047</v>
      </c>
      <c r="BI459" s="145" t="s">
        <v>32</v>
      </c>
      <c r="BJ459" s="128">
        <f>B459/B467</f>
        <v>7.1180741853560825E-2</v>
      </c>
      <c r="BK459" s="129">
        <f t="shared" ref="BK459" si="8163">C459/C467</f>
        <v>0.10589922163047931</v>
      </c>
      <c r="BL459" s="130">
        <f t="shared" ref="BL459" si="8164">D459/D467</f>
        <v>4.9401775376302588E-2</v>
      </c>
      <c r="BM459" s="131">
        <f t="shared" ref="BM459" si="8165">E459/E467</f>
        <v>8.9508774618744735E-2</v>
      </c>
      <c r="BN459" s="128">
        <f t="shared" ref="BN459" si="8166">F459/F467</f>
        <v>4.197119137160292E-2</v>
      </c>
      <c r="BO459" s="129">
        <f t="shared" ref="BO459" si="8167">G459/G467</f>
        <v>0.10690763681982124</v>
      </c>
      <c r="BP459" s="130">
        <f t="shared" ref="BP459" si="8168">H459/H467</f>
        <v>5.9418926945159371E-2</v>
      </c>
      <c r="BQ459" s="131">
        <f t="shared" ref="BQ459" si="8169">I459/I467</f>
        <v>0.10301199544698363</v>
      </c>
      <c r="BR459" s="128">
        <f t="shared" ref="BR459" si="8170">J459/J467</f>
        <v>7.2733098365908369E-2</v>
      </c>
      <c r="BS459" s="129">
        <f t="shared" ref="BS459" si="8171">K459/K467</f>
        <v>3.3140772271207056E-2</v>
      </c>
      <c r="BT459" s="130">
        <f t="shared" ref="BT459" si="8172">L459/L467</f>
        <v>9.5287696345985579E-2</v>
      </c>
      <c r="BU459" s="128">
        <f t="shared" ref="BU459" si="8173">M459/M467</f>
        <v>4.180334763226512E-2</v>
      </c>
      <c r="BV459" s="132">
        <f t="shared" ref="BV459" si="8174">N459/N467</f>
        <v>8.0082860572962031E-2</v>
      </c>
      <c r="BW459" s="133">
        <f t="shared" ref="BW459" si="8175">O459/O467</f>
        <v>6.4088024515599737E-2</v>
      </c>
      <c r="BX459" s="128">
        <f t="shared" ref="BX459" si="8176">P459/P467</f>
        <v>6.6020458301692952E-2</v>
      </c>
      <c r="BY459" s="129">
        <f t="shared" ref="BY459" si="8177">Q459/Q467</f>
        <v>7.49218562154364E-2</v>
      </c>
      <c r="BZ459" s="130">
        <f t="shared" ref="BZ459" si="8178">R459/R467</f>
        <v>6.1154636038639992E-2</v>
      </c>
      <c r="CA459" s="131">
        <f t="shared" ref="CA459" si="8179">S459/S467</f>
        <v>8.043419891833839E-2</v>
      </c>
      <c r="CB459" s="128">
        <f t="shared" ref="CB459" si="8180">T459/T467</f>
        <v>7.4820143884892082E-2</v>
      </c>
      <c r="CC459" s="129">
        <f t="shared" ref="CC459" si="8181">U459/U467</f>
        <v>4.0667094291212319E-2</v>
      </c>
      <c r="CD459" s="130">
        <f t="shared" ref="CD459" si="8182">V459/V467</f>
        <v>0.10107972429180445</v>
      </c>
      <c r="CE459" s="131">
        <f t="shared" ref="CE459" si="8183">W459/W467</f>
        <v>5.840116589059112E-2</v>
      </c>
      <c r="CF459" s="128">
        <f t="shared" ref="CF459" si="8184">X459/X467</f>
        <v>6.6434389566363758E-2</v>
      </c>
      <c r="CG459" s="129">
        <f t="shared" ref="CG459" si="8185">Y459/Y467</f>
        <v>5.442339966434908E-2</v>
      </c>
      <c r="CH459" s="130">
        <f t="shared" ref="CH459" si="8186">Z459/Z467</f>
        <v>6.5400171589655595E-2</v>
      </c>
      <c r="CI459" s="128">
        <f t="shared" ref="CI459" si="8187">AA459/AA467</f>
        <v>7.2808865280703364E-2</v>
      </c>
      <c r="CJ459" s="134">
        <f t="shared" ref="CJ459" si="8188">AB459/AB467</f>
        <v>6.9486534700281558E-2</v>
      </c>
      <c r="CK459" s="135">
        <f t="shared" ref="CK459" si="8189">AC459/AC467</f>
        <v>7.7230470376023305E-2</v>
      </c>
    </row>
    <row r="460" spans="1:89" x14ac:dyDescent="0.2">
      <c r="A460" s="136" t="s">
        <v>33</v>
      </c>
      <c r="B460" s="192">
        <v>1684</v>
      </c>
      <c r="C460" s="176">
        <v>1831</v>
      </c>
      <c r="D460" s="177">
        <v>460</v>
      </c>
      <c r="E460" s="178">
        <v>829</v>
      </c>
      <c r="F460" s="175">
        <v>1096</v>
      </c>
      <c r="G460" s="179">
        <v>1752</v>
      </c>
      <c r="H460" s="177">
        <v>1943</v>
      </c>
      <c r="I460" s="178">
        <v>3053</v>
      </c>
      <c r="J460" s="175">
        <v>296</v>
      </c>
      <c r="K460" s="176">
        <v>133</v>
      </c>
      <c r="L460" s="177">
        <v>1490</v>
      </c>
      <c r="M460" s="175">
        <v>886</v>
      </c>
      <c r="N460" s="180">
        <v>2492</v>
      </c>
      <c r="O460" s="193">
        <v>2171</v>
      </c>
      <c r="P460" s="175">
        <v>1031</v>
      </c>
      <c r="Q460" s="176">
        <v>1431</v>
      </c>
      <c r="R460" s="177">
        <v>1193</v>
      </c>
      <c r="S460" s="178">
        <v>1528</v>
      </c>
      <c r="T460" s="175">
        <v>339</v>
      </c>
      <c r="U460" s="179">
        <v>242</v>
      </c>
      <c r="V460" s="177">
        <v>2052</v>
      </c>
      <c r="W460" s="194">
        <v>1377</v>
      </c>
      <c r="X460" s="175">
        <v>944</v>
      </c>
      <c r="Y460" s="179">
        <v>603</v>
      </c>
      <c r="Z460" s="177">
        <v>2122</v>
      </c>
      <c r="AA460" s="175">
        <v>2417</v>
      </c>
      <c r="AB460" s="156">
        <f t="shared" si="7752"/>
        <v>17142</v>
      </c>
      <c r="AC460" s="157">
        <f t="shared" si="7753"/>
        <v>18253</v>
      </c>
      <c r="BI460" s="136" t="s">
        <v>33</v>
      </c>
      <c r="BJ460" s="128">
        <f>B460/B467</f>
        <v>6.0235361447937903E-2</v>
      </c>
      <c r="BK460" s="129">
        <f t="shared" ref="BK460" si="8190">C460/C467</f>
        <v>6.2508534753516323E-2</v>
      </c>
      <c r="BL460" s="130">
        <f t="shared" ref="BL460" si="8191">D460/D467</f>
        <v>3.5507526051717482E-2</v>
      </c>
      <c r="BM460" s="131">
        <f t="shared" ref="BM460" si="8192">E460/E467</f>
        <v>6.3529772396352213E-2</v>
      </c>
      <c r="BN460" s="128">
        <f t="shared" ref="BN460" si="8193">F460/F467</f>
        <v>3.8884552614773291E-2</v>
      </c>
      <c r="BO460" s="129">
        <f t="shared" ref="BO460" si="8194">G460/G467</f>
        <v>6.868433432648581E-2</v>
      </c>
      <c r="BP460" s="130">
        <f t="shared" ref="BP460" si="8195">H460/H467</f>
        <v>4.8084537715303903E-2</v>
      </c>
      <c r="BQ460" s="131">
        <f t="shared" ref="BQ460" si="8196">I460/I467</f>
        <v>6.6828648979949209E-2</v>
      </c>
      <c r="BR460" s="128">
        <f t="shared" ref="BR460" si="8197">J460/J467</f>
        <v>4.7420698494072412E-2</v>
      </c>
      <c r="BS460" s="129">
        <f t="shared" ref="BS460" si="8198">K460/K467</f>
        <v>2.0218911523259348E-2</v>
      </c>
      <c r="BT460" s="130">
        <f t="shared" ref="BT460" si="8199">L460/L467</f>
        <v>6.2080746635556849E-2</v>
      </c>
      <c r="BU460" s="128">
        <f t="shared" ref="BU460" si="8200">M460/M467</f>
        <v>3.7261334006224243E-2</v>
      </c>
      <c r="BV460" s="132">
        <f t="shared" ref="BV460" si="8201">N460/N467</f>
        <v>5.8661519267437207E-2</v>
      </c>
      <c r="BW460" s="133">
        <f t="shared" ref="BW460" si="8202">O460/O467</f>
        <v>5.2385203773858073E-2</v>
      </c>
      <c r="BX460" s="128">
        <f t="shared" ref="BX460" si="8203">P460/P467</f>
        <v>4.6053513199624779E-2</v>
      </c>
      <c r="BY460" s="129">
        <f t="shared" ref="BY460" si="8204">Q460/Q467</f>
        <v>6.8814618898773744E-2</v>
      </c>
      <c r="BZ460" s="130">
        <f t="shared" ref="BZ460" si="8205">R460/R467</f>
        <v>4.5371567658020841E-2</v>
      </c>
      <c r="CA460" s="131">
        <f t="shared" ref="CA460" si="8206">S460/S467</f>
        <v>5.8609182616700548E-2</v>
      </c>
      <c r="CB460" s="128">
        <f t="shared" ref="CB460" si="8207">T460/T467</f>
        <v>4.4342707652060172E-2</v>
      </c>
      <c r="CC460" s="129">
        <f t="shared" ref="CC460" si="8208">U460/U467</f>
        <v>3.104554201411161E-2</v>
      </c>
      <c r="CD460" s="130">
        <f t="shared" ref="CD460" si="8209">V460/V467</f>
        <v>8.1756245268735803E-2</v>
      </c>
      <c r="CE460" s="131">
        <f t="shared" ref="CE460" si="8210">W460/W467</f>
        <v>4.8946077560160665E-2</v>
      </c>
      <c r="CF460" s="128">
        <f t="shared" ref="CF460" si="8211">X460/X467</f>
        <v>4.444653703093366E-2</v>
      </c>
      <c r="CG460" s="129">
        <f t="shared" ref="CG460" si="8212">Y460/Y467</f>
        <v>4.8189882522176937E-2</v>
      </c>
      <c r="CH460" s="130">
        <f t="shared" ref="CH460" si="8213">Z460/Z467</f>
        <v>5.2016178453241822E-2</v>
      </c>
      <c r="CI460" s="128">
        <f t="shared" ref="CI460" si="8214">AA460/AA467</f>
        <v>5.5339316787251583E-2</v>
      </c>
      <c r="CJ460" s="134">
        <f t="shared" ref="CJ460" si="8215">AB460/AB467</f>
        <v>5.2633033353905102E-2</v>
      </c>
      <c r="CK460" s="135">
        <f t="shared" ref="CK460" si="8216">AC460/AC467</f>
        <v>5.628170143224951E-2</v>
      </c>
    </row>
    <row r="461" spans="1:89" x14ac:dyDescent="0.2">
      <c r="A461" s="145" t="s">
        <v>34</v>
      </c>
      <c r="B461" s="189">
        <v>647</v>
      </c>
      <c r="C461" s="183">
        <v>1177</v>
      </c>
      <c r="D461" s="184">
        <v>236</v>
      </c>
      <c r="E461" s="185">
        <v>672</v>
      </c>
      <c r="F461" s="182">
        <v>516</v>
      </c>
      <c r="G461" s="186">
        <v>1641</v>
      </c>
      <c r="H461" s="184">
        <v>1053</v>
      </c>
      <c r="I461" s="185">
        <v>2419</v>
      </c>
      <c r="J461" s="182">
        <v>259</v>
      </c>
      <c r="K461" s="183">
        <v>105</v>
      </c>
      <c r="L461" s="184">
        <v>1173</v>
      </c>
      <c r="M461" s="182">
        <v>636</v>
      </c>
      <c r="N461" s="187">
        <v>2267</v>
      </c>
      <c r="O461" s="190">
        <v>1620</v>
      </c>
      <c r="P461" s="182">
        <v>661</v>
      </c>
      <c r="Q461" s="183">
        <v>1060</v>
      </c>
      <c r="R461" s="184">
        <v>870</v>
      </c>
      <c r="S461" s="185">
        <v>1400</v>
      </c>
      <c r="T461" s="182">
        <v>204</v>
      </c>
      <c r="U461" s="186">
        <v>299</v>
      </c>
      <c r="V461" s="184">
        <v>1450</v>
      </c>
      <c r="W461" s="191">
        <v>1058</v>
      </c>
      <c r="X461" s="182">
        <v>597</v>
      </c>
      <c r="Y461" s="186">
        <v>498</v>
      </c>
      <c r="Z461" s="184">
        <v>1506</v>
      </c>
      <c r="AA461" s="182">
        <v>1815</v>
      </c>
      <c r="AB461" s="156">
        <f t="shared" si="7752"/>
        <v>11439</v>
      </c>
      <c r="AC461" s="157">
        <f t="shared" si="7753"/>
        <v>14400</v>
      </c>
      <c r="BI461" s="145" t="s">
        <v>34</v>
      </c>
      <c r="BJ461" s="128">
        <f>B461/B467</f>
        <v>2.3142683406660227E-2</v>
      </c>
      <c r="BK461" s="129">
        <f t="shared" ref="BK461" si="8217">C461/C467</f>
        <v>4.0181619554827255E-2</v>
      </c>
      <c r="BL461" s="130">
        <f t="shared" ref="BL461" si="8218">D461/D467</f>
        <v>1.821690467001158E-2</v>
      </c>
      <c r="BM461" s="131">
        <f t="shared" ref="BM461" si="8219">E461/E467</f>
        <v>5.1498199095716145E-2</v>
      </c>
      <c r="BN461" s="128">
        <f t="shared" ref="BN461" si="8220">F461/F467</f>
        <v>1.8306960902575747E-2</v>
      </c>
      <c r="BO461" s="129">
        <f t="shared" ref="BO461" si="8221">G461/G467</f>
        <v>6.433275835032147E-2</v>
      </c>
      <c r="BP461" s="130">
        <f t="shared" ref="BP461" si="8222">H461/H467</f>
        <v>2.6059196198772519E-2</v>
      </c>
      <c r="BQ461" s="131">
        <f t="shared" ref="BQ461" si="8223">I461/I467</f>
        <v>5.2950704841957796E-2</v>
      </c>
      <c r="BR461" s="128">
        <f t="shared" ref="BR461" si="8224">J461/J467</f>
        <v>4.1493111182313358E-2</v>
      </c>
      <c r="BS461" s="129">
        <f t="shared" ref="BS461" si="8225">K461/K467</f>
        <v>1.5962298570994224E-2</v>
      </c>
      <c r="BT461" s="130">
        <f t="shared" ref="BT461" si="8226">L461/L467</f>
        <v>4.887296362651556E-2</v>
      </c>
      <c r="BU461" s="128">
        <f t="shared" ref="BU461" si="8227">M461/M467</f>
        <v>2.6747413575574062E-2</v>
      </c>
      <c r="BV461" s="132">
        <f t="shared" ref="BV461" si="8228">N461/N467</f>
        <v>5.336503377980744E-2</v>
      </c>
      <c r="BW461" s="133">
        <f t="shared" ref="BW461" si="8229">O461/O467</f>
        <v>3.9089834230147433E-2</v>
      </c>
      <c r="BX461" s="128">
        <f t="shared" ref="BX461" si="8230">P461/P467</f>
        <v>2.9526064233707062E-2</v>
      </c>
      <c r="BY461" s="129">
        <f t="shared" ref="BY461" si="8231">Q461/Q467</f>
        <v>5.0973791776869441E-2</v>
      </c>
      <c r="BZ461" s="130">
        <f t="shared" ref="BZ461" si="8232">R461/R467</f>
        <v>3.3087396364189552E-2</v>
      </c>
      <c r="CA461" s="131">
        <f t="shared" ref="CA461" si="8233">S461/S467</f>
        <v>5.3699512868704689E-2</v>
      </c>
      <c r="CB461" s="128">
        <f t="shared" ref="CB461" si="8234">T461/T467</f>
        <v>2.6684107259646827E-2</v>
      </c>
      <c r="CC461" s="129">
        <f t="shared" ref="CC461" si="8235">U461/U467</f>
        <v>3.8357921744708146E-2</v>
      </c>
      <c r="CD461" s="130">
        <f t="shared" ref="CD461" si="8236">V461/V467</f>
        <v>5.7771225945256785E-2</v>
      </c>
      <c r="CE461" s="131">
        <f t="shared" ref="CE461" si="8237">W461/W467</f>
        <v>3.7607080652614366E-2</v>
      </c>
      <c r="CF461" s="128">
        <f t="shared" ref="CF461" si="8238">X461/X467</f>
        <v>2.8108668016384952E-2</v>
      </c>
      <c r="CG461" s="129">
        <f t="shared" ref="CG461" si="8239">Y461/Y467</f>
        <v>3.9798609446175977E-2</v>
      </c>
      <c r="CH461" s="130">
        <f t="shared" ref="CH461" si="8240">Z461/Z467</f>
        <v>3.6916288760877561E-2</v>
      </c>
      <c r="CI461" s="128">
        <f t="shared" ref="CI461" si="8241">AA461/AA467</f>
        <v>4.155600329700522E-2</v>
      </c>
      <c r="CJ461" s="134">
        <f t="shared" ref="CJ461" si="8242">AB461/AB467</f>
        <v>3.5122463454399747E-2</v>
      </c>
      <c r="CK461" s="135">
        <f t="shared" ref="CK461" si="8243">AC461/AC467</f>
        <v>4.4401276536700431E-2</v>
      </c>
    </row>
    <row r="462" spans="1:89" x14ac:dyDescent="0.2">
      <c r="A462" s="136" t="s">
        <v>35</v>
      </c>
      <c r="B462" s="192">
        <v>0</v>
      </c>
      <c r="C462" s="176">
        <v>746</v>
      </c>
      <c r="D462" s="177">
        <v>6</v>
      </c>
      <c r="E462" s="178">
        <v>433</v>
      </c>
      <c r="F462" s="175">
        <v>18</v>
      </c>
      <c r="G462" s="179">
        <v>1025</v>
      </c>
      <c r="H462" s="177">
        <v>162</v>
      </c>
      <c r="I462" s="178">
        <v>1062</v>
      </c>
      <c r="J462" s="175">
        <v>52</v>
      </c>
      <c r="K462" s="176">
        <v>43</v>
      </c>
      <c r="L462" s="177">
        <v>667</v>
      </c>
      <c r="M462" s="175">
        <v>168</v>
      </c>
      <c r="N462" s="180">
        <v>552</v>
      </c>
      <c r="O462" s="193">
        <v>416</v>
      </c>
      <c r="P462" s="175">
        <v>129</v>
      </c>
      <c r="Q462" s="176">
        <v>271</v>
      </c>
      <c r="R462" s="177">
        <v>212</v>
      </c>
      <c r="S462" s="178">
        <v>151</v>
      </c>
      <c r="T462" s="175">
        <v>38</v>
      </c>
      <c r="U462" s="179">
        <v>33</v>
      </c>
      <c r="V462" s="177">
        <v>402</v>
      </c>
      <c r="W462" s="194">
        <v>37</v>
      </c>
      <c r="X462" s="175">
        <v>129</v>
      </c>
      <c r="Y462" s="179">
        <v>26</v>
      </c>
      <c r="Z462" s="177">
        <v>150</v>
      </c>
      <c r="AA462" s="175">
        <v>233</v>
      </c>
      <c r="AB462" s="156">
        <f t="shared" si="7752"/>
        <v>2517</v>
      </c>
      <c r="AC462" s="157">
        <f t="shared" si="7753"/>
        <v>4644</v>
      </c>
      <c r="BI462" s="136" t="s">
        <v>35</v>
      </c>
      <c r="BJ462" s="128">
        <f>B462/B467</f>
        <v>0</v>
      </c>
      <c r="BK462" s="129">
        <f t="shared" ref="BK462" si="8244">C462/C467</f>
        <v>2.5467704492694251E-2</v>
      </c>
      <c r="BL462" s="130">
        <f t="shared" ref="BL462" si="8245">D462/D467</f>
        <v>4.6314164415283673E-4</v>
      </c>
      <c r="BM462" s="131">
        <f t="shared" ref="BM462" si="8246">E462/E467</f>
        <v>3.3182619357805199E-2</v>
      </c>
      <c r="BN462" s="128">
        <f t="shared" ref="BN462" si="8247">F462/F467</f>
        <v>6.3861491520613074E-4</v>
      </c>
      <c r="BO462" s="129">
        <f t="shared" ref="BO462" si="8248">G462/G467</f>
        <v>4.0183471851968008E-2</v>
      </c>
      <c r="BP462" s="130">
        <f t="shared" ref="BP462" si="8249">H462/H467</f>
        <v>4.0091071075034649E-3</v>
      </c>
      <c r="BQ462" s="131">
        <f t="shared" ref="BQ462" si="8250">I462/I467</f>
        <v>2.3246650906225373E-2</v>
      </c>
      <c r="BR462" s="128">
        <f t="shared" ref="BR462" si="8251">J462/J467</f>
        <v>8.3306632489586665E-3</v>
      </c>
      <c r="BS462" s="129">
        <f t="shared" ref="BS462" si="8252">K462/K467</f>
        <v>6.536941319550015E-3</v>
      </c>
      <c r="BT462" s="130">
        <f t="shared" ref="BT462" si="8253">L462/L467</f>
        <v>2.7790508728802968E-2</v>
      </c>
      <c r="BU462" s="128">
        <f t="shared" ref="BU462" si="8254">M462/M467</f>
        <v>7.0653545293969215E-3</v>
      </c>
      <c r="BV462" s="132">
        <f t="shared" ref="BV462" si="8255">N462/N467</f>
        <v>1.2994044396318355E-2</v>
      </c>
      <c r="BW462" s="133">
        <f t="shared" ref="BW462" si="8256">O462/O467</f>
        <v>1.003788335786502E-2</v>
      </c>
      <c r="BX462" s="128">
        <f t="shared" ref="BX462" si="8257">P462/P467</f>
        <v>5.762272747576719E-3</v>
      </c>
      <c r="BY462" s="129">
        <f t="shared" ref="BY462" si="8258">Q462/Q467</f>
        <v>1.3031978841067564E-2</v>
      </c>
      <c r="BZ462" s="130">
        <f t="shared" ref="BZ462" si="8259">R462/R467</f>
        <v>8.0626758956415905E-3</v>
      </c>
      <c r="CA462" s="131">
        <f t="shared" ref="CA462" si="8260">S462/S467</f>
        <v>5.7918760308388632E-3</v>
      </c>
      <c r="CB462" s="128">
        <f t="shared" ref="CB462" si="8261">T462/T467</f>
        <v>4.9705689993459774E-3</v>
      </c>
      <c r="CC462" s="129">
        <f t="shared" ref="CC462" si="8262">U462/U467</f>
        <v>4.2334830019243102E-3</v>
      </c>
      <c r="CD462" s="130">
        <f t="shared" ref="CD462" si="8263">V462/V467</f>
        <v>1.601657436551257E-2</v>
      </c>
      <c r="CE462" s="131">
        <f t="shared" ref="CE462" si="8264">W462/W467</f>
        <v>1.3151814594959655E-3</v>
      </c>
      <c r="CF462" s="128">
        <f t="shared" ref="CF462" si="8265">X462/X467</f>
        <v>6.0737322849475023E-3</v>
      </c>
      <c r="CG462" s="129">
        <f t="shared" ref="CG462" si="8266">Y462/Y467</f>
        <v>2.0778390473907135E-3</v>
      </c>
      <c r="CH462" s="130">
        <f t="shared" ref="CH462" si="8267">Z462/Z467</f>
        <v>3.6769211913224658E-3</v>
      </c>
      <c r="CI462" s="128">
        <f t="shared" ref="CI462" si="8268">AA462/AA467</f>
        <v>5.3347376133345541E-3</v>
      </c>
      <c r="CJ462" s="134">
        <f t="shared" ref="CJ462" si="8269">AB462/AB467</f>
        <v>7.7282315337638052E-3</v>
      </c>
      <c r="CK462" s="135">
        <f t="shared" ref="CK462" si="8270">AC462/AC467</f>
        <v>1.4319411683085889E-2</v>
      </c>
    </row>
    <row r="463" spans="1:89" x14ac:dyDescent="0.2">
      <c r="A463" s="145" t="s">
        <v>36</v>
      </c>
      <c r="B463" s="189"/>
      <c r="C463" s="183"/>
      <c r="D463" s="184"/>
      <c r="E463" s="185"/>
      <c r="F463" s="182"/>
      <c r="G463" s="186"/>
      <c r="H463" s="184"/>
      <c r="I463" s="185">
        <v>1</v>
      </c>
      <c r="J463" s="182"/>
      <c r="K463" s="186"/>
      <c r="L463" s="184"/>
      <c r="M463" s="182"/>
      <c r="N463" s="187"/>
      <c r="O463" s="190"/>
      <c r="P463" s="182"/>
      <c r="Q463" s="186"/>
      <c r="R463" s="184"/>
      <c r="S463" s="185"/>
      <c r="T463" s="182"/>
      <c r="U463" s="186"/>
      <c r="V463" s="184"/>
      <c r="W463" s="185"/>
      <c r="X463" s="182"/>
      <c r="Y463" s="186"/>
      <c r="Z463" s="184"/>
      <c r="AA463" s="182"/>
      <c r="AB463" s="156">
        <f t="shared" si="7752"/>
        <v>0</v>
      </c>
      <c r="AC463" s="157">
        <f t="shared" si="7753"/>
        <v>1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2.1889501794939148E-5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3.0834219817153075E-6</v>
      </c>
    </row>
    <row r="464" spans="1:89" x14ac:dyDescent="0.2">
      <c r="A464" s="136" t="s">
        <v>37</v>
      </c>
      <c r="B464" s="58"/>
      <c r="C464" s="59"/>
      <c r="D464" s="138"/>
      <c r="E464" s="139"/>
      <c r="F464" s="137"/>
      <c r="G464" s="140"/>
      <c r="H464" s="138"/>
      <c r="I464" s="139"/>
      <c r="J464" s="137"/>
      <c r="K464" s="140"/>
      <c r="L464" s="138"/>
      <c r="M464" s="137"/>
      <c r="N464" s="141"/>
      <c r="O464" s="142"/>
      <c r="P464" s="137"/>
      <c r="Q464" s="140"/>
      <c r="R464" s="138"/>
      <c r="S464" s="139"/>
      <c r="T464" s="137"/>
      <c r="U464" s="140"/>
      <c r="V464" s="138"/>
      <c r="W464" s="139"/>
      <c r="X464" s="137"/>
      <c r="Y464" s="140"/>
      <c r="Z464" s="143"/>
      <c r="AA464" s="144"/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29" t="s">
        <v>13</v>
      </c>
      <c r="B467" s="20">
        <f t="shared" ref="B467" si="8381">SUM(B444:B466)</f>
        <v>27957</v>
      </c>
      <c r="C467" s="21">
        <f t="shared" ref="C467" si="8382">SUM(C444:C466)</f>
        <v>29292</v>
      </c>
      <c r="D467" s="20">
        <f t="shared" ref="D467" si="8383">SUM(D444:D466)</f>
        <v>12955</v>
      </c>
      <c r="E467" s="21">
        <f t="shared" ref="E467" si="8384">SUM(E444:E466)</f>
        <v>13049</v>
      </c>
      <c r="F467" s="20">
        <f t="shared" ref="F467" si="8385">SUM(F444:F466)</f>
        <v>28186</v>
      </c>
      <c r="G467" s="21">
        <f t="shared" ref="G467" si="8386">SUM(G444:G466)</f>
        <v>25508</v>
      </c>
      <c r="H467" s="20">
        <f t="shared" ref="H467" si="8387">SUM(H444:H466)</f>
        <v>40408</v>
      </c>
      <c r="I467" s="21">
        <f t="shared" ref="I467" si="8388">SUM(I444:I466)</f>
        <v>45684</v>
      </c>
      <c r="J467" s="20">
        <f t="shared" ref="J467" si="8389">SUM(J444:J466)</f>
        <v>6242</v>
      </c>
      <c r="K467" s="21">
        <f t="shared" ref="K467" si="8390">SUM(K444:K466)</f>
        <v>6578</v>
      </c>
      <c r="L467" s="20">
        <f t="shared" ref="L467" si="8391">SUM(L444:L466)</f>
        <v>24001</v>
      </c>
      <c r="M467" s="21">
        <f t="shared" ref="M467" si="8392">SUM(M444:M466)</f>
        <v>23778</v>
      </c>
      <c r="N467" s="20">
        <f t="shared" ref="N467" si="8393">SUM(N444:N466)</f>
        <v>42481</v>
      </c>
      <c r="O467" s="21">
        <f t="shared" ref="O467" si="8394">SUM(O444:O466)</f>
        <v>41443</v>
      </c>
      <c r="P467" s="20">
        <f t="shared" ref="P467" si="8395">SUM(P444:P466)</f>
        <v>22387</v>
      </c>
      <c r="Q467" s="21">
        <f t="shared" ref="Q467" si="8396">SUM(Q444:Q466)</f>
        <v>20795</v>
      </c>
      <c r="R467" s="20">
        <f t="shared" ref="R467" si="8397">SUM(R444:R466)</f>
        <v>26294</v>
      </c>
      <c r="S467" s="21">
        <f t="shared" ref="S467" si="8398">SUM(S444:S466)</f>
        <v>26071</v>
      </c>
      <c r="T467" s="20">
        <f t="shared" ref="T467" si="8399">SUM(T444:T466)</f>
        <v>7645</v>
      </c>
      <c r="U467" s="21">
        <f t="shared" ref="U467" si="8400">SUM(U444:U466)</f>
        <v>7795</v>
      </c>
      <c r="V467" s="20">
        <f t="shared" ref="V467" si="8401">SUM(V444:V466)</f>
        <v>25099</v>
      </c>
      <c r="W467" s="21">
        <f t="shared" ref="W467" si="8402">SUM(W444:W466)</f>
        <v>28133</v>
      </c>
      <c r="X467" s="20">
        <f t="shared" ref="X467" si="8403">SUM(X444:X466)</f>
        <v>21239</v>
      </c>
      <c r="Y467" s="21">
        <f t="shared" ref="Y467" si="8404">SUM(Y444:Y466)</f>
        <v>12513</v>
      </c>
      <c r="Z467" s="20">
        <f t="shared" ref="Z467" si="8405">SUM(Z444:Z466)</f>
        <v>40795</v>
      </c>
      <c r="AA467" s="21">
        <f t="shared" ref="AA467" si="8406">SUM(AA444:AA466)</f>
        <v>43676</v>
      </c>
      <c r="AB467" s="160">
        <f t="shared" ref="AB467:AC467" si="8407">SUM(AB443:AB466)</f>
        <v>325689</v>
      </c>
      <c r="AC467" s="161">
        <f t="shared" si="8407"/>
        <v>324315</v>
      </c>
      <c r="BI467" s="229" t="s">
        <v>13</v>
      </c>
      <c r="BJ467" s="154">
        <f>SUM(BJ443:BJ466)</f>
        <v>1</v>
      </c>
      <c r="BK467" s="155">
        <f t="shared" ref="BK467:CK467" si="8408">SUM(BK443:BK466)</f>
        <v>0.99999999999999989</v>
      </c>
      <c r="BL467" s="154">
        <f t="shared" si="8408"/>
        <v>1</v>
      </c>
      <c r="BM467" s="155">
        <f t="shared" si="8408"/>
        <v>1</v>
      </c>
      <c r="BN467" s="154">
        <f t="shared" si="8408"/>
        <v>1.0000000000000002</v>
      </c>
      <c r="BO467" s="155">
        <f t="shared" si="8408"/>
        <v>1</v>
      </c>
      <c r="BP467" s="154">
        <f t="shared" si="8408"/>
        <v>1</v>
      </c>
      <c r="BQ467" s="155">
        <f t="shared" si="8408"/>
        <v>0.99999999999999989</v>
      </c>
      <c r="BR467" s="154">
        <f t="shared" si="8408"/>
        <v>1</v>
      </c>
      <c r="BS467" s="155">
        <f t="shared" si="8408"/>
        <v>0.99999999999999989</v>
      </c>
      <c r="BT467" s="154">
        <f t="shared" si="8408"/>
        <v>1</v>
      </c>
      <c r="BU467" s="155">
        <f t="shared" si="8408"/>
        <v>1</v>
      </c>
      <c r="BV467" s="154">
        <f t="shared" si="8408"/>
        <v>0.99999999999999989</v>
      </c>
      <c r="BW467" s="155">
        <f t="shared" si="8408"/>
        <v>1</v>
      </c>
      <c r="BX467" s="154">
        <f t="shared" si="8408"/>
        <v>0.99999999999999989</v>
      </c>
      <c r="BY467" s="155">
        <f t="shared" si="8408"/>
        <v>0.99999999999999989</v>
      </c>
      <c r="BZ467" s="154">
        <f t="shared" si="8408"/>
        <v>1.0000000000000002</v>
      </c>
      <c r="CA467" s="155">
        <f t="shared" si="8408"/>
        <v>0.99999999999999989</v>
      </c>
      <c r="CB467" s="154">
        <f t="shared" si="8408"/>
        <v>1</v>
      </c>
      <c r="CC467" s="155">
        <f t="shared" si="8408"/>
        <v>0.99999999999999989</v>
      </c>
      <c r="CD467" s="154">
        <f t="shared" si="8408"/>
        <v>1</v>
      </c>
      <c r="CE467" s="155">
        <f t="shared" si="8408"/>
        <v>0.99999999999999989</v>
      </c>
      <c r="CF467" s="154">
        <f t="shared" si="8408"/>
        <v>0.99999999999999989</v>
      </c>
      <c r="CG467" s="155">
        <f t="shared" si="8408"/>
        <v>1.0000000000000002</v>
      </c>
      <c r="CH467" s="154">
        <f t="shared" si="8408"/>
        <v>1</v>
      </c>
      <c r="CI467" s="155">
        <f t="shared" si="8408"/>
        <v>1</v>
      </c>
      <c r="CJ467" s="154">
        <f t="shared" si="8408"/>
        <v>1.0000000000000002</v>
      </c>
      <c r="CK467" s="155">
        <f t="shared" si="8408"/>
        <v>1</v>
      </c>
    </row>
    <row r="468" spans="1:89" ht="13.5" thickTop="1" x14ac:dyDescent="0.2">
      <c r="A468" s="173"/>
    </row>
    <row r="470" spans="1:89" x14ac:dyDescent="0.2">
      <c r="A470" s="305">
        <f>+A439+1</f>
        <v>44758</v>
      </c>
      <c r="B470" s="305"/>
      <c r="C470" s="305"/>
      <c r="D470" s="305"/>
      <c r="BI470" s="310">
        <f>+BI439+1</f>
        <v>44758</v>
      </c>
      <c r="BJ470" s="310"/>
      <c r="BK470" s="310"/>
      <c r="BL470" s="310"/>
    </row>
    <row r="471" spans="1:89" ht="13.5" thickBot="1" x14ac:dyDescent="0.25">
      <c r="AE471" s="232" t="s">
        <v>84</v>
      </c>
    </row>
    <row r="472" spans="1:89" ht="14.25" thickTop="1" thickBot="1" x14ac:dyDescent="0.25">
      <c r="A472" s="301" t="s">
        <v>0</v>
      </c>
      <c r="B472" s="303" t="s">
        <v>1</v>
      </c>
      <c r="C472" s="304"/>
      <c r="D472" s="303" t="s">
        <v>2</v>
      </c>
      <c r="E472" s="304"/>
      <c r="F472" s="303" t="s">
        <v>3</v>
      </c>
      <c r="G472" s="304"/>
      <c r="H472" s="303" t="s">
        <v>4</v>
      </c>
      <c r="I472" s="304"/>
      <c r="J472" s="303" t="s">
        <v>5</v>
      </c>
      <c r="K472" s="304"/>
      <c r="L472" s="303" t="s">
        <v>6</v>
      </c>
      <c r="M472" s="304"/>
      <c r="N472" s="303" t="s">
        <v>7</v>
      </c>
      <c r="O472" s="304"/>
      <c r="P472" s="303" t="s">
        <v>8</v>
      </c>
      <c r="Q472" s="304"/>
      <c r="R472" s="303" t="s">
        <v>9</v>
      </c>
      <c r="S472" s="304"/>
      <c r="T472" s="303" t="s">
        <v>10</v>
      </c>
      <c r="U472" s="304"/>
      <c r="V472" s="303" t="s">
        <v>11</v>
      </c>
      <c r="W472" s="304"/>
      <c r="X472" s="303" t="s">
        <v>12</v>
      </c>
      <c r="Y472" s="304"/>
      <c r="Z472" s="306" t="s">
        <v>40</v>
      </c>
      <c r="AA472" s="307"/>
      <c r="AB472" s="308" t="s">
        <v>41</v>
      </c>
      <c r="AC472" s="309"/>
      <c r="AE472" s="301" t="s">
        <v>0</v>
      </c>
      <c r="AF472" s="303" t="s">
        <v>1</v>
      </c>
      <c r="AG472" s="304"/>
      <c r="AH472" s="303" t="s">
        <v>2</v>
      </c>
      <c r="AI472" s="304"/>
      <c r="AJ472" s="303" t="s">
        <v>3</v>
      </c>
      <c r="AK472" s="304"/>
      <c r="AL472" s="303" t="s">
        <v>4</v>
      </c>
      <c r="AM472" s="304"/>
      <c r="AN472" s="303" t="s">
        <v>5</v>
      </c>
      <c r="AO472" s="304"/>
      <c r="AP472" s="303" t="s">
        <v>6</v>
      </c>
      <c r="AQ472" s="304"/>
      <c r="AR472" s="303" t="s">
        <v>7</v>
      </c>
      <c r="AS472" s="304"/>
      <c r="AT472" s="303" t="s">
        <v>8</v>
      </c>
      <c r="AU472" s="304"/>
      <c r="AV472" s="303" t="s">
        <v>9</v>
      </c>
      <c r="AW472" s="304"/>
      <c r="AX472" s="303" t="s">
        <v>10</v>
      </c>
      <c r="AY472" s="304"/>
      <c r="AZ472" s="303" t="s">
        <v>11</v>
      </c>
      <c r="BA472" s="304"/>
      <c r="BB472" s="303" t="s">
        <v>12</v>
      </c>
      <c r="BC472" s="304"/>
      <c r="BD472" s="306" t="s">
        <v>40</v>
      </c>
      <c r="BE472" s="307"/>
      <c r="BF472" s="308" t="s">
        <v>41</v>
      </c>
      <c r="BG472" s="309"/>
      <c r="BI472" s="301" t="s">
        <v>0</v>
      </c>
      <c r="BJ472" s="303" t="s">
        <v>1</v>
      </c>
      <c r="BK472" s="304"/>
      <c r="BL472" s="303" t="s">
        <v>2</v>
      </c>
      <c r="BM472" s="304"/>
      <c r="BN472" s="303" t="s">
        <v>3</v>
      </c>
      <c r="BO472" s="304"/>
      <c r="BP472" s="303" t="s">
        <v>4</v>
      </c>
      <c r="BQ472" s="304"/>
      <c r="BR472" s="303" t="s">
        <v>5</v>
      </c>
      <c r="BS472" s="304"/>
      <c r="BT472" s="303" t="s">
        <v>6</v>
      </c>
      <c r="BU472" s="304"/>
      <c r="BV472" s="303" t="s">
        <v>7</v>
      </c>
      <c r="BW472" s="304"/>
      <c r="BX472" s="303" t="s">
        <v>8</v>
      </c>
      <c r="BY472" s="304"/>
      <c r="BZ472" s="303" t="s">
        <v>9</v>
      </c>
      <c r="CA472" s="304"/>
      <c r="CB472" s="303" t="s">
        <v>10</v>
      </c>
      <c r="CC472" s="304"/>
      <c r="CD472" s="303" t="s">
        <v>11</v>
      </c>
      <c r="CE472" s="304"/>
      <c r="CF472" s="303" t="s">
        <v>12</v>
      </c>
      <c r="CG472" s="304"/>
      <c r="CH472" s="306" t="s">
        <v>40</v>
      </c>
      <c r="CI472" s="307"/>
      <c r="CJ472" s="303" t="s">
        <v>41</v>
      </c>
      <c r="CK472" s="304"/>
    </row>
    <row r="473" spans="1:89" ht="15" thickTop="1" thickBot="1" x14ac:dyDescent="0.3">
      <c r="A473" s="302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2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2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1334</v>
      </c>
      <c r="AG474" s="172">
        <f t="shared" ref="AG474:AV475" si="8409">SUMIF($A$9:$A$32,$AE474,C$474:C$497)</f>
        <v>1121</v>
      </c>
      <c r="AH474" s="126">
        <f t="shared" si="8409"/>
        <v>547</v>
      </c>
      <c r="AI474" s="166">
        <f t="shared" si="8409"/>
        <v>522</v>
      </c>
      <c r="AJ474" s="125">
        <f t="shared" si="8409"/>
        <v>1543</v>
      </c>
      <c r="AK474" s="127">
        <f t="shared" si="8409"/>
        <v>1206</v>
      </c>
      <c r="AL474" s="126">
        <f t="shared" si="8409"/>
        <v>2193</v>
      </c>
      <c r="AM474" s="166">
        <f t="shared" si="8409"/>
        <v>2005</v>
      </c>
      <c r="AN474" s="125">
        <f t="shared" si="8409"/>
        <v>170</v>
      </c>
      <c r="AO474" s="127">
        <f t="shared" si="8409"/>
        <v>444</v>
      </c>
      <c r="AP474" s="126">
        <f t="shared" si="8409"/>
        <v>772</v>
      </c>
      <c r="AQ474" s="125">
        <f t="shared" si="8409"/>
        <v>1204</v>
      </c>
      <c r="AR474" s="165">
        <f t="shared" si="8409"/>
        <v>2181</v>
      </c>
      <c r="AS474" s="167">
        <f t="shared" si="8409"/>
        <v>2370</v>
      </c>
      <c r="AT474" s="125">
        <f t="shared" si="8409"/>
        <v>1185</v>
      </c>
      <c r="AU474" s="127">
        <f t="shared" si="8409"/>
        <v>1089</v>
      </c>
      <c r="AV474" s="126">
        <f t="shared" si="8409"/>
        <v>1657</v>
      </c>
      <c r="AW474" s="166">
        <f t="shared" ref="AW474:BE475" si="8410">SUMIF($A$9:$A$32,$AE474,S$474:S$497)</f>
        <v>1253</v>
      </c>
      <c r="AX474" s="125">
        <f t="shared" si="8410"/>
        <v>275</v>
      </c>
      <c r="AY474" s="127">
        <f t="shared" si="8410"/>
        <v>483</v>
      </c>
      <c r="AZ474" s="126">
        <f t="shared" si="8410"/>
        <v>935</v>
      </c>
      <c r="BA474" s="166">
        <f t="shared" si="8410"/>
        <v>1339</v>
      </c>
      <c r="BB474" s="125">
        <f t="shared" si="8410"/>
        <v>1110</v>
      </c>
      <c r="BC474" s="127">
        <f t="shared" si="8410"/>
        <v>899</v>
      </c>
      <c r="BD474" s="170">
        <f t="shared" si="8410"/>
        <v>1995</v>
      </c>
      <c r="BE474" s="171">
        <f t="shared" si="8410"/>
        <v>2336</v>
      </c>
      <c r="BF474" s="156">
        <f>AF474+AH474+AJ474+AL474+AN474+AP474+AR474+AT474+AV474+AX474+AZ474+BB474+BD474</f>
        <v>15897</v>
      </c>
      <c r="BG474" s="157">
        <f>AG474+AI474+AK474+AM474+AO474+AQ474+AS474+AU474+AW474+AY474+BA474+BC474+BE474</f>
        <v>16271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75">
        <v>156</v>
      </c>
      <c r="C475" s="176">
        <v>0</v>
      </c>
      <c r="D475" s="177">
        <v>125</v>
      </c>
      <c r="E475" s="178">
        <v>2</v>
      </c>
      <c r="F475" s="175">
        <v>362</v>
      </c>
      <c r="G475" s="179">
        <v>4</v>
      </c>
      <c r="H475" s="177">
        <v>316</v>
      </c>
      <c r="I475" s="178">
        <v>31</v>
      </c>
      <c r="J475" s="175">
        <v>8</v>
      </c>
      <c r="K475" s="179">
        <v>22</v>
      </c>
      <c r="L475" s="177">
        <v>48</v>
      </c>
      <c r="M475" s="175">
        <v>61</v>
      </c>
      <c r="N475" s="180">
        <v>155</v>
      </c>
      <c r="O475" s="181">
        <v>113</v>
      </c>
      <c r="P475" s="175">
        <v>60</v>
      </c>
      <c r="Q475" s="179">
        <v>52</v>
      </c>
      <c r="R475" s="177">
        <v>34</v>
      </c>
      <c r="S475" s="178">
        <v>30</v>
      </c>
      <c r="T475" s="175">
        <v>1</v>
      </c>
      <c r="U475" s="179">
        <v>14</v>
      </c>
      <c r="V475" s="177">
        <v>11</v>
      </c>
      <c r="W475" s="178">
        <v>39</v>
      </c>
      <c r="X475" s="175">
        <v>4</v>
      </c>
      <c r="Y475" s="179">
        <v>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1280</v>
      </c>
      <c r="AC475" s="157">
        <f t="shared" ref="AC475:AC494" si="8439">C475+E475+G475+I475+K475+M475+O475+Q475+S475+U475+W475+Y475+AA475</f>
        <v>368</v>
      </c>
      <c r="AE475" s="237" t="str">
        <f>$AE$10</f>
        <v>08:00 - 08:59</v>
      </c>
      <c r="AF475" s="125">
        <f>SUMIF($A$9:$A$32,$AE475,B$474:B$497)</f>
        <v>1290</v>
      </c>
      <c r="AG475" s="176">
        <f t="shared" si="8409"/>
        <v>1127</v>
      </c>
      <c r="AH475" s="177">
        <f t="shared" si="8409"/>
        <v>540</v>
      </c>
      <c r="AI475" s="178">
        <f t="shared" si="8409"/>
        <v>529</v>
      </c>
      <c r="AJ475" s="238">
        <f t="shared" si="8409"/>
        <v>1635</v>
      </c>
      <c r="AK475" s="179">
        <f t="shared" si="8409"/>
        <v>923</v>
      </c>
      <c r="AL475" s="177">
        <f t="shared" si="8409"/>
        <v>2165</v>
      </c>
      <c r="AM475" s="178">
        <f t="shared" si="8409"/>
        <v>2007</v>
      </c>
      <c r="AN475" s="238">
        <f t="shared" si="8409"/>
        <v>130</v>
      </c>
      <c r="AO475" s="179">
        <f t="shared" si="8409"/>
        <v>415</v>
      </c>
      <c r="AP475" s="177">
        <f t="shared" si="8409"/>
        <v>631</v>
      </c>
      <c r="AQ475" s="238">
        <f t="shared" si="8409"/>
        <v>1209</v>
      </c>
      <c r="AR475" s="180">
        <f t="shared" si="8409"/>
        <v>1992</v>
      </c>
      <c r="AS475" s="181">
        <f t="shared" si="8409"/>
        <v>2245</v>
      </c>
      <c r="AT475" s="238">
        <f t="shared" si="8409"/>
        <v>1076</v>
      </c>
      <c r="AU475" s="179">
        <f t="shared" si="8409"/>
        <v>898</v>
      </c>
      <c r="AV475" s="177">
        <f t="shared" si="8409"/>
        <v>1471</v>
      </c>
      <c r="AW475" s="178">
        <f t="shared" si="8410"/>
        <v>1036</v>
      </c>
      <c r="AX475" s="238">
        <f t="shared" si="8410"/>
        <v>215</v>
      </c>
      <c r="AY475" s="179">
        <f t="shared" si="8410"/>
        <v>400</v>
      </c>
      <c r="AZ475" s="177">
        <f t="shared" si="8410"/>
        <v>774</v>
      </c>
      <c r="BA475" s="178">
        <f t="shared" si="8410"/>
        <v>1334</v>
      </c>
      <c r="BB475" s="238">
        <f t="shared" si="8410"/>
        <v>890</v>
      </c>
      <c r="BC475" s="179">
        <f t="shared" si="8410"/>
        <v>636</v>
      </c>
      <c r="BD475" s="177">
        <f t="shared" si="8410"/>
        <v>1942</v>
      </c>
      <c r="BE475" s="238">
        <f t="shared" si="8410"/>
        <v>1701</v>
      </c>
      <c r="BF475" s="158">
        <f>SUM(AF475,AH475,AJ475,AL475,AN475,AP475,AR475,AT475,AV475,AX475,AZ475,BB475,BD475)</f>
        <v>14751</v>
      </c>
      <c r="BG475" s="159">
        <f>SUM(AG475,AI475,AK475,AM475,AO475,AQ475,AS475,AU475,AW475,AY475,BA475,BC475,BE475)</f>
        <v>14460</v>
      </c>
      <c r="BI475" s="136" t="s">
        <v>17</v>
      </c>
      <c r="BJ475" s="128">
        <f>B475/B498</f>
        <v>6.9758082547064348E-3</v>
      </c>
      <c r="BK475" s="129">
        <f t="shared" ref="BK475" si="8440">C475/C498</f>
        <v>0</v>
      </c>
      <c r="BL475" s="130">
        <f t="shared" ref="BL475" si="8441">D475/D498</f>
        <v>1.4078161955175132E-2</v>
      </c>
      <c r="BM475" s="131">
        <f t="shared" ref="BM475" si="8442">E475/E498</f>
        <v>1.9862945674843578E-4</v>
      </c>
      <c r="BN475" s="128">
        <f t="shared" ref="BN475" si="8443">F475/F498</f>
        <v>1.7160464565062813E-2</v>
      </c>
      <c r="BO475" s="129">
        <f t="shared" ref="BO475" si="8444">G475/G498</f>
        <v>1.5647615694558542E-4</v>
      </c>
      <c r="BP475" s="130">
        <f t="shared" ref="BP475" si="8445">H475/H498</f>
        <v>9.0386430594090565E-3</v>
      </c>
      <c r="BQ475" s="131">
        <f t="shared" ref="BQ475" si="8446">I475/I498</f>
        <v>7.2106438407145519E-4</v>
      </c>
      <c r="BR475" s="128">
        <f t="shared" ref="BR475" si="8447">J475/J498</f>
        <v>1.7925162446784674E-3</v>
      </c>
      <c r="BS475" s="129">
        <f t="shared" ref="BS475" si="8448">K475/K498</f>
        <v>5.0796582775340564E-3</v>
      </c>
      <c r="BT475" s="130">
        <f t="shared" ref="BT475" si="8449">L475/L498</f>
        <v>2.8263557675322383E-3</v>
      </c>
      <c r="BU475" s="128">
        <f t="shared" ref="BU475" si="8450">M475/M498</f>
        <v>4.0181806205124831E-3</v>
      </c>
      <c r="BV475" s="132">
        <f t="shared" ref="BV475" si="8451">N475/N498</f>
        <v>4.196561527006904E-3</v>
      </c>
      <c r="BW475" s="133">
        <f t="shared" ref="BW475" si="8452">O475/O498</f>
        <v>3.4129692832764505E-3</v>
      </c>
      <c r="BX475" s="128">
        <f t="shared" ref="BX475" si="8453">P475/P498</f>
        <v>3.1981237673897982E-3</v>
      </c>
      <c r="BY475" s="129">
        <f t="shared" ref="BY475" si="8454">Q475/Q498</f>
        <v>3.419702748914902E-3</v>
      </c>
      <c r="BZ475" s="130">
        <f t="shared" ref="BZ475" si="8455">R475/R498</f>
        <v>1.37429264349232E-3</v>
      </c>
      <c r="CA475" s="131">
        <f t="shared" ref="CA475" si="8456">S475/S498</f>
        <v>1.3634504385765577E-3</v>
      </c>
      <c r="CB475" s="128">
        <f t="shared" ref="CB475" si="8457">T475/T498</f>
        <v>2.0145044319097501E-4</v>
      </c>
      <c r="CC475" s="129">
        <f t="shared" ref="CC475" si="8458">U475/U498</f>
        <v>3.3057851239669421E-3</v>
      </c>
      <c r="CD475" s="130">
        <f t="shared" ref="CD475" si="8459">V475/V498</f>
        <v>5.0311013538236371E-4</v>
      </c>
      <c r="CE475" s="131">
        <f t="shared" ref="CE475" si="8460">W475/W498</f>
        <v>1.8089053803339518E-3</v>
      </c>
      <c r="CF475" s="128">
        <f t="shared" ref="CF475" si="8461">X475/X498</f>
        <v>2.34192037470726E-4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4.7470701676309152E-3</v>
      </c>
      <c r="CK475" s="135">
        <f t="shared" ref="CK475" si="8466">AC475/AC498</f>
        <v>1.3719875924600334E-3</v>
      </c>
    </row>
    <row r="476" spans="1:89" ht="13.5" thickBot="1" x14ac:dyDescent="0.25">
      <c r="A476" s="145" t="s">
        <v>18</v>
      </c>
      <c r="B476" s="182">
        <v>781</v>
      </c>
      <c r="C476" s="183">
        <v>147</v>
      </c>
      <c r="D476" s="184">
        <v>516</v>
      </c>
      <c r="E476" s="185">
        <v>151</v>
      </c>
      <c r="F476" s="182">
        <v>1722</v>
      </c>
      <c r="G476" s="186">
        <v>376</v>
      </c>
      <c r="H476" s="184">
        <v>1441</v>
      </c>
      <c r="I476" s="185">
        <v>729</v>
      </c>
      <c r="J476" s="182">
        <v>60</v>
      </c>
      <c r="K476" s="186">
        <v>213</v>
      </c>
      <c r="L476" s="184">
        <v>478</v>
      </c>
      <c r="M476" s="182">
        <v>482</v>
      </c>
      <c r="N476" s="187">
        <v>1337</v>
      </c>
      <c r="O476" s="188">
        <v>1279</v>
      </c>
      <c r="P476" s="182">
        <v>691</v>
      </c>
      <c r="Q476" s="186">
        <v>658</v>
      </c>
      <c r="R476" s="184">
        <v>790</v>
      </c>
      <c r="S476" s="185">
        <v>735</v>
      </c>
      <c r="T476" s="182">
        <v>141</v>
      </c>
      <c r="U476" s="186">
        <v>343</v>
      </c>
      <c r="V476" s="184">
        <v>486</v>
      </c>
      <c r="W476" s="185">
        <v>794</v>
      </c>
      <c r="X476" s="182">
        <v>601</v>
      </c>
      <c r="Y476" s="186">
        <v>368</v>
      </c>
      <c r="Z476" s="184">
        <v>1125</v>
      </c>
      <c r="AA476" s="182">
        <v>890</v>
      </c>
      <c r="AB476" s="156">
        <f t="shared" si="8438"/>
        <v>10169</v>
      </c>
      <c r="AC476" s="157">
        <f t="shared" si="8439"/>
        <v>7165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3.4923757993113626E-2</v>
      </c>
      <c r="BK476" s="129">
        <f t="shared" ref="BK476" si="8467">C476/C498</f>
        <v>5.5398530243075186E-3</v>
      </c>
      <c r="BL476" s="130">
        <f t="shared" ref="BL476" si="8468">D476/D498</f>
        <v>5.8114652550962945E-2</v>
      </c>
      <c r="BM476" s="131">
        <f t="shared" ref="BM476" si="8469">E476/E498</f>
        <v>1.4996523984506903E-2</v>
      </c>
      <c r="BN476" s="128">
        <f t="shared" ref="BN476" si="8470">F476/F498</f>
        <v>8.1630718179663428E-2</v>
      </c>
      <c r="BO476" s="129">
        <f t="shared" ref="BO476" si="8471">G476/G498</f>
        <v>1.4708758752885029E-2</v>
      </c>
      <c r="BP476" s="130">
        <f t="shared" ref="BP476" si="8472">H476/H498</f>
        <v>4.1217356482938131E-2</v>
      </c>
      <c r="BQ476" s="131">
        <f t="shared" ref="BQ476" si="8473">I476/I498</f>
        <v>1.6956643096390025E-2</v>
      </c>
      <c r="BR476" s="128">
        <f t="shared" ref="BR476" si="8474">J476/J498</f>
        <v>1.3443871835088505E-2</v>
      </c>
      <c r="BS476" s="129">
        <f t="shared" ref="BS476" si="8475">K476/K498</f>
        <v>4.9180327868852458E-2</v>
      </c>
      <c r="BT476" s="130">
        <f t="shared" ref="BT476" si="8476">L476/L498</f>
        <v>2.8145792851675205E-2</v>
      </c>
      <c r="BU476" s="128">
        <f t="shared" ref="BU476" si="8477">M476/M498</f>
        <v>3.1750214083393714E-2</v>
      </c>
      <c r="BV476" s="132">
        <f t="shared" ref="BV476" si="8478">N476/N498</f>
        <v>3.6198727494246651E-2</v>
      </c>
      <c r="BW476" s="133">
        <f t="shared" ref="BW476" si="8479">O476/O498</f>
        <v>3.8629979763810447E-2</v>
      </c>
      <c r="BX476" s="128">
        <f t="shared" ref="BX476" si="8480">P476/P498</f>
        <v>3.6831725387772504E-2</v>
      </c>
      <c r="BY476" s="129">
        <f t="shared" ref="BY476" si="8481">Q476/Q498</f>
        <v>4.3272392476653952E-2</v>
      </c>
      <c r="BZ476" s="130">
        <f t="shared" ref="BZ476" si="8482">R476/R498</f>
        <v>3.1932093775262731E-2</v>
      </c>
      <c r="CA476" s="131">
        <f t="shared" ref="CA476" si="8483">S476/S498</f>
        <v>3.3404535745125662E-2</v>
      </c>
      <c r="CB476" s="128">
        <f t="shared" ref="CB476" si="8484">T476/T498</f>
        <v>2.8404512489927477E-2</v>
      </c>
      <c r="CC476" s="129">
        <f t="shared" ref="CC476" si="8485">U476/U498</f>
        <v>8.0991735537190079E-2</v>
      </c>
      <c r="CD476" s="130">
        <f t="shared" ref="CD476" si="8486">V476/V498</f>
        <v>2.2228320526893525E-2</v>
      </c>
      <c r="CE476" s="131">
        <f t="shared" ref="CE476" si="8487">W476/W498</f>
        <v>3.6827458256029684E-2</v>
      </c>
      <c r="CF476" s="128">
        <f t="shared" ref="CF476" si="8488">X476/X498</f>
        <v>3.5187353629976582E-2</v>
      </c>
      <c r="CG476" s="129">
        <f t="shared" ref="CG476" si="8489">Y476/Y498</f>
        <v>4.6069103655483223E-2</v>
      </c>
      <c r="CH476" s="130">
        <f t="shared" ref="CH476" si="8490">Z476/Z498</f>
        <v>3.0778069599474722E-2</v>
      </c>
      <c r="CI476" s="128">
        <f t="shared" ref="CI476" si="8491">AA476/AA498</f>
        <v>2.2559059109804318E-2</v>
      </c>
      <c r="CJ476" s="134">
        <f t="shared" ref="CJ476" si="8492">AB476/AB498</f>
        <v>3.7713247292686547E-2</v>
      </c>
      <c r="CK476" s="135">
        <f t="shared" ref="CK476" si="8493">AC476/AC498</f>
        <v>2.6712747554282986E-2</v>
      </c>
    </row>
    <row r="477" spans="1:89" ht="14.25" thickTop="1" thickBot="1" x14ac:dyDescent="0.25">
      <c r="A477" s="136" t="s">
        <v>19</v>
      </c>
      <c r="B477" s="175">
        <v>1172</v>
      </c>
      <c r="C477" s="176">
        <v>945</v>
      </c>
      <c r="D477" s="177">
        <v>597</v>
      </c>
      <c r="E477" s="178">
        <v>541</v>
      </c>
      <c r="F477" s="175">
        <v>1971</v>
      </c>
      <c r="G477" s="179">
        <v>1180</v>
      </c>
      <c r="H477" s="177">
        <v>2212</v>
      </c>
      <c r="I477" s="178">
        <v>1788</v>
      </c>
      <c r="J477" s="175">
        <v>109</v>
      </c>
      <c r="K477" s="179">
        <v>401</v>
      </c>
      <c r="L477" s="177">
        <v>790</v>
      </c>
      <c r="M477" s="175">
        <v>1003</v>
      </c>
      <c r="N477" s="180">
        <v>2170</v>
      </c>
      <c r="O477" s="181">
        <v>2294</v>
      </c>
      <c r="P477" s="175">
        <v>1323</v>
      </c>
      <c r="Q477" s="179">
        <v>1283</v>
      </c>
      <c r="R477" s="177">
        <v>1494</v>
      </c>
      <c r="S477" s="178">
        <v>1292</v>
      </c>
      <c r="T477" s="175">
        <v>243</v>
      </c>
      <c r="U477" s="179">
        <v>614</v>
      </c>
      <c r="V477" s="177">
        <v>1017</v>
      </c>
      <c r="W477" s="178">
        <v>1375</v>
      </c>
      <c r="X477" s="175">
        <v>1148</v>
      </c>
      <c r="Y477" s="179">
        <v>714</v>
      </c>
      <c r="Z477" s="177">
        <v>1830</v>
      </c>
      <c r="AA477" s="175">
        <v>1721</v>
      </c>
      <c r="AB477" s="156">
        <f t="shared" si="8438"/>
        <v>16076</v>
      </c>
      <c r="AC477" s="157">
        <f t="shared" si="8439"/>
        <v>15151</v>
      </c>
      <c r="AE477" s="229" t="s">
        <v>13</v>
      </c>
      <c r="AF477" s="20">
        <f t="shared" ref="AF477:BG477" si="8494">SUM(AF474:AF476)</f>
        <v>2624</v>
      </c>
      <c r="AG477" s="21">
        <f t="shared" si="8494"/>
        <v>2248</v>
      </c>
      <c r="AH477" s="20">
        <f t="shared" si="8494"/>
        <v>1087</v>
      </c>
      <c r="AI477" s="21">
        <f t="shared" si="8494"/>
        <v>1051</v>
      </c>
      <c r="AJ477" s="20">
        <f t="shared" si="8494"/>
        <v>3178</v>
      </c>
      <c r="AK477" s="21">
        <f t="shared" si="8494"/>
        <v>2129</v>
      </c>
      <c r="AL477" s="20">
        <f t="shared" si="8494"/>
        <v>4358</v>
      </c>
      <c r="AM477" s="21">
        <f t="shared" si="8494"/>
        <v>4012</v>
      </c>
      <c r="AN477" s="20">
        <f t="shared" si="8494"/>
        <v>300</v>
      </c>
      <c r="AO477" s="21">
        <f t="shared" si="8494"/>
        <v>859</v>
      </c>
      <c r="AP477" s="20">
        <f t="shared" si="8494"/>
        <v>1403</v>
      </c>
      <c r="AQ477" s="21">
        <f t="shared" si="8494"/>
        <v>2413</v>
      </c>
      <c r="AR477" s="20">
        <f t="shared" si="8494"/>
        <v>4173</v>
      </c>
      <c r="AS477" s="21">
        <f t="shared" si="8494"/>
        <v>4615</v>
      </c>
      <c r="AT477" s="20">
        <f t="shared" si="8494"/>
        <v>2261</v>
      </c>
      <c r="AU477" s="21">
        <f t="shared" si="8494"/>
        <v>1987</v>
      </c>
      <c r="AV477" s="20">
        <f t="shared" si="8494"/>
        <v>3128</v>
      </c>
      <c r="AW477" s="21">
        <f t="shared" si="8494"/>
        <v>2289</v>
      </c>
      <c r="AX477" s="20">
        <f t="shared" si="8494"/>
        <v>490</v>
      </c>
      <c r="AY477" s="21">
        <f t="shared" si="8494"/>
        <v>883</v>
      </c>
      <c r="AZ477" s="20">
        <f t="shared" si="8494"/>
        <v>1709</v>
      </c>
      <c r="BA477" s="21">
        <f t="shared" si="8494"/>
        <v>2673</v>
      </c>
      <c r="BB477" s="20">
        <f t="shared" si="8494"/>
        <v>2000</v>
      </c>
      <c r="BC477" s="21">
        <f t="shared" si="8494"/>
        <v>1535</v>
      </c>
      <c r="BD477" s="20">
        <f t="shared" si="8494"/>
        <v>3937</v>
      </c>
      <c r="BE477" s="21">
        <f t="shared" si="8494"/>
        <v>4037</v>
      </c>
      <c r="BF477" s="160">
        <f t="shared" si="8494"/>
        <v>30648</v>
      </c>
      <c r="BG477" s="161">
        <f t="shared" si="8494"/>
        <v>30731</v>
      </c>
      <c r="BI477" s="136" t="s">
        <v>19</v>
      </c>
      <c r="BJ477" s="128">
        <f>B477/B498</f>
        <v>5.240799534946116E-2</v>
      </c>
      <c r="BK477" s="129">
        <f t="shared" ref="BK477" si="8495">C477/C498</f>
        <v>3.5613340870548335E-2</v>
      </c>
      <c r="BL477" s="130">
        <f t="shared" ref="BL477" si="8496">D477/D498</f>
        <v>6.723730149791643E-2</v>
      </c>
      <c r="BM477" s="131">
        <f t="shared" ref="BM477" si="8497">E477/E498</f>
        <v>5.3729268050451882E-2</v>
      </c>
      <c r="BN477" s="128">
        <f t="shared" ref="BN477" si="8498">F477/F498</f>
        <v>9.3434463142924862E-2</v>
      </c>
      <c r="BO477" s="129">
        <f t="shared" ref="BO477" si="8499">G477/G498</f>
        <v>4.6160466298947697E-2</v>
      </c>
      <c r="BP477" s="130">
        <f t="shared" ref="BP477" si="8500">H477/H498</f>
        <v>6.3270501415863392E-2</v>
      </c>
      <c r="BQ477" s="131">
        <f t="shared" ref="BQ477" si="8501">I477/I498</f>
        <v>4.1589132861927801E-2</v>
      </c>
      <c r="BR477" s="128">
        <f t="shared" ref="BR477" si="8502">J477/J498</f>
        <v>2.4423033833744119E-2</v>
      </c>
      <c r="BS477" s="129">
        <f t="shared" ref="BS477" si="8503">K477/K498</f>
        <v>9.2588316785961675E-2</v>
      </c>
      <c r="BT477" s="130">
        <f t="shared" ref="BT477" si="8504">L477/L498</f>
        <v>4.6517105340634753E-2</v>
      </c>
      <c r="BU477" s="128">
        <f t="shared" ref="BU477" si="8505">M477/M498</f>
        <v>6.6069428891377374E-2</v>
      </c>
      <c r="BV477" s="132">
        <f t="shared" ref="BV477" si="8506">N477/N498</f>
        <v>5.8751861378096654E-2</v>
      </c>
      <c r="BW477" s="133">
        <f t="shared" ref="BW477" si="8507">O477/O498</f>
        <v>6.928629677731131E-2</v>
      </c>
      <c r="BX477" s="128">
        <f t="shared" ref="BX477" si="8508">P477/P498</f>
        <v>7.0518629070945041E-2</v>
      </c>
      <c r="BY477" s="129">
        <f t="shared" ref="BY477" si="8509">Q477/Q498</f>
        <v>8.4374588978034987E-2</v>
      </c>
      <c r="BZ477" s="130">
        <f t="shared" ref="BZ477" si="8510">R477/R498</f>
        <v>6.0388035569927244E-2</v>
      </c>
      <c r="CA477" s="131">
        <f t="shared" ref="CA477" si="8511">S477/S498</f>
        <v>5.8719265554697087E-2</v>
      </c>
      <c r="CB477" s="128">
        <f t="shared" ref="CB477" si="8512">T477/T498</f>
        <v>4.8952457695406931E-2</v>
      </c>
      <c r="CC477" s="129">
        <f t="shared" ref="CC477" si="8513">U477/U498</f>
        <v>0.14498229043683589</v>
      </c>
      <c r="CD477" s="130">
        <f t="shared" ref="CD477" si="8514">V477/V498</f>
        <v>4.6514818880351264E-2</v>
      </c>
      <c r="CE477" s="131">
        <f t="shared" ref="CE477" si="8515">W477/W498</f>
        <v>6.3775510204081634E-2</v>
      </c>
      <c r="CF477" s="128">
        <f t="shared" ref="CF477" si="8516">X477/X498</f>
        <v>6.7213114754098358E-2</v>
      </c>
      <c r="CG477" s="129">
        <f t="shared" ref="CG477" si="8517">Y477/Y498</f>
        <v>8.9384076114171263E-2</v>
      </c>
      <c r="CH477" s="130">
        <f t="shared" ref="CH477" si="8518">Z477/Z498</f>
        <v>5.0065659881812212E-2</v>
      </c>
      <c r="CI477" s="128">
        <f t="shared" ref="CI477" si="8519">AA477/AA498</f>
        <v>4.3622630031430597E-2</v>
      </c>
      <c r="CJ477" s="134">
        <f t="shared" ref="CJ477" si="8520">AB477/AB498</f>
        <v>5.9620234386589525E-2</v>
      </c>
      <c r="CK477" s="135">
        <f t="shared" ref="CK477" si="8521">AC477/AC498</f>
        <v>5.648636960152708E-2</v>
      </c>
    </row>
    <row r="478" spans="1:89" ht="13.5" thickTop="1" x14ac:dyDescent="0.2">
      <c r="A478" s="145" t="s">
        <v>20</v>
      </c>
      <c r="B478" s="182">
        <v>1334</v>
      </c>
      <c r="C478" s="183">
        <v>1121</v>
      </c>
      <c r="D478" s="184">
        <v>547</v>
      </c>
      <c r="E478" s="185">
        <v>522</v>
      </c>
      <c r="F478" s="182">
        <v>1543</v>
      </c>
      <c r="G478" s="186">
        <v>1206</v>
      </c>
      <c r="H478" s="184">
        <v>2193</v>
      </c>
      <c r="I478" s="185">
        <v>2005</v>
      </c>
      <c r="J478" s="182">
        <v>170</v>
      </c>
      <c r="K478" s="186">
        <v>444</v>
      </c>
      <c r="L478" s="184">
        <v>772</v>
      </c>
      <c r="M478" s="182">
        <v>1204</v>
      </c>
      <c r="N478" s="187">
        <v>2181</v>
      </c>
      <c r="O478" s="188">
        <v>2370</v>
      </c>
      <c r="P478" s="182">
        <v>1185</v>
      </c>
      <c r="Q478" s="186">
        <v>1089</v>
      </c>
      <c r="R478" s="184">
        <v>1657</v>
      </c>
      <c r="S478" s="185">
        <v>1253</v>
      </c>
      <c r="T478" s="182">
        <v>275</v>
      </c>
      <c r="U478" s="186">
        <v>483</v>
      </c>
      <c r="V478" s="184">
        <v>935</v>
      </c>
      <c r="W478" s="185">
        <v>1339</v>
      </c>
      <c r="X478" s="182">
        <v>1110</v>
      </c>
      <c r="Y478" s="186">
        <v>899</v>
      </c>
      <c r="Z478" s="184">
        <v>1995</v>
      </c>
      <c r="AA478" s="182">
        <v>2336</v>
      </c>
      <c r="AB478" s="156">
        <f t="shared" si="8438"/>
        <v>15897</v>
      </c>
      <c r="AC478" s="157">
        <f t="shared" si="8439"/>
        <v>16271</v>
      </c>
      <c r="BI478" s="145" t="s">
        <v>20</v>
      </c>
      <c r="BJ478" s="128">
        <f>B478/B498</f>
        <v>5.9652103921656305E-2</v>
      </c>
      <c r="BK478" s="129">
        <f t="shared" ref="BK478" si="8522">C478/C498</f>
        <v>4.2246090069719237E-2</v>
      </c>
      <c r="BL478" s="130">
        <f t="shared" ref="BL478" si="8523">D478/D498</f>
        <v>6.1606036715846378E-2</v>
      </c>
      <c r="BM478" s="131">
        <f t="shared" ref="BM478" si="8524">E478/E498</f>
        <v>5.1842288211341743E-2</v>
      </c>
      <c r="BN478" s="128">
        <f t="shared" ref="BN478" si="8525">F478/F498</f>
        <v>7.314529509362408E-2</v>
      </c>
      <c r="BO478" s="129">
        <f t="shared" ref="BO478" si="8526">G478/G498</f>
        <v>4.7177561319094001E-2</v>
      </c>
      <c r="BP478" s="130">
        <f t="shared" ref="BP478" si="8527">H478/H498</f>
        <v>6.2727038700266011E-2</v>
      </c>
      <c r="BQ478" s="131">
        <f t="shared" ref="BQ478" si="8528">I478/I498</f>
        <v>4.6636583550427983E-2</v>
      </c>
      <c r="BR478" s="128">
        <f t="shared" ref="BR478" si="8529">J478/J498</f>
        <v>3.8090970199417429E-2</v>
      </c>
      <c r="BS478" s="129">
        <f t="shared" ref="BS478" si="8530">K478/K498</f>
        <v>0.10251673978296005</v>
      </c>
      <c r="BT478" s="130">
        <f t="shared" ref="BT478" si="8531">L478/L498</f>
        <v>4.5457221927810161E-2</v>
      </c>
      <c r="BU478" s="128">
        <f t="shared" ref="BU478" si="8532">M478/M498</f>
        <v>7.9309663395033259E-2</v>
      </c>
      <c r="BV478" s="132">
        <f t="shared" ref="BV478" si="8533">N478/N498</f>
        <v>5.904968187356166E-2</v>
      </c>
      <c r="BW478" s="133">
        <f t="shared" ref="BW478" si="8534">O478/O498</f>
        <v>7.1581745144824668E-2</v>
      </c>
      <c r="BX478" s="128">
        <f t="shared" ref="BX478" si="8535">P478/P498</f>
        <v>6.316294440594851E-2</v>
      </c>
      <c r="BY478" s="129">
        <f t="shared" ref="BY478" si="8536">Q478/Q498</f>
        <v>7.1616467184006313E-2</v>
      </c>
      <c r="BZ478" s="130">
        <f t="shared" ref="BZ478" si="8537">R478/R498</f>
        <v>6.6976556184316902E-2</v>
      </c>
      <c r="CA478" s="131">
        <f t="shared" ref="CA478" si="8538">S478/S498</f>
        <v>5.6946779984547564E-2</v>
      </c>
      <c r="CB478" s="128">
        <f t="shared" ref="CB478" si="8539">T478/T498</f>
        <v>5.539887187751813E-2</v>
      </c>
      <c r="CC478" s="129">
        <f t="shared" ref="CC478" si="8540">U478/U498</f>
        <v>0.1140495867768595</v>
      </c>
      <c r="CD478" s="130">
        <f t="shared" ref="CD478" si="8541">V478/V498</f>
        <v>4.2764361507500917E-2</v>
      </c>
      <c r="CE478" s="131">
        <f t="shared" ref="CE478" si="8542">W478/W498</f>
        <v>6.210575139146568E-2</v>
      </c>
      <c r="CF478" s="128">
        <f t="shared" ref="CF478" si="8543">X478/X498</f>
        <v>6.4988290398126466E-2</v>
      </c>
      <c r="CG478" s="129">
        <f t="shared" ref="CG478" si="8544">Y478/Y498</f>
        <v>0.11254381572358538</v>
      </c>
      <c r="CH478" s="130">
        <f t="shared" ref="CH478" si="8545">Z478/Z498</f>
        <v>5.457977675640184E-2</v>
      </c>
      <c r="CI478" s="128">
        <f t="shared" ref="CI478" si="8546">AA478/AA498</f>
        <v>5.921119334887965E-2</v>
      </c>
      <c r="CJ478" s="134">
        <f t="shared" ref="CJ478" si="8547">AB478/AB498</f>
        <v>5.8956386292834888E-2</v>
      </c>
      <c r="CK478" s="135">
        <f t="shared" ref="CK478" si="8548">AC478/AC498</f>
        <v>6.0661984013361966E-2</v>
      </c>
    </row>
    <row r="479" spans="1:89" ht="13.5" thickBot="1" x14ac:dyDescent="0.25">
      <c r="A479" s="136" t="s">
        <v>21</v>
      </c>
      <c r="B479" s="175">
        <v>1290</v>
      </c>
      <c r="C479" s="176">
        <v>1127</v>
      </c>
      <c r="D479" s="177">
        <v>540</v>
      </c>
      <c r="E479" s="178">
        <v>529</v>
      </c>
      <c r="F479" s="175">
        <v>1635</v>
      </c>
      <c r="G479" s="179">
        <v>923</v>
      </c>
      <c r="H479" s="177">
        <v>2165</v>
      </c>
      <c r="I479" s="178">
        <v>2007</v>
      </c>
      <c r="J479" s="175">
        <v>130</v>
      </c>
      <c r="K479" s="179">
        <v>415</v>
      </c>
      <c r="L479" s="177">
        <v>631</v>
      </c>
      <c r="M479" s="175">
        <v>1209</v>
      </c>
      <c r="N479" s="180">
        <v>1992</v>
      </c>
      <c r="O479" s="181">
        <v>2245</v>
      </c>
      <c r="P479" s="175">
        <v>1076</v>
      </c>
      <c r="Q479" s="179">
        <v>898</v>
      </c>
      <c r="R479" s="177">
        <v>1471</v>
      </c>
      <c r="S479" s="178">
        <v>1036</v>
      </c>
      <c r="T479" s="175">
        <v>215</v>
      </c>
      <c r="U479" s="179">
        <v>400</v>
      </c>
      <c r="V479" s="177">
        <v>774</v>
      </c>
      <c r="W479" s="178">
        <v>1334</v>
      </c>
      <c r="X479" s="175">
        <v>890</v>
      </c>
      <c r="Y479" s="179">
        <v>636</v>
      </c>
      <c r="Z479" s="177">
        <v>1942</v>
      </c>
      <c r="AA479" s="175">
        <v>1701</v>
      </c>
      <c r="AB479" s="156">
        <f t="shared" si="8438"/>
        <v>14751</v>
      </c>
      <c r="AC479" s="157">
        <f t="shared" si="8439"/>
        <v>14460</v>
      </c>
      <c r="AE479" s="232" t="s">
        <v>85</v>
      </c>
      <c r="BI479" s="136" t="s">
        <v>21</v>
      </c>
      <c r="BJ479" s="128">
        <f>B479/B498</f>
        <v>5.7684568260072441E-2</v>
      </c>
      <c r="BK479" s="129">
        <f t="shared" ref="BK479" si="8549">C479/C498</f>
        <v>4.2472206519690976E-2</v>
      </c>
      <c r="BL479" s="130">
        <f t="shared" ref="BL479" si="8550">D479/D498</f>
        <v>6.0817659646356569E-2</v>
      </c>
      <c r="BM479" s="131">
        <f t="shared" ref="BM479" si="8551">E479/E498</f>
        <v>5.2537491309961271E-2</v>
      </c>
      <c r="BN479" s="128">
        <f t="shared" ref="BN479" si="8552">F479/F498</f>
        <v>7.7506518132258825E-2</v>
      </c>
      <c r="BO479" s="129">
        <f t="shared" ref="BO479" si="8553">G479/G498</f>
        <v>3.6106873215193833E-2</v>
      </c>
      <c r="BP479" s="130">
        <f t="shared" ref="BP479" si="8554">H479/H498</f>
        <v>6.1926146277280401E-2</v>
      </c>
      <c r="BQ479" s="131">
        <f t="shared" ref="BQ479" si="8555">I479/I498</f>
        <v>4.668310383327131E-2</v>
      </c>
      <c r="BR479" s="128">
        <f t="shared" ref="BR479" si="8556">J479/J498</f>
        <v>2.9128388976025096E-2</v>
      </c>
      <c r="BS479" s="129">
        <f t="shared" ref="BS479" si="8557">K479/K498</f>
        <v>9.5820826598937883E-2</v>
      </c>
      <c r="BT479" s="130">
        <f t="shared" ref="BT479" si="8558">L479/L498</f>
        <v>3.7154801860684213E-2</v>
      </c>
      <c r="BU479" s="128">
        <f t="shared" ref="BU479" si="8559">M479/M498</f>
        <v>7.9639022462288392E-2</v>
      </c>
      <c r="BV479" s="132">
        <f t="shared" ref="BV479" si="8560">N479/N498</f>
        <v>5.3932584269662923E-2</v>
      </c>
      <c r="BW479" s="133">
        <f t="shared" ref="BW479" si="8561">O479/O498</f>
        <v>6.7806336645625062E-2</v>
      </c>
      <c r="BX479" s="128">
        <f t="shared" ref="BX479" si="8562">P479/P498</f>
        <v>5.7353019561857045E-2</v>
      </c>
      <c r="BY479" s="129">
        <f t="shared" ref="BY479" si="8563">Q479/Q498</f>
        <v>5.9055635933184268E-2</v>
      </c>
      <c r="BZ479" s="130">
        <f t="shared" ref="BZ479" si="8564">R479/R498</f>
        <v>5.9458367016976557E-2</v>
      </c>
      <c r="CA479" s="131">
        <f t="shared" ref="CA479" si="8565">S479/S498</f>
        <v>4.7084488478843792E-2</v>
      </c>
      <c r="CB479" s="128">
        <f t="shared" ref="CB479" si="8566">T479/T498</f>
        <v>4.3311845286059629E-2</v>
      </c>
      <c r="CC479" s="129">
        <f t="shared" ref="CC479" si="8567">U479/U498</f>
        <v>9.4451003541912631E-2</v>
      </c>
      <c r="CD479" s="130">
        <f t="shared" ref="CD479" si="8568">V479/V498</f>
        <v>3.5400658616904501E-2</v>
      </c>
      <c r="CE479" s="131">
        <f t="shared" ref="CE479" si="8569">W479/W498</f>
        <v>6.1873840445269015E-2</v>
      </c>
      <c r="CF479" s="128">
        <f t="shared" ref="CF479" si="8570">X479/X498</f>
        <v>5.2107728337236536E-2</v>
      </c>
      <c r="CG479" s="129">
        <f t="shared" ref="CG479" si="8571">Y479/Y498</f>
        <v>7.9619429143715573E-2</v>
      </c>
      <c r="CH479" s="130">
        <f t="shared" ref="CH479" si="8572">Z479/Z498</f>
        <v>5.3129787699715471E-2</v>
      </c>
      <c r="CI479" s="128">
        <f t="shared" ref="CI479" si="8573">AA479/AA498</f>
        <v>4.3115684882895668E-2</v>
      </c>
      <c r="CJ479" s="134">
        <f t="shared" ref="CJ479" si="8574">AB479/AB498</f>
        <v>5.4706275033377834E-2</v>
      </c>
      <c r="CK479" s="135">
        <f t="shared" ref="CK479" si="8575">AC479/AC498</f>
        <v>5.3910164638511095E-2</v>
      </c>
    </row>
    <row r="480" spans="1:89" ht="14.25" thickTop="1" thickBot="1" x14ac:dyDescent="0.25">
      <c r="A480" s="145" t="s">
        <v>22</v>
      </c>
      <c r="B480" s="182">
        <v>1343</v>
      </c>
      <c r="C480" s="183">
        <v>1391</v>
      </c>
      <c r="D480" s="184">
        <v>606</v>
      </c>
      <c r="E480" s="185">
        <v>493</v>
      </c>
      <c r="F480" s="182">
        <v>1522</v>
      </c>
      <c r="G480" s="186">
        <v>884</v>
      </c>
      <c r="H480" s="184">
        <v>2304</v>
      </c>
      <c r="I480" s="185">
        <v>1949</v>
      </c>
      <c r="J480" s="182">
        <v>151</v>
      </c>
      <c r="K480" s="186">
        <v>464</v>
      </c>
      <c r="L480" s="184">
        <v>610</v>
      </c>
      <c r="M480" s="182">
        <v>1293</v>
      </c>
      <c r="N480" s="187">
        <v>1781</v>
      </c>
      <c r="O480" s="188">
        <v>2341</v>
      </c>
      <c r="P480" s="182">
        <v>1090</v>
      </c>
      <c r="Q480" s="186">
        <v>672</v>
      </c>
      <c r="R480" s="184">
        <v>1656</v>
      </c>
      <c r="S480" s="185">
        <v>1022</v>
      </c>
      <c r="T480" s="182">
        <v>195</v>
      </c>
      <c r="U480" s="186">
        <v>298</v>
      </c>
      <c r="V480" s="184">
        <v>728</v>
      </c>
      <c r="W480" s="185">
        <v>1710</v>
      </c>
      <c r="X480" s="182">
        <v>917</v>
      </c>
      <c r="Y480" s="186">
        <v>519</v>
      </c>
      <c r="Z480" s="184">
        <v>1977</v>
      </c>
      <c r="AA480" s="182">
        <v>2008</v>
      </c>
      <c r="AB480" s="156">
        <f t="shared" si="8438"/>
        <v>14880</v>
      </c>
      <c r="AC480" s="157">
        <f t="shared" si="8439"/>
        <v>15044</v>
      </c>
      <c r="AE480" s="301" t="s">
        <v>0</v>
      </c>
      <c r="AF480" s="303" t="s">
        <v>1</v>
      </c>
      <c r="AG480" s="304"/>
      <c r="AH480" s="303" t="s">
        <v>2</v>
      </c>
      <c r="AI480" s="304"/>
      <c r="AJ480" s="303" t="s">
        <v>3</v>
      </c>
      <c r="AK480" s="304"/>
      <c r="AL480" s="303" t="s">
        <v>4</v>
      </c>
      <c r="AM480" s="304"/>
      <c r="AN480" s="303" t="s">
        <v>5</v>
      </c>
      <c r="AO480" s="304"/>
      <c r="AP480" s="303" t="s">
        <v>6</v>
      </c>
      <c r="AQ480" s="304"/>
      <c r="AR480" s="303" t="s">
        <v>7</v>
      </c>
      <c r="AS480" s="304"/>
      <c r="AT480" s="303" t="s">
        <v>8</v>
      </c>
      <c r="AU480" s="304"/>
      <c r="AV480" s="303" t="s">
        <v>9</v>
      </c>
      <c r="AW480" s="304"/>
      <c r="AX480" s="303" t="s">
        <v>10</v>
      </c>
      <c r="AY480" s="304"/>
      <c r="AZ480" s="303" t="s">
        <v>11</v>
      </c>
      <c r="BA480" s="304"/>
      <c r="BB480" s="303" t="s">
        <v>12</v>
      </c>
      <c r="BC480" s="304"/>
      <c r="BD480" s="306" t="s">
        <v>40</v>
      </c>
      <c r="BE480" s="307"/>
      <c r="BF480" s="308" t="s">
        <v>41</v>
      </c>
      <c r="BG480" s="309"/>
      <c r="BI480" s="145" t="s">
        <v>22</v>
      </c>
      <c r="BJ480" s="128">
        <f>B480/B498</f>
        <v>6.005455439788937E-2</v>
      </c>
      <c r="BK480" s="129">
        <f t="shared" ref="BK480" si="8576">C480/C498</f>
        <v>5.2421330318447333E-2</v>
      </c>
      <c r="BL480" s="130">
        <f t="shared" ref="BL480" si="8577">D480/D498</f>
        <v>6.8250929158689036E-2</v>
      </c>
      <c r="BM480" s="131">
        <f t="shared" ref="BM480" si="8578">E480/E498</f>
        <v>4.8962161088489421E-2</v>
      </c>
      <c r="BN480" s="128">
        <f t="shared" ref="BN480" si="8579">F480/F498</f>
        <v>7.2149798530457457E-2</v>
      </c>
      <c r="BO480" s="129">
        <f t="shared" ref="BO480" si="8580">G480/G498</f>
        <v>3.458123068497438E-2</v>
      </c>
      <c r="BP480" s="130">
        <f t="shared" ref="BP480" si="8581">H480/H498</f>
        <v>6.590200509138755E-2</v>
      </c>
      <c r="BQ480" s="131">
        <f t="shared" ref="BQ480" si="8582">I480/I498</f>
        <v>4.5334015630815037E-2</v>
      </c>
      <c r="BR480" s="128">
        <f t="shared" ref="BR480" si="8583">J480/J498</f>
        <v>3.3833744118306072E-2</v>
      </c>
      <c r="BS480" s="129">
        <f t="shared" ref="BS480" si="8584">K480/K498</f>
        <v>0.10713461094435466</v>
      </c>
      <c r="BT480" s="130">
        <f t="shared" ref="BT480" si="8585">L480/L498</f>
        <v>3.5918271212388858E-2</v>
      </c>
      <c r="BU480" s="128">
        <f t="shared" ref="BU480" si="8586">M480/M498</f>
        <v>8.5172254792174426E-2</v>
      </c>
      <c r="BV480" s="132">
        <f t="shared" ref="BV480" si="8587">N480/N498</f>
        <v>4.8219845674834165E-2</v>
      </c>
      <c r="BW480" s="133">
        <f t="shared" ref="BW480" si="8588">O480/O498</f>
        <v>7.0705850373010359E-2</v>
      </c>
      <c r="BX480" s="128">
        <f t="shared" ref="BX480" si="8589">P480/P498</f>
        <v>5.8099248440914665E-2</v>
      </c>
      <c r="BY480" s="129">
        <f t="shared" ref="BY480" si="8590">Q480/Q498</f>
        <v>4.4193081678284889E-2</v>
      </c>
      <c r="BZ480" s="130">
        <f t="shared" ref="BZ480" si="8591">R480/R498</f>
        <v>6.6936135812449477E-2</v>
      </c>
      <c r="CA480" s="131">
        <f t="shared" ref="CA480" si="8592">S480/S498</f>
        <v>4.6448211607508068E-2</v>
      </c>
      <c r="CB480" s="128">
        <f t="shared" ref="CB480" si="8593">T480/T498</f>
        <v>3.9282836422240126E-2</v>
      </c>
      <c r="CC480" s="129">
        <f t="shared" ref="CC480" si="8594">U480/U498</f>
        <v>7.0365997638724906E-2</v>
      </c>
      <c r="CD480" s="130">
        <f t="shared" ref="CD480" si="8595">V480/V498</f>
        <v>3.3296743505305523E-2</v>
      </c>
      <c r="CE480" s="131">
        <f t="shared" ref="CE480" si="8596">W480/W498</f>
        <v>7.931354359925788E-2</v>
      </c>
      <c r="CF480" s="128">
        <f t="shared" ref="CF480" si="8597">X480/X498</f>
        <v>5.3688524590163933E-2</v>
      </c>
      <c r="CG480" s="129">
        <f t="shared" ref="CG480" si="8598">Y480/Y498</f>
        <v>6.4972458688032045E-2</v>
      </c>
      <c r="CH480" s="130">
        <f t="shared" ref="CH480" si="8599">Z480/Z498</f>
        <v>5.408732764281024E-2</v>
      </c>
      <c r="CI480" s="128">
        <f t="shared" ref="CI480" si="8600">AA480/AA498</f>
        <v>5.0897292912906823E-2</v>
      </c>
      <c r="CJ480" s="134">
        <f t="shared" ref="CJ480" si="8601">AB480/AB498</f>
        <v>5.518469069870939E-2</v>
      </c>
      <c r="CK480" s="135">
        <f t="shared" ref="CK480" si="8602">AC480/AC498</f>
        <v>5.6087449296110717E-2</v>
      </c>
    </row>
    <row r="481" spans="1:89" ht="15" thickTop="1" thickBot="1" x14ac:dyDescent="0.3">
      <c r="A481" s="136" t="s">
        <v>23</v>
      </c>
      <c r="B481" s="175">
        <v>1211</v>
      </c>
      <c r="C481" s="176">
        <v>1394</v>
      </c>
      <c r="D481" s="177">
        <v>517</v>
      </c>
      <c r="E481" s="178">
        <v>410</v>
      </c>
      <c r="F481" s="175">
        <v>1324</v>
      </c>
      <c r="G481" s="179">
        <v>637</v>
      </c>
      <c r="H481" s="177">
        <v>1881</v>
      </c>
      <c r="I481" s="178">
        <v>1855</v>
      </c>
      <c r="J481" s="175">
        <v>132</v>
      </c>
      <c r="K481" s="179">
        <v>396</v>
      </c>
      <c r="L481" s="177">
        <v>463</v>
      </c>
      <c r="M481" s="175">
        <v>1027</v>
      </c>
      <c r="N481" s="180">
        <v>1598</v>
      </c>
      <c r="O481" s="181">
        <v>1832</v>
      </c>
      <c r="P481" s="175">
        <v>1039</v>
      </c>
      <c r="Q481" s="179">
        <v>621</v>
      </c>
      <c r="R481" s="177">
        <v>1429</v>
      </c>
      <c r="S481" s="178">
        <v>921</v>
      </c>
      <c r="T481" s="175">
        <v>212</v>
      </c>
      <c r="U481" s="179">
        <v>158</v>
      </c>
      <c r="V481" s="177">
        <v>663</v>
      </c>
      <c r="W481" s="178">
        <v>1312</v>
      </c>
      <c r="X481" s="175">
        <v>775</v>
      </c>
      <c r="Y481" s="179">
        <v>347</v>
      </c>
      <c r="Z481" s="177">
        <v>1802</v>
      </c>
      <c r="AA481" s="175">
        <v>2028</v>
      </c>
      <c r="AB481" s="156">
        <f t="shared" si="8438"/>
        <v>13046</v>
      </c>
      <c r="AC481" s="157">
        <f t="shared" si="8439"/>
        <v>12938</v>
      </c>
      <c r="AE481" s="302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5.4151947413137773E-2</v>
      </c>
      <c r="BK481" s="129">
        <f t="shared" ref="BK481" si="8603">C481/C498</f>
        <v>5.2534388543433203E-2</v>
      </c>
      <c r="BL481" s="130">
        <f t="shared" ref="BL481" si="8604">D481/D498</f>
        <v>5.822727784660435E-2</v>
      </c>
      <c r="BM481" s="131">
        <f t="shared" ref="BM481" si="8605">E481/E498</f>
        <v>4.0719038633429336E-2</v>
      </c>
      <c r="BN481" s="128">
        <f t="shared" ref="BN481" si="8606">F481/F498</f>
        <v>6.2763688077743546E-2</v>
      </c>
      <c r="BO481" s="129">
        <f t="shared" ref="BO481" si="8607">G481/G498</f>
        <v>2.4918827993584476E-2</v>
      </c>
      <c r="BP481" s="130">
        <f t="shared" ref="BP481" si="8608">H481/H498</f>
        <v>5.3802808844140612E-2</v>
      </c>
      <c r="BQ481" s="131">
        <f t="shared" ref="BQ481" si="8609">I481/I498</f>
        <v>4.3147562337179007E-2</v>
      </c>
      <c r="BR481" s="128">
        <f t="shared" ref="BR481" si="8610">J481/J498</f>
        <v>2.9576518037194712E-2</v>
      </c>
      <c r="BS481" s="129">
        <f t="shared" ref="BS481" si="8611">K481/K498</f>
        <v>9.1433848995613021E-2</v>
      </c>
      <c r="BT481" s="130">
        <f t="shared" ref="BT481" si="8612">L481/L498</f>
        <v>2.726255667432138E-2</v>
      </c>
      <c r="BU481" s="128">
        <f t="shared" ref="BU481" si="8613">M481/M498</f>
        <v>6.7650352414201961E-2</v>
      </c>
      <c r="BV481" s="132">
        <f t="shared" ref="BV481" si="8614">N481/N498</f>
        <v>4.3265195613916341E-2</v>
      </c>
      <c r="BW481" s="133">
        <f t="shared" ref="BW481" si="8615">O481/O498</f>
        <v>5.5332386964269537E-2</v>
      </c>
      <c r="BX481" s="128">
        <f t="shared" ref="BX481" si="8616">P481/P498</f>
        <v>5.5380843238633334E-2</v>
      </c>
      <c r="BY481" s="129">
        <f t="shared" ref="BY481" si="8617">Q481/Q498</f>
        <v>4.0839142443772194E-2</v>
      </c>
      <c r="BZ481" s="130">
        <f t="shared" ref="BZ481" si="8618">R481/R498</f>
        <v>5.776071139854487E-2</v>
      </c>
      <c r="CA481" s="131">
        <f t="shared" ref="CA481" si="8619">S481/S498</f>
        <v>4.1857928464300323E-2</v>
      </c>
      <c r="CB481" s="128">
        <f t="shared" ref="CB481" si="8620">T481/T498</f>
        <v>4.2707493956486701E-2</v>
      </c>
      <c r="CC481" s="129">
        <f t="shared" ref="CC481" si="8621">U481/U498</f>
        <v>3.730814639905549E-2</v>
      </c>
      <c r="CD481" s="130">
        <f t="shared" ref="CD481" si="8622">V481/V498</f>
        <v>3.0323819978046104E-2</v>
      </c>
      <c r="CE481" s="131">
        <f t="shared" ref="CE481" si="8623">W481/W498</f>
        <v>6.0853432282003711E-2</v>
      </c>
      <c r="CF481" s="128">
        <f t="shared" ref="CF481" si="8624">X481/X498</f>
        <v>4.5374707259953163E-2</v>
      </c>
      <c r="CG481" s="129">
        <f t="shared" ref="CG481" si="8625">Y481/Y498</f>
        <v>4.3440160240360542E-2</v>
      </c>
      <c r="CH481" s="130">
        <f t="shared" ref="CH481" si="8626">Z481/Z498</f>
        <v>4.9299627927336401E-2</v>
      </c>
      <c r="CI481" s="128">
        <f t="shared" ref="CI481" si="8627">AA481/AA498</f>
        <v>5.1404238061441752E-2</v>
      </c>
      <c r="CJ481" s="134">
        <f t="shared" ref="CJ481" si="8628">AB481/AB498</f>
        <v>4.838302922415072E-2</v>
      </c>
      <c r="CK481" s="135">
        <f t="shared" ref="CK481" si="8629">AC481/AC498</f>
        <v>4.8235802910999763E-2</v>
      </c>
    </row>
    <row r="482" spans="1:89" ht="13.5" thickTop="1" x14ac:dyDescent="0.2">
      <c r="A482" s="145" t="s">
        <v>24</v>
      </c>
      <c r="B482" s="189">
        <v>1354</v>
      </c>
      <c r="C482" s="183">
        <v>1527</v>
      </c>
      <c r="D482" s="184">
        <v>546</v>
      </c>
      <c r="E482" s="185">
        <v>431</v>
      </c>
      <c r="F482" s="182">
        <v>1291</v>
      </c>
      <c r="G482" s="186">
        <v>654</v>
      </c>
      <c r="H482" s="184">
        <v>2155</v>
      </c>
      <c r="I482" s="185">
        <v>1842</v>
      </c>
      <c r="J482" s="182">
        <v>142</v>
      </c>
      <c r="K482" s="186">
        <v>289</v>
      </c>
      <c r="L482" s="184">
        <v>518</v>
      </c>
      <c r="M482" s="182">
        <v>1276</v>
      </c>
      <c r="N482" s="187">
        <v>1507</v>
      </c>
      <c r="O482" s="190">
        <v>2085</v>
      </c>
      <c r="P482" s="182">
        <v>1011</v>
      </c>
      <c r="Q482" s="186">
        <v>624</v>
      </c>
      <c r="R482" s="184">
        <v>1468</v>
      </c>
      <c r="S482" s="185">
        <v>955</v>
      </c>
      <c r="T482" s="182">
        <v>167</v>
      </c>
      <c r="U482" s="186">
        <v>153</v>
      </c>
      <c r="V482" s="184">
        <v>706</v>
      </c>
      <c r="W482" s="191">
        <v>1523</v>
      </c>
      <c r="X482" s="182">
        <v>853</v>
      </c>
      <c r="Y482" s="186">
        <v>312</v>
      </c>
      <c r="Z482" s="184">
        <v>1924</v>
      </c>
      <c r="AA482" s="182">
        <v>1953</v>
      </c>
      <c r="AB482" s="156">
        <f t="shared" si="8438"/>
        <v>13642</v>
      </c>
      <c r="AC482" s="157">
        <f t="shared" si="8439"/>
        <v>13624</v>
      </c>
      <c r="AE482" s="235" t="str">
        <f>$AE$17</f>
        <v>17:00 - 17:59</v>
      </c>
      <c r="AF482" s="125">
        <f t="shared" ref="AF482:AU483" si="8630">SUMIF($A$9:$A$32,$AE482,B$474:B$497)</f>
        <v>1758</v>
      </c>
      <c r="AG482" s="172">
        <f t="shared" si="8630"/>
        <v>2594</v>
      </c>
      <c r="AH482" s="126">
        <f t="shared" si="8630"/>
        <v>790</v>
      </c>
      <c r="AI482" s="166">
        <f t="shared" si="8630"/>
        <v>975</v>
      </c>
      <c r="AJ482" s="125">
        <f t="shared" si="8630"/>
        <v>1313</v>
      </c>
      <c r="AK482" s="127">
        <f t="shared" si="8630"/>
        <v>2960</v>
      </c>
      <c r="AL482" s="126">
        <f t="shared" si="8630"/>
        <v>2546</v>
      </c>
      <c r="AM482" s="166">
        <f t="shared" si="8630"/>
        <v>4027</v>
      </c>
      <c r="AN482" s="125">
        <f t="shared" si="8630"/>
        <v>644</v>
      </c>
      <c r="AO482" s="127">
        <f t="shared" si="8630"/>
        <v>197</v>
      </c>
      <c r="AP482" s="126">
        <f t="shared" si="8630"/>
        <v>1977</v>
      </c>
      <c r="AQ482" s="125">
        <f t="shared" si="8630"/>
        <v>728</v>
      </c>
      <c r="AR482" s="165">
        <f t="shared" si="8630"/>
        <v>3346</v>
      </c>
      <c r="AS482" s="167">
        <f t="shared" si="8630"/>
        <v>2306</v>
      </c>
      <c r="AT482" s="125">
        <f t="shared" si="8630"/>
        <v>1736</v>
      </c>
      <c r="AU482" s="127">
        <f t="shared" si="8630"/>
        <v>1078</v>
      </c>
      <c r="AV482" s="126">
        <f t="shared" ref="AP482:BE483" si="8631">SUMIF($A$9:$A$32,$AE482,R$474:R$497)</f>
        <v>2201</v>
      </c>
      <c r="AW482" s="166">
        <f t="shared" si="8631"/>
        <v>1934</v>
      </c>
      <c r="AX482" s="125">
        <f t="shared" si="8631"/>
        <v>636</v>
      </c>
      <c r="AY482" s="127">
        <f t="shared" si="8631"/>
        <v>189</v>
      </c>
      <c r="AZ482" s="126">
        <f t="shared" si="8631"/>
        <v>1990</v>
      </c>
      <c r="BA482" s="166">
        <f t="shared" si="8631"/>
        <v>1289</v>
      </c>
      <c r="BB482" s="125">
        <f t="shared" si="8631"/>
        <v>1690</v>
      </c>
      <c r="BC482" s="127">
        <f t="shared" si="8631"/>
        <v>532</v>
      </c>
      <c r="BD482" s="170">
        <f t="shared" si="8631"/>
        <v>2836</v>
      </c>
      <c r="BE482" s="171">
        <f t="shared" si="8631"/>
        <v>3367</v>
      </c>
      <c r="BF482" s="156">
        <f>AF482+AH482+AJ482+AL482+AN482+AP482+AR482+AT482+AV482+AX482+AZ482+BB482+BD482</f>
        <v>23463</v>
      </c>
      <c r="BG482" s="157">
        <f>AG482+AI482+AK482+AM482+AO482+AQ482+AS482+AU482+AW482+AY482+BA482+BC482+BE482</f>
        <v>22176</v>
      </c>
      <c r="BI482" s="145" t="s">
        <v>24</v>
      </c>
      <c r="BJ482" s="128">
        <f>B482/B498</f>
        <v>6.0546438313285336E-2</v>
      </c>
      <c r="BK482" s="129">
        <f t="shared" ref="BK482" si="8632">C482/C498</f>
        <v>5.7546636517806671E-2</v>
      </c>
      <c r="BL482" s="130">
        <f t="shared" ref="BL482" si="8633">D482/D498</f>
        <v>6.149341142020498E-2</v>
      </c>
      <c r="BM482" s="131">
        <f t="shared" ref="BM482" si="8634">E482/E498</f>
        <v>4.2804647929287912E-2</v>
      </c>
      <c r="BN482" s="128">
        <f t="shared" ref="BN482" si="8635">F482/F498</f>
        <v>6.1199336335624556E-2</v>
      </c>
      <c r="BO482" s="129">
        <f t="shared" ref="BO482" si="8636">G482/G498</f>
        <v>2.5583851660603216E-2</v>
      </c>
      <c r="BP482" s="130">
        <f t="shared" ref="BP482" si="8637">H482/H498</f>
        <v>6.1640113269071248E-2</v>
      </c>
      <c r="BQ482" s="131">
        <f t="shared" ref="BQ482" si="8638">I482/I498</f>
        <v>4.2845180498697434E-2</v>
      </c>
      <c r="BR482" s="128">
        <f t="shared" ref="BR482" si="8639">J482/J498</f>
        <v>3.1817163343042798E-2</v>
      </c>
      <c r="BS482" s="129">
        <f t="shared" ref="BS482" si="8640">K482/K498</f>
        <v>6.6728238282151922E-2</v>
      </c>
      <c r="BT482" s="130">
        <f t="shared" ref="BT482" si="8641">L482/L498</f>
        <v>3.0501089324618737E-2</v>
      </c>
      <c r="BU482" s="128">
        <f t="shared" ref="BU482" si="8642">M482/M498</f>
        <v>8.405243396350702E-2</v>
      </c>
      <c r="BV482" s="132">
        <f t="shared" ref="BV482" si="8643">N482/N498</f>
        <v>4.0801407878705835E-2</v>
      </c>
      <c r="BW482" s="133">
        <f t="shared" ref="BW482" si="8644">O482/O498</f>
        <v>6.2973813766649553E-2</v>
      </c>
      <c r="BX482" s="128">
        <f t="shared" ref="BX482" si="8645">P482/P498</f>
        <v>5.3888385480518095E-2</v>
      </c>
      <c r="BY482" s="129">
        <f t="shared" ref="BY482" si="8646">Q482/Q498</f>
        <v>4.1036432986978823E-2</v>
      </c>
      <c r="BZ482" s="130">
        <f t="shared" ref="BZ482" si="8647">R482/R498</f>
        <v>5.9337105901374296E-2</v>
      </c>
      <c r="CA482" s="131">
        <f t="shared" ref="CA482" si="8648">S482/S498</f>
        <v>4.3403172294687091E-2</v>
      </c>
      <c r="CB482" s="128">
        <f t="shared" ref="CB482" si="8649">T482/T498</f>
        <v>3.3642224012892831E-2</v>
      </c>
      <c r="CC482" s="129">
        <f t="shared" ref="CC482" si="8650">U482/U498</f>
        <v>3.6127508854781581E-2</v>
      </c>
      <c r="CD482" s="130">
        <f t="shared" ref="CD482" si="8651">V482/V498</f>
        <v>3.2290523234540798E-2</v>
      </c>
      <c r="CE482" s="131">
        <f t="shared" ref="CE482" si="8652">W482/W498</f>
        <v>7.0640074211502785E-2</v>
      </c>
      <c r="CF482" s="128">
        <f t="shared" ref="CF482" si="8653">X482/X498</f>
        <v>4.9941451990632317E-2</v>
      </c>
      <c r="CG482" s="129">
        <f t="shared" ref="CG482" si="8654">Y482/Y498</f>
        <v>3.9058587881822732E-2</v>
      </c>
      <c r="CH482" s="130">
        <f t="shared" ref="CH482" si="8655">Z482/Z498</f>
        <v>5.2637338586123877E-2</v>
      </c>
      <c r="CI482" s="128">
        <f t="shared" ref="CI482" si="8656">AA482/AA498</f>
        <v>4.9503193754435772E-2</v>
      </c>
      <c r="CJ482" s="134">
        <f t="shared" ref="CJ482" si="8657">AB482/AB498</f>
        <v>5.0593383770953862E-2</v>
      </c>
      <c r="CK482" s="135">
        <f t="shared" ref="CK482" si="8658">AC482/AC498</f>
        <v>5.0793366738248628E-2</v>
      </c>
    </row>
    <row r="483" spans="1:89" x14ac:dyDescent="0.2">
      <c r="A483" s="136" t="s">
        <v>25</v>
      </c>
      <c r="B483" s="192">
        <v>1335</v>
      </c>
      <c r="C483" s="176">
        <v>1715</v>
      </c>
      <c r="D483" s="177">
        <v>544</v>
      </c>
      <c r="E483" s="178">
        <v>503</v>
      </c>
      <c r="F483" s="175">
        <v>1428</v>
      </c>
      <c r="G483" s="179">
        <v>957</v>
      </c>
      <c r="H483" s="177">
        <v>2182</v>
      </c>
      <c r="I483" s="178">
        <v>2217</v>
      </c>
      <c r="J483" s="175">
        <v>212</v>
      </c>
      <c r="K483" s="176">
        <v>186</v>
      </c>
      <c r="L483" s="177">
        <v>653</v>
      </c>
      <c r="M483" s="175">
        <v>1227</v>
      </c>
      <c r="N483" s="180">
        <v>1845</v>
      </c>
      <c r="O483" s="193">
        <v>1887</v>
      </c>
      <c r="P483" s="175">
        <v>1140</v>
      </c>
      <c r="Q483" s="176">
        <v>682</v>
      </c>
      <c r="R483" s="177">
        <v>1506</v>
      </c>
      <c r="S483" s="178">
        <v>1071</v>
      </c>
      <c r="T483" s="184">
        <v>176</v>
      </c>
      <c r="U483" s="175">
        <v>170</v>
      </c>
      <c r="V483" s="177">
        <v>894</v>
      </c>
      <c r="W483" s="194">
        <v>1448</v>
      </c>
      <c r="X483" s="175">
        <v>1000</v>
      </c>
      <c r="Y483" s="179">
        <v>305</v>
      </c>
      <c r="Z483" s="177">
        <v>2095</v>
      </c>
      <c r="AA483" s="175">
        <v>2148</v>
      </c>
      <c r="AB483" s="156">
        <f t="shared" si="8438"/>
        <v>15010</v>
      </c>
      <c r="AC483" s="157">
        <f t="shared" si="8439"/>
        <v>14516</v>
      </c>
      <c r="AE483" s="237" t="str">
        <f>$AE$18</f>
        <v>18:00 - 18:59</v>
      </c>
      <c r="AF483" s="125">
        <f t="shared" si="8630"/>
        <v>1488</v>
      </c>
      <c r="AG483" s="176">
        <f t="shared" si="8630"/>
        <v>2331</v>
      </c>
      <c r="AH483" s="177">
        <f t="shared" si="8630"/>
        <v>442</v>
      </c>
      <c r="AI483" s="178">
        <f t="shared" si="8630"/>
        <v>858</v>
      </c>
      <c r="AJ483" s="238">
        <f t="shared" si="8630"/>
        <v>1000</v>
      </c>
      <c r="AK483" s="179">
        <f t="shared" si="8630"/>
        <v>2698</v>
      </c>
      <c r="AL483" s="177">
        <f t="shared" si="8630"/>
        <v>2358</v>
      </c>
      <c r="AM483" s="178">
        <f t="shared" si="8630"/>
        <v>4082</v>
      </c>
      <c r="AN483" s="238">
        <f t="shared" si="8630"/>
        <v>497</v>
      </c>
      <c r="AO483" s="179">
        <f t="shared" si="8630"/>
        <v>194</v>
      </c>
      <c r="AP483" s="177">
        <f t="shared" si="8631"/>
        <v>1636</v>
      </c>
      <c r="AQ483" s="238">
        <f t="shared" si="8631"/>
        <v>758</v>
      </c>
      <c r="AR483" s="180">
        <f t="shared" si="8631"/>
        <v>3004</v>
      </c>
      <c r="AS483" s="181">
        <f t="shared" si="8631"/>
        <v>2245</v>
      </c>
      <c r="AT483" s="238">
        <f t="shared" si="8631"/>
        <v>1164</v>
      </c>
      <c r="AU483" s="179">
        <f t="shared" si="8631"/>
        <v>1218</v>
      </c>
      <c r="AV483" s="177">
        <f t="shared" si="8631"/>
        <v>1738</v>
      </c>
      <c r="AW483" s="178">
        <f t="shared" si="8631"/>
        <v>1995</v>
      </c>
      <c r="AX483" s="238">
        <f t="shared" si="8631"/>
        <v>535</v>
      </c>
      <c r="AY483" s="179">
        <f t="shared" si="8631"/>
        <v>222</v>
      </c>
      <c r="AZ483" s="177">
        <f t="shared" si="8631"/>
        <v>2124</v>
      </c>
      <c r="BA483" s="178">
        <f t="shared" si="8631"/>
        <v>1376</v>
      </c>
      <c r="BB483" s="238">
        <f t="shared" si="8631"/>
        <v>1462</v>
      </c>
      <c r="BC483" s="179">
        <f t="shared" si="8631"/>
        <v>600</v>
      </c>
      <c r="BD483" s="177">
        <f t="shared" si="8631"/>
        <v>3032</v>
      </c>
      <c r="BE483" s="238">
        <f t="shared" si="8631"/>
        <v>3694</v>
      </c>
      <c r="BF483" s="158">
        <f>SUM(AF483,AH483,AJ483,AL483,AN483,AP483,AR483,AT483,AV483,AX483,AZ483,BB483,BD483)</f>
        <v>20480</v>
      </c>
      <c r="BG483" s="159">
        <f>SUM(AG483,AI483,AK483,AM483,AO483,AQ483,AS483,AU483,AW483,AY483,BA483,BC483,BE483)</f>
        <v>22271</v>
      </c>
      <c r="BI483" s="136" t="s">
        <v>25</v>
      </c>
      <c r="BJ483" s="128">
        <f>B483/B498</f>
        <v>5.9696820641237762E-2</v>
      </c>
      <c r="BK483" s="129">
        <f t="shared" ref="BK483" si="8659">C483/C498</f>
        <v>6.4631618616921044E-2</v>
      </c>
      <c r="BL483" s="130">
        <f t="shared" ref="BL483" si="8660">D483/D498</f>
        <v>6.1268160828922176E-2</v>
      </c>
      <c r="BM483" s="131">
        <f t="shared" ref="BM483" si="8661">E483/E498</f>
        <v>4.9955308372231604E-2</v>
      </c>
      <c r="BN483" s="128">
        <f t="shared" ref="BN483" si="8662">F483/F498</f>
        <v>6.7693766295330651E-2</v>
      </c>
      <c r="BO483" s="129">
        <f t="shared" ref="BO483" si="8663">G483/G498</f>
        <v>3.7436920549231312E-2</v>
      </c>
      <c r="BP483" s="130">
        <f t="shared" ref="BP483" si="8664">H483/H498</f>
        <v>6.2412402391235945E-2</v>
      </c>
      <c r="BQ483" s="131">
        <f t="shared" ref="BQ483" si="8665">I483/I498</f>
        <v>5.156773353181987E-2</v>
      </c>
      <c r="BR483" s="128">
        <f t="shared" ref="BR483" si="8666">J483/J498</f>
        <v>4.7501680483979389E-2</v>
      </c>
      <c r="BS483" s="129">
        <f t="shared" ref="BS483" si="8667">K483/K498</f>
        <v>4.2946201800969752E-2</v>
      </c>
      <c r="BT483" s="130">
        <f t="shared" ref="BT483" si="8668">L483/L498</f>
        <v>3.8450214920803159E-2</v>
      </c>
      <c r="BU483" s="128">
        <f t="shared" ref="BU483" si="8669">M483/M498</f>
        <v>8.0824715104406822E-2</v>
      </c>
      <c r="BV483" s="132">
        <f t="shared" ref="BV483" si="8670">N483/N498</f>
        <v>4.9952619466630564E-2</v>
      </c>
      <c r="BW483" s="133">
        <f t="shared" ref="BW483" si="8671">O483/O498</f>
        <v>5.6993566703917364E-2</v>
      </c>
      <c r="BX483" s="128">
        <f t="shared" ref="BX483" si="8672">P483/P498</f>
        <v>6.0764351580406162E-2</v>
      </c>
      <c r="BY483" s="129">
        <f t="shared" ref="BY483" si="8673">Q483/Q498</f>
        <v>4.4850716822306985E-2</v>
      </c>
      <c r="BZ483" s="130">
        <f t="shared" ref="BZ483" si="8674">R483/R498</f>
        <v>6.0873080032336296E-2</v>
      </c>
      <c r="CA483" s="131">
        <f t="shared" ref="CA483" si="8675">S483/S498</f>
        <v>4.8675180657183112E-2</v>
      </c>
      <c r="CB483" s="128">
        <f t="shared" ref="CB483" si="8676">T483/T498</f>
        <v>3.5455278001611606E-2</v>
      </c>
      <c r="CC483" s="129">
        <f t="shared" ref="CC483" si="8677">U483/U498</f>
        <v>4.0141676505312869E-2</v>
      </c>
      <c r="CD483" s="130">
        <f t="shared" ref="CD483" si="8678">V483/V498</f>
        <v>4.0889132821075744E-2</v>
      </c>
      <c r="CE483" s="131">
        <f t="shared" ref="CE483" si="8679">W483/W498</f>
        <v>6.7161410018552872E-2</v>
      </c>
      <c r="CF483" s="128">
        <f t="shared" ref="CF483" si="8680">X483/X498</f>
        <v>5.8548009367681501E-2</v>
      </c>
      <c r="CG483" s="129">
        <f t="shared" ref="CG483" si="8681">Y483/Y498</f>
        <v>3.8182273410115174E-2</v>
      </c>
      <c r="CH483" s="130">
        <f t="shared" ref="CH483" si="8682">Z483/Z498</f>
        <v>5.7315605165244039E-2</v>
      </c>
      <c r="CI483" s="128">
        <f t="shared" ref="CI483" si="8683">AA483/AA498</f>
        <v>5.444590895265132E-2</v>
      </c>
      <c r="CJ483" s="134">
        <f t="shared" ref="CJ483" si="8684">AB483/AB498</f>
        <v>5.5666815012609408E-2</v>
      </c>
      <c r="CK483" s="135">
        <f t="shared" ref="CK483" si="8685">AC483/AC498</f>
        <v>5.4118945359102839E-2</v>
      </c>
    </row>
    <row r="484" spans="1:89" ht="13.5" thickBot="1" x14ac:dyDescent="0.25">
      <c r="A484" s="145" t="s">
        <v>26</v>
      </c>
      <c r="B484" s="189">
        <v>1316</v>
      </c>
      <c r="C484" s="183">
        <v>1484</v>
      </c>
      <c r="D484" s="184">
        <v>446</v>
      </c>
      <c r="E484" s="185">
        <v>493</v>
      </c>
      <c r="F484" s="182">
        <v>1081</v>
      </c>
      <c r="G484" s="186">
        <v>985</v>
      </c>
      <c r="H484" s="184">
        <v>1990</v>
      </c>
      <c r="I484" s="185">
        <v>2205</v>
      </c>
      <c r="J484" s="182">
        <v>203</v>
      </c>
      <c r="K484" s="183">
        <v>180</v>
      </c>
      <c r="L484" s="184">
        <v>641</v>
      </c>
      <c r="M484" s="182">
        <v>999</v>
      </c>
      <c r="N484" s="187">
        <v>1766</v>
      </c>
      <c r="O484" s="190">
        <v>1722</v>
      </c>
      <c r="P484" s="182">
        <v>979</v>
      </c>
      <c r="Q484" s="183">
        <v>658</v>
      </c>
      <c r="R484" s="184">
        <v>1354</v>
      </c>
      <c r="S484" s="185">
        <v>1010</v>
      </c>
      <c r="T484" s="182">
        <v>177</v>
      </c>
      <c r="U484" s="186">
        <v>179</v>
      </c>
      <c r="V484" s="184">
        <v>864</v>
      </c>
      <c r="W484" s="191">
        <v>1419</v>
      </c>
      <c r="X484" s="182">
        <v>922</v>
      </c>
      <c r="Y484" s="186">
        <v>398</v>
      </c>
      <c r="Z484" s="184">
        <v>2115</v>
      </c>
      <c r="AA484" s="182">
        <v>2353</v>
      </c>
      <c r="AB484" s="156">
        <f t="shared" si="8438"/>
        <v>13854</v>
      </c>
      <c r="AC484" s="157">
        <f t="shared" si="8439"/>
        <v>14085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5.8847202969190181E-2</v>
      </c>
      <c r="BK484" s="129">
        <f t="shared" ref="BK484" si="8686">C484/C498</f>
        <v>5.592613529300923E-2</v>
      </c>
      <c r="BL484" s="130">
        <f t="shared" ref="BL484" si="8687">D484/D498</f>
        <v>5.023088185606487E-2</v>
      </c>
      <c r="BM484" s="131">
        <f t="shared" ref="BM484" si="8688">E484/E498</f>
        <v>4.8962161088489421E-2</v>
      </c>
      <c r="BN484" s="128">
        <f t="shared" ref="BN484" si="8689">F484/F498</f>
        <v>5.1244370703958285E-2</v>
      </c>
      <c r="BO484" s="129">
        <f t="shared" ref="BO484" si="8690">G484/G498</f>
        <v>3.8532253647850408E-2</v>
      </c>
      <c r="BP484" s="130">
        <f t="shared" ref="BP484" si="8691">H484/H498</f>
        <v>5.6920568633620321E-2</v>
      </c>
      <c r="BQ484" s="131">
        <f t="shared" ref="BQ484" si="8692">I484/I498</f>
        <v>5.1288611834759953E-2</v>
      </c>
      <c r="BR484" s="128">
        <f t="shared" ref="BR484" si="8693">J484/J498</f>
        <v>4.5485099708716108E-2</v>
      </c>
      <c r="BS484" s="129">
        <f t="shared" ref="BS484" si="8694">K484/K498</f>
        <v>4.1560840452551373E-2</v>
      </c>
      <c r="BT484" s="130">
        <f t="shared" ref="BT484" si="8695">L484/L498</f>
        <v>3.7743625978920094E-2</v>
      </c>
      <c r="BU484" s="128">
        <f t="shared" ref="BU484" si="8696">M484/M498</f>
        <v>6.5805941637573279E-2</v>
      </c>
      <c r="BV484" s="132">
        <f t="shared" ref="BV484" si="8697">N484/N498</f>
        <v>4.7813726817381885E-2</v>
      </c>
      <c r="BW484" s="133">
        <f t="shared" ref="BW484" si="8698">O484/O498</f>
        <v>5.2010027484973874E-2</v>
      </c>
      <c r="BX484" s="128">
        <f t="shared" ref="BX484" si="8699">P484/P498</f>
        <v>5.218271947124354E-2</v>
      </c>
      <c r="BY484" s="129">
        <f t="shared" ref="BY484" si="8700">Q484/Q498</f>
        <v>4.3272392476653952E-2</v>
      </c>
      <c r="BZ484" s="130">
        <f t="shared" ref="BZ484" si="8701">R484/R498</f>
        <v>5.472918350848828E-2</v>
      </c>
      <c r="CA484" s="131">
        <f t="shared" ref="CA484" si="8702">S484/S498</f>
        <v>4.5902831432077441E-2</v>
      </c>
      <c r="CB484" s="128">
        <f t="shared" ref="CB484" si="8703">T484/T498</f>
        <v>3.5656728444802575E-2</v>
      </c>
      <c r="CC484" s="129">
        <f t="shared" ref="CC484" si="8704">U484/U498</f>
        <v>4.2266824085005907E-2</v>
      </c>
      <c r="CD484" s="130">
        <f t="shared" ref="CD484" si="8705">V484/V498</f>
        <v>3.951701427003293E-2</v>
      </c>
      <c r="CE484" s="131">
        <f t="shared" ref="CE484" si="8706">W484/W498</f>
        <v>6.5816326530612243E-2</v>
      </c>
      <c r="CF484" s="128">
        <f t="shared" ref="CF484" si="8707">X484/X498</f>
        <v>5.3981264637002341E-2</v>
      </c>
      <c r="CG484" s="129">
        <f t="shared" ref="CG484" si="8708">Y484/Y498</f>
        <v>4.982473710565849E-2</v>
      </c>
      <c r="CH484" s="130">
        <f t="shared" ref="CH484" si="8709">Z484/Z498</f>
        <v>5.7862770847012475E-2</v>
      </c>
      <c r="CI484" s="128">
        <f t="shared" ref="CI484" si="8710">AA484/AA498</f>
        <v>5.964209672513434E-2</v>
      </c>
      <c r="CJ484" s="134">
        <f t="shared" ref="CJ484" si="8711">AB484/AB498</f>
        <v>5.1379617267467738E-2</v>
      </c>
      <c r="CK484" s="135">
        <f t="shared" ref="CK484" si="8712">AC484/AC498</f>
        <v>5.2512079455977093E-2</v>
      </c>
    </row>
    <row r="485" spans="1:89" ht="14.25" thickTop="1" thickBot="1" x14ac:dyDescent="0.25">
      <c r="A485" s="136" t="s">
        <v>27</v>
      </c>
      <c r="B485" s="192">
        <v>1320</v>
      </c>
      <c r="C485" s="176">
        <v>1594</v>
      </c>
      <c r="D485" s="177">
        <v>534</v>
      </c>
      <c r="E485" s="178">
        <v>489</v>
      </c>
      <c r="F485" s="175">
        <v>1015</v>
      </c>
      <c r="G485" s="179">
        <v>1063</v>
      </c>
      <c r="H485" s="177">
        <v>2063</v>
      </c>
      <c r="I485" s="178">
        <v>2398</v>
      </c>
      <c r="J485" s="175">
        <v>213</v>
      </c>
      <c r="K485" s="176">
        <v>166</v>
      </c>
      <c r="L485" s="177">
        <v>766</v>
      </c>
      <c r="M485" s="175">
        <v>886</v>
      </c>
      <c r="N485" s="180">
        <v>1937</v>
      </c>
      <c r="O485" s="193">
        <v>1747</v>
      </c>
      <c r="P485" s="175">
        <v>1147</v>
      </c>
      <c r="Q485" s="176">
        <v>721</v>
      </c>
      <c r="R485" s="177">
        <v>1382</v>
      </c>
      <c r="S485" s="178">
        <v>1143</v>
      </c>
      <c r="T485" s="175">
        <v>223</v>
      </c>
      <c r="U485" s="179">
        <v>151</v>
      </c>
      <c r="V485" s="177">
        <v>1039</v>
      </c>
      <c r="W485" s="194">
        <v>1212</v>
      </c>
      <c r="X485" s="175">
        <v>1001</v>
      </c>
      <c r="Y485" s="179">
        <v>378</v>
      </c>
      <c r="Z485" s="177">
        <v>2262</v>
      </c>
      <c r="AA485" s="175">
        <v>2494</v>
      </c>
      <c r="AB485" s="156">
        <f t="shared" si="8438"/>
        <v>14902</v>
      </c>
      <c r="AC485" s="157">
        <f t="shared" si="8439"/>
        <v>14442</v>
      </c>
      <c r="AE485" s="229" t="s">
        <v>13</v>
      </c>
      <c r="AF485" s="20">
        <f t="shared" ref="AF485:BG485" si="8713">SUM(AF482:AF484)</f>
        <v>3246</v>
      </c>
      <c r="AG485" s="21">
        <f t="shared" si="8713"/>
        <v>4925</v>
      </c>
      <c r="AH485" s="20">
        <f t="shared" si="8713"/>
        <v>1232</v>
      </c>
      <c r="AI485" s="21">
        <f t="shared" si="8713"/>
        <v>1833</v>
      </c>
      <c r="AJ485" s="20">
        <f t="shared" si="8713"/>
        <v>2313</v>
      </c>
      <c r="AK485" s="21">
        <f t="shared" si="8713"/>
        <v>5658</v>
      </c>
      <c r="AL485" s="20">
        <f t="shared" si="8713"/>
        <v>4904</v>
      </c>
      <c r="AM485" s="21">
        <f t="shared" si="8713"/>
        <v>8109</v>
      </c>
      <c r="AN485" s="20">
        <f t="shared" si="8713"/>
        <v>1141</v>
      </c>
      <c r="AO485" s="21">
        <f t="shared" si="8713"/>
        <v>391</v>
      </c>
      <c r="AP485" s="20">
        <f t="shared" si="8713"/>
        <v>3613</v>
      </c>
      <c r="AQ485" s="21">
        <f t="shared" si="8713"/>
        <v>1486</v>
      </c>
      <c r="AR485" s="20">
        <f t="shared" si="8713"/>
        <v>6350</v>
      </c>
      <c r="AS485" s="21">
        <f t="shared" si="8713"/>
        <v>4551</v>
      </c>
      <c r="AT485" s="20">
        <f t="shared" si="8713"/>
        <v>2900</v>
      </c>
      <c r="AU485" s="21">
        <f t="shared" si="8713"/>
        <v>2296</v>
      </c>
      <c r="AV485" s="20">
        <f t="shared" si="8713"/>
        <v>3939</v>
      </c>
      <c r="AW485" s="21">
        <f t="shared" si="8713"/>
        <v>3929</v>
      </c>
      <c r="AX485" s="20">
        <f t="shared" si="8713"/>
        <v>1171</v>
      </c>
      <c r="AY485" s="21">
        <f t="shared" si="8713"/>
        <v>411</v>
      </c>
      <c r="AZ485" s="20">
        <f t="shared" si="8713"/>
        <v>4114</v>
      </c>
      <c r="BA485" s="21">
        <f t="shared" si="8713"/>
        <v>2665</v>
      </c>
      <c r="BB485" s="20">
        <f t="shared" si="8713"/>
        <v>3152</v>
      </c>
      <c r="BC485" s="21">
        <f t="shared" si="8713"/>
        <v>1132</v>
      </c>
      <c r="BD485" s="20">
        <f t="shared" si="8713"/>
        <v>5868</v>
      </c>
      <c r="BE485" s="21">
        <f t="shared" si="8713"/>
        <v>7061</v>
      </c>
      <c r="BF485" s="160">
        <f t="shared" si="8713"/>
        <v>43943</v>
      </c>
      <c r="BG485" s="161">
        <f t="shared" si="8713"/>
        <v>44447</v>
      </c>
      <c r="BI485" s="136" t="s">
        <v>27</v>
      </c>
      <c r="BJ485" s="128">
        <f>B485/B498</f>
        <v>5.9026069847515988E-2</v>
      </c>
      <c r="BK485" s="129">
        <f t="shared" ref="BK485" si="8714">C485/C498</f>
        <v>6.0071603542491046E-2</v>
      </c>
      <c r="BL485" s="130">
        <f t="shared" ref="BL485" si="8715">D485/D498</f>
        <v>6.0141907872508164E-2</v>
      </c>
      <c r="BM485" s="131">
        <f t="shared" ref="BM485" si="8716">E485/E498</f>
        <v>4.8564902174992548E-2</v>
      </c>
      <c r="BN485" s="128">
        <f t="shared" ref="BN485" si="8717">F485/F498</f>
        <v>4.8115667219720312E-2</v>
      </c>
      <c r="BO485" s="129">
        <f t="shared" ref="BO485" si="8718">G485/G498</f>
        <v>4.1583538708289326E-2</v>
      </c>
      <c r="BP485" s="130">
        <f t="shared" ref="BP485" si="8719">H485/H498</f>
        <v>5.9008609593547097E-2</v>
      </c>
      <c r="BQ485" s="131">
        <f t="shared" ref="BQ485" si="8720">I485/I498</f>
        <v>5.5777819129140302E-2</v>
      </c>
      <c r="BR485" s="128">
        <f t="shared" ref="BR485" si="8721">J485/J498</f>
        <v>4.7725745014564197E-2</v>
      </c>
      <c r="BS485" s="129">
        <f t="shared" ref="BS485" si="8722">K485/K498</f>
        <v>3.8328330639575157E-2</v>
      </c>
      <c r="BT485" s="130">
        <f t="shared" ref="BT485" si="8723">L485/L498</f>
        <v>4.5103927456868635E-2</v>
      </c>
      <c r="BU485" s="128">
        <f t="shared" ref="BU485" si="8724">M485/M498</f>
        <v>5.8362426717607538E-2</v>
      </c>
      <c r="BV485" s="132">
        <f t="shared" ref="BV485" si="8725">N485/N498</f>
        <v>5.244348179233789E-2</v>
      </c>
      <c r="BW485" s="133">
        <f t="shared" ref="BW485" si="8726">O485/O498</f>
        <v>5.2765109184813794E-2</v>
      </c>
      <c r="BX485" s="128">
        <f t="shared" ref="BX485" si="8727">P485/P498</f>
        <v>6.1137466019934972E-2</v>
      </c>
      <c r="BY485" s="129">
        <f t="shared" ref="BY485" si="8728">Q485/Q498</f>
        <v>4.7415493883993159E-2</v>
      </c>
      <c r="BZ485" s="130">
        <f t="shared" ref="BZ485" si="8729">R485/R498</f>
        <v>5.5860953920776071E-2</v>
      </c>
      <c r="CA485" s="131">
        <f t="shared" ref="CA485" si="8730">S485/S498</f>
        <v>5.194746170976685E-2</v>
      </c>
      <c r="CB485" s="128">
        <f t="shared" ref="CB485" si="8731">T485/T498</f>
        <v>4.4923448831587429E-2</v>
      </c>
      <c r="CC485" s="129">
        <f t="shared" ref="CC485" si="8732">U485/U498</f>
        <v>3.5655253837072021E-2</v>
      </c>
      <c r="CD485" s="130">
        <f t="shared" ref="CD485" si="8733">V485/V498</f>
        <v>4.7521039151115989E-2</v>
      </c>
      <c r="CE485" s="131">
        <f t="shared" ref="CE485" si="8734">W485/W498</f>
        <v>5.6215213358070504E-2</v>
      </c>
      <c r="CF485" s="128">
        <f t="shared" ref="CF485" si="8735">X485/X498</f>
        <v>5.860655737704918E-2</v>
      </c>
      <c r="CG485" s="129">
        <f t="shared" ref="CG485" si="8736">Y485/Y498</f>
        <v>4.7320981472208312E-2</v>
      </c>
      <c r="CH485" s="130">
        <f t="shared" ref="CH485" si="8737">Z485/Z498</f>
        <v>6.1884438608010503E-2</v>
      </c>
      <c r="CI485" s="128">
        <f t="shared" ref="CI485" si="8738">AA485/AA498</f>
        <v>6.3216060022305592E-2</v>
      </c>
      <c r="CJ485" s="134">
        <f t="shared" ref="CJ485" si="8739">AB485/AB498</f>
        <v>5.5266280967215545E-2</v>
      </c>
      <c r="CK485" s="135">
        <f t="shared" ref="CK485" si="8740">AC485/AC498</f>
        <v>5.3843056549749461E-2</v>
      </c>
    </row>
    <row r="486" spans="1:89" ht="13.5" thickTop="1" x14ac:dyDescent="0.2">
      <c r="A486" s="145" t="s">
        <v>28</v>
      </c>
      <c r="B486" s="189">
        <v>1420</v>
      </c>
      <c r="C486" s="183">
        <v>1834</v>
      </c>
      <c r="D486" s="184">
        <v>639</v>
      </c>
      <c r="E486" s="185">
        <v>578</v>
      </c>
      <c r="F486" s="182">
        <v>1066</v>
      </c>
      <c r="G486" s="186">
        <v>1699</v>
      </c>
      <c r="H486" s="184">
        <v>2286</v>
      </c>
      <c r="I486" s="185">
        <v>3022</v>
      </c>
      <c r="J486" s="182">
        <v>314</v>
      </c>
      <c r="K486" s="183">
        <v>189</v>
      </c>
      <c r="L486" s="184">
        <v>1277</v>
      </c>
      <c r="M486" s="182">
        <v>876</v>
      </c>
      <c r="N486" s="187">
        <v>2316</v>
      </c>
      <c r="O486" s="190">
        <v>1744</v>
      </c>
      <c r="P486" s="182">
        <v>1368</v>
      </c>
      <c r="Q486" s="183">
        <v>841</v>
      </c>
      <c r="R486" s="184">
        <v>1469</v>
      </c>
      <c r="S486" s="185">
        <v>1274</v>
      </c>
      <c r="T486" s="182">
        <v>403</v>
      </c>
      <c r="U486" s="186">
        <v>161</v>
      </c>
      <c r="V486" s="184">
        <v>1488</v>
      </c>
      <c r="W486" s="191">
        <v>1234</v>
      </c>
      <c r="X486" s="182">
        <v>1104</v>
      </c>
      <c r="Y486" s="186">
        <v>370</v>
      </c>
      <c r="Z486" s="184">
        <v>2356</v>
      </c>
      <c r="AA486" s="182">
        <v>2510</v>
      </c>
      <c r="AB486" s="156">
        <f t="shared" si="8438"/>
        <v>17506</v>
      </c>
      <c r="AC486" s="157">
        <f t="shared" si="8439"/>
        <v>16332</v>
      </c>
      <c r="BI486" s="145" t="s">
        <v>28</v>
      </c>
      <c r="BJ486" s="128">
        <f>B486/B498</f>
        <v>6.3497741805661131E-2</v>
      </c>
      <c r="BK486" s="129">
        <f t="shared" ref="BK486" si="8741">C486/C498</f>
        <v>6.9116261541360469E-2</v>
      </c>
      <c r="BL486" s="130">
        <f t="shared" ref="BL486" si="8742">D486/D498</f>
        <v>7.1967563914855273E-2</v>
      </c>
      <c r="BM486" s="131">
        <f t="shared" ref="BM486" si="8743">E486/E498</f>
        <v>5.7403913000297943E-2</v>
      </c>
      <c r="BN486" s="128">
        <f t="shared" ref="BN486" si="8744">F486/F498</f>
        <v>5.0533301730267835E-2</v>
      </c>
      <c r="BO486" s="129">
        <f t="shared" ref="BO486" si="8745">G486/G498</f>
        <v>6.6463247662637406E-2</v>
      </c>
      <c r="BP486" s="130">
        <f t="shared" ref="BP486" si="8746">H486/H498</f>
        <v>6.538714567661108E-2</v>
      </c>
      <c r="BQ486" s="131">
        <f t="shared" ref="BQ486" si="8747">I486/I498</f>
        <v>7.0292147376256053E-2</v>
      </c>
      <c r="BR486" s="128">
        <f t="shared" ref="BR486" si="8748">J486/J498</f>
        <v>7.0356262603629843E-2</v>
      </c>
      <c r="BS486" s="129">
        <f t="shared" ref="BS486" si="8749">K486/K498</f>
        <v>4.3638882475178942E-2</v>
      </c>
      <c r="BT486" s="130">
        <f t="shared" ref="BT486" si="8750">L486/L498</f>
        <v>7.5192839898722247E-2</v>
      </c>
      <c r="BU486" s="128">
        <f t="shared" ref="BU486" si="8751">M486/M498</f>
        <v>5.7703708583097292E-2</v>
      </c>
      <c r="BV486" s="132">
        <f t="shared" ref="BV486" si="8752">N486/N498</f>
        <v>6.2704751590632185E-2</v>
      </c>
      <c r="BW486" s="133">
        <f t="shared" ref="BW486" si="8753">O486/O498</f>
        <v>5.2674499380833004E-2</v>
      </c>
      <c r="BX486" s="128">
        <f t="shared" ref="BX486" si="8754">P486/P498</f>
        <v>7.2917221896487389E-2</v>
      </c>
      <c r="BY486" s="129">
        <f t="shared" ref="BY486" si="8755">Q486/Q498</f>
        <v>5.5307115612258317E-2</v>
      </c>
      <c r="BZ486" s="130">
        <f t="shared" ref="BZ486" si="8756">R486/R498</f>
        <v>5.9377526273241714E-2</v>
      </c>
      <c r="CA486" s="131">
        <f t="shared" ref="CA486" si="8757">S486/S498</f>
        <v>5.7901195291551154E-2</v>
      </c>
      <c r="CB486" s="128">
        <f t="shared" ref="CB486" si="8758">T486/T498</f>
        <v>8.1184528605962938E-2</v>
      </c>
      <c r="CC486" s="129">
        <f t="shared" ref="CC486" si="8759">U486/U498</f>
        <v>3.8016528925619832E-2</v>
      </c>
      <c r="CD486" s="130">
        <f t="shared" ref="CD486" si="8760">V486/V498</f>
        <v>6.8057080131723374E-2</v>
      </c>
      <c r="CE486" s="131">
        <f t="shared" ref="CE486" si="8761">W486/W498</f>
        <v>5.7235621521335808E-2</v>
      </c>
      <c r="CF486" s="128">
        <f t="shared" ref="CF486" si="8762">X486/X498</f>
        <v>6.463700234192038E-2</v>
      </c>
      <c r="CG486" s="129">
        <f t="shared" ref="CG486" si="8763">Y486/Y498</f>
        <v>4.6319479218828244E-2</v>
      </c>
      <c r="CH486" s="130">
        <f t="shared" ref="CH486" si="8764">Z486/Z498</f>
        <v>6.4456117312322175E-2</v>
      </c>
      <c r="CI486" s="128">
        <f t="shared" ref="CI486" si="8765">AA486/AA498</f>
        <v>6.3621616141133527E-2</v>
      </c>
      <c r="CJ486" s="134">
        <f t="shared" ref="CJ486" si="8766">AB486/AB498</f>
        <v>6.4923601839489684E-2</v>
      </c>
      <c r="CK486" s="135">
        <f t="shared" ref="CK486" si="8767">AC486/AC498</f>
        <v>6.0889405869720831E-2</v>
      </c>
    </row>
    <row r="487" spans="1:89" x14ac:dyDescent="0.2">
      <c r="A487" s="136" t="s">
        <v>29</v>
      </c>
      <c r="B487" s="192">
        <v>1452</v>
      </c>
      <c r="C487" s="176">
        <v>1916</v>
      </c>
      <c r="D487" s="177">
        <v>687</v>
      </c>
      <c r="E487" s="178">
        <v>670</v>
      </c>
      <c r="F487" s="175">
        <v>1099</v>
      </c>
      <c r="G487" s="179">
        <v>2578</v>
      </c>
      <c r="H487" s="177">
        <v>2132</v>
      </c>
      <c r="I487" s="178">
        <v>3573</v>
      </c>
      <c r="J487" s="175">
        <v>544</v>
      </c>
      <c r="K487" s="176">
        <v>198</v>
      </c>
      <c r="L487" s="177">
        <v>1774</v>
      </c>
      <c r="M487" s="175">
        <v>700</v>
      </c>
      <c r="N487" s="180">
        <v>2963</v>
      </c>
      <c r="O487" s="193">
        <v>2160</v>
      </c>
      <c r="P487" s="175">
        <v>1742</v>
      </c>
      <c r="Q487" s="176">
        <v>977</v>
      </c>
      <c r="R487" s="177">
        <v>1999</v>
      </c>
      <c r="S487" s="178">
        <v>1777</v>
      </c>
      <c r="T487" s="175">
        <v>769</v>
      </c>
      <c r="U487" s="179">
        <v>152</v>
      </c>
      <c r="V487" s="177">
        <v>2100</v>
      </c>
      <c r="W487" s="194">
        <v>1339</v>
      </c>
      <c r="X487" s="175">
        <v>1496</v>
      </c>
      <c r="Y487" s="179">
        <v>462</v>
      </c>
      <c r="Z487" s="177">
        <v>2941</v>
      </c>
      <c r="AA487" s="175">
        <v>3400</v>
      </c>
      <c r="AB487" s="156">
        <f t="shared" si="8438"/>
        <v>21698</v>
      </c>
      <c r="AC487" s="157">
        <f t="shared" si="8439"/>
        <v>19902</v>
      </c>
      <c r="BI487" s="136" t="s">
        <v>29</v>
      </c>
      <c r="BJ487" s="128">
        <f>B487/B498</f>
        <v>6.4928676832267579E-2</v>
      </c>
      <c r="BK487" s="129">
        <f t="shared" ref="BK487" si="8768">C487/C498</f>
        <v>7.2206519690974191E-2</v>
      </c>
      <c r="BL487" s="130">
        <f t="shared" ref="BL487" si="8769">D487/D498</f>
        <v>7.7373578105642521E-2</v>
      </c>
      <c r="BM487" s="131">
        <f t="shared" ref="BM487" si="8770">E487/E498</f>
        <v>6.6540868010725993E-2</v>
      </c>
      <c r="BN487" s="128">
        <f t="shared" ref="BN487" si="8771">F487/F498</f>
        <v>5.2097653472386825E-2</v>
      </c>
      <c r="BO487" s="129">
        <f t="shared" ref="BO487" si="8772">G487/G498</f>
        <v>0.1008488831514298</v>
      </c>
      <c r="BP487" s="130">
        <f t="shared" ref="BP487" si="8773">H487/H498</f>
        <v>6.0982237350190212E-2</v>
      </c>
      <c r="BQ487" s="131">
        <f t="shared" ref="BQ487" si="8774">I487/I498</f>
        <v>8.3108485299590626E-2</v>
      </c>
      <c r="BR487" s="128">
        <f t="shared" ref="BR487" si="8775">J487/J498</f>
        <v>0.12189110463813578</v>
      </c>
      <c r="BS487" s="129">
        <f t="shared" ref="BS487" si="8776">K487/K498</f>
        <v>4.571692449780651E-2</v>
      </c>
      <c r="BT487" s="130">
        <f t="shared" ref="BT487" si="8777">L487/L498</f>
        <v>0.10445739857504563</v>
      </c>
      <c r="BU487" s="128">
        <f t="shared" ref="BU487" si="8778">M487/M498</f>
        <v>4.6110269415717012E-2</v>
      </c>
      <c r="BV487" s="132">
        <f t="shared" ref="BV487" si="8779">N487/N498</f>
        <v>8.0222011642073918E-2</v>
      </c>
      <c r="BW487" s="133">
        <f t="shared" ref="BW487" si="8780">O487/O498</f>
        <v>6.5239058866169319E-2</v>
      </c>
      <c r="BX487" s="128">
        <f t="shared" ref="BX487" si="8781">P487/P498</f>
        <v>9.2852193379883805E-2</v>
      </c>
      <c r="BY487" s="129">
        <f t="shared" ref="BY487" si="8782">Q487/Q498</f>
        <v>6.4250953570958835E-2</v>
      </c>
      <c r="BZ487" s="130">
        <f t="shared" ref="BZ487" si="8783">R487/R498</f>
        <v>8.0800323362974935E-2</v>
      </c>
      <c r="CA487" s="131">
        <f t="shared" ref="CA487" si="8784">S487/S498</f>
        <v>8.0761714311684774E-2</v>
      </c>
      <c r="CB487" s="128">
        <f t="shared" ref="CB487" si="8785">T487/T498</f>
        <v>0.1549153908138598</v>
      </c>
      <c r="CC487" s="129">
        <f t="shared" ref="CC487" si="8786">U487/U498</f>
        <v>3.5891381345926801E-2</v>
      </c>
      <c r="CD487" s="130">
        <f t="shared" ref="CD487" si="8787">V487/V498</f>
        <v>9.604829857299671E-2</v>
      </c>
      <c r="CE487" s="131">
        <f t="shared" ref="CE487" si="8788">W487/W498</f>
        <v>6.210575139146568E-2</v>
      </c>
      <c r="CF487" s="128">
        <f t="shared" ref="CF487" si="8789">X487/X498</f>
        <v>8.758782201405152E-2</v>
      </c>
      <c r="CG487" s="129">
        <f t="shared" ref="CG487" si="8790">Y487/Y498</f>
        <v>5.783675513269905E-2</v>
      </c>
      <c r="CH487" s="130">
        <f t="shared" ref="CH487" si="8791">Z487/Z498</f>
        <v>8.0460713504049028E-2</v>
      </c>
      <c r="CI487" s="128">
        <f t="shared" ref="CI487" si="8792">AA487/AA498</f>
        <v>8.6180675250937852E-2</v>
      </c>
      <c r="CJ487" s="134">
        <f t="shared" ref="CJ487" si="8793">AB487/AB498</f>
        <v>8.0470256638480939E-2</v>
      </c>
      <c r="CK487" s="135">
        <f t="shared" ref="CK487" si="8794">AC487/AC498</f>
        <v>7.419917680744452E-2</v>
      </c>
    </row>
    <row r="488" spans="1:89" x14ac:dyDescent="0.2">
      <c r="A488" s="145" t="s">
        <v>30</v>
      </c>
      <c r="B488" s="189">
        <v>1758</v>
      </c>
      <c r="C488" s="183">
        <v>2594</v>
      </c>
      <c r="D488" s="184">
        <v>790</v>
      </c>
      <c r="E488" s="185">
        <v>975</v>
      </c>
      <c r="F488" s="182">
        <v>1313</v>
      </c>
      <c r="G488" s="186">
        <v>2960</v>
      </c>
      <c r="H488" s="184">
        <v>2546</v>
      </c>
      <c r="I488" s="185">
        <v>4027</v>
      </c>
      <c r="J488" s="182">
        <v>644</v>
      </c>
      <c r="K488" s="183">
        <v>197</v>
      </c>
      <c r="L488" s="184">
        <v>1977</v>
      </c>
      <c r="M488" s="182">
        <v>728</v>
      </c>
      <c r="N488" s="187">
        <v>3346</v>
      </c>
      <c r="O488" s="190">
        <v>2306</v>
      </c>
      <c r="P488" s="182">
        <v>1736</v>
      </c>
      <c r="Q488" s="183">
        <v>1078</v>
      </c>
      <c r="R488" s="184">
        <v>2201</v>
      </c>
      <c r="S488" s="185">
        <v>1934</v>
      </c>
      <c r="T488" s="182">
        <v>636</v>
      </c>
      <c r="U488" s="186">
        <v>189</v>
      </c>
      <c r="V488" s="184">
        <v>1990</v>
      </c>
      <c r="W488" s="191">
        <v>1289</v>
      </c>
      <c r="X488" s="182">
        <v>1690</v>
      </c>
      <c r="Y488" s="186">
        <v>532</v>
      </c>
      <c r="Z488" s="184">
        <v>2836</v>
      </c>
      <c r="AA488" s="182">
        <v>3367</v>
      </c>
      <c r="AB488" s="156">
        <f t="shared" si="8438"/>
        <v>23463</v>
      </c>
      <c r="AC488" s="157">
        <f t="shared" si="8439"/>
        <v>22176</v>
      </c>
      <c r="BI488" s="145" t="s">
        <v>30</v>
      </c>
      <c r="BJ488" s="128">
        <f>B488/B498</f>
        <v>7.8611993024191751E-2</v>
      </c>
      <c r="BK488" s="129">
        <f t="shared" ref="BK488" si="8795">C488/C498</f>
        <v>9.7757678537780293E-2</v>
      </c>
      <c r="BL488" s="130">
        <f t="shared" ref="BL488" si="8796">D488/D498</f>
        <v>8.897398355670684E-2</v>
      </c>
      <c r="BM488" s="131">
        <f t="shared" ref="BM488" si="8797">E488/E498</f>
        <v>9.6831860164862449E-2</v>
      </c>
      <c r="BN488" s="128">
        <f t="shared" ref="BN488" si="8798">F488/F498</f>
        <v>6.2242237497037216E-2</v>
      </c>
      <c r="BO488" s="129">
        <f t="shared" ref="BO488" si="8799">G488/G498</f>
        <v>0.11579235613973321</v>
      </c>
      <c r="BP488" s="130">
        <f t="shared" ref="BP488" si="8800">H488/H498</f>
        <v>7.2824003890048908E-2</v>
      </c>
      <c r="BQ488" s="131">
        <f t="shared" ref="BQ488" si="8801">I488/I498</f>
        <v>9.3668589505024186E-2</v>
      </c>
      <c r="BR488" s="128">
        <f t="shared" ref="BR488" si="8802">J488/J498</f>
        <v>0.14429755769661662</v>
      </c>
      <c r="BS488" s="129">
        <f t="shared" ref="BS488" si="8803">K488/K498</f>
        <v>4.5486030939736778E-2</v>
      </c>
      <c r="BT488" s="130">
        <f t="shared" ref="BT488" si="8804">L488/L498</f>
        <v>0.11641052817523406</v>
      </c>
      <c r="BU488" s="128">
        <f t="shared" ref="BU488" si="8805">M488/M498</f>
        <v>4.7954680192345694E-2</v>
      </c>
      <c r="BV488" s="132">
        <f t="shared" ref="BV488" si="8806">N488/N498</f>
        <v>9.0591579802355493E-2</v>
      </c>
      <c r="BW488" s="133">
        <f t="shared" ref="BW488" si="8807">O488/O498</f>
        <v>6.964873599323447E-2</v>
      </c>
      <c r="BX488" s="128">
        <f t="shared" ref="BX488" si="8808">P488/P498</f>
        <v>9.2532381003144829E-2</v>
      </c>
      <c r="BY488" s="129">
        <f t="shared" ref="BY488" si="8809">Q488/Q498</f>
        <v>7.0893068525582012E-2</v>
      </c>
      <c r="BZ488" s="130">
        <f t="shared" ref="BZ488" si="8810">R488/R498</f>
        <v>8.8965238480194012E-2</v>
      </c>
      <c r="CA488" s="131">
        <f t="shared" ref="CA488" si="8811">S488/S498</f>
        <v>8.7897104940235421E-2</v>
      </c>
      <c r="CB488" s="128">
        <f t="shared" ref="CB488" si="8812">T488/T498</f>
        <v>0.12812248186946013</v>
      </c>
      <c r="CC488" s="129">
        <f t="shared" ref="CC488" si="8813">U488/U498</f>
        <v>4.4628099173553717E-2</v>
      </c>
      <c r="CD488" s="130">
        <f t="shared" ref="CD488" si="8814">V488/V498</f>
        <v>9.1017197219173077E-2</v>
      </c>
      <c r="CE488" s="131">
        <f t="shared" ref="CE488" si="8815">W488/W498</f>
        <v>5.9786641929499069E-2</v>
      </c>
      <c r="CF488" s="128">
        <f t="shared" ref="CF488" si="8816">X488/X498</f>
        <v>9.8946135831381732E-2</v>
      </c>
      <c r="CG488" s="129">
        <f t="shared" ref="CG488" si="8817">Y488/Y498</f>
        <v>6.6599899849774657E-2</v>
      </c>
      <c r="CH488" s="130">
        <f t="shared" ref="CH488" si="8818">Z488/Z498</f>
        <v>7.7588093674764713E-2</v>
      </c>
      <c r="CI488" s="128">
        <f t="shared" ref="CI488" si="8819">AA488/AA498</f>
        <v>8.5344215755855213E-2</v>
      </c>
      <c r="CJ488" s="134">
        <f t="shared" ref="CJ488" si="8820">AB488/AB498</f>
        <v>8.7016021361815757E-2</v>
      </c>
      <c r="CK488" s="135">
        <f t="shared" ref="CK488" si="8821">AC488/AC498</f>
        <v>8.2677165354330714E-2</v>
      </c>
    </row>
    <row r="489" spans="1:89" x14ac:dyDescent="0.2">
      <c r="A489" s="136" t="s">
        <v>31</v>
      </c>
      <c r="B489" s="192">
        <v>1488</v>
      </c>
      <c r="C489" s="176">
        <v>2331</v>
      </c>
      <c r="D489" s="177">
        <v>442</v>
      </c>
      <c r="E489" s="178">
        <v>858</v>
      </c>
      <c r="F489" s="175">
        <v>1000</v>
      </c>
      <c r="G489" s="179">
        <v>2698</v>
      </c>
      <c r="H489" s="177">
        <v>2358</v>
      </c>
      <c r="I489" s="178">
        <v>4082</v>
      </c>
      <c r="J489" s="175">
        <v>497</v>
      </c>
      <c r="K489" s="176">
        <v>194</v>
      </c>
      <c r="L489" s="177">
        <v>1636</v>
      </c>
      <c r="M489" s="175">
        <v>758</v>
      </c>
      <c r="N489" s="180">
        <v>3004</v>
      </c>
      <c r="O489" s="193">
        <v>2245</v>
      </c>
      <c r="P489" s="175">
        <v>1164</v>
      </c>
      <c r="Q489" s="176">
        <v>1218</v>
      </c>
      <c r="R489" s="177">
        <v>1738</v>
      </c>
      <c r="S489" s="178">
        <v>1995</v>
      </c>
      <c r="T489" s="175">
        <v>535</v>
      </c>
      <c r="U489" s="179">
        <v>222</v>
      </c>
      <c r="V489" s="177">
        <v>2124</v>
      </c>
      <c r="W489" s="194">
        <v>1376</v>
      </c>
      <c r="X489" s="175">
        <v>1462</v>
      </c>
      <c r="Y489" s="179">
        <v>600</v>
      </c>
      <c r="Z489" s="177">
        <v>3032</v>
      </c>
      <c r="AA489" s="175">
        <v>3694</v>
      </c>
      <c r="AB489" s="156">
        <f t="shared" si="8438"/>
        <v>20480</v>
      </c>
      <c r="AC489" s="157">
        <f t="shared" si="8439"/>
        <v>22271</v>
      </c>
      <c r="BI489" s="136" t="s">
        <v>31</v>
      </c>
      <c r="BJ489" s="128">
        <f>B489/B498</f>
        <v>6.6538478737199841E-2</v>
      </c>
      <c r="BK489" s="129">
        <f t="shared" ref="BK489" si="8822">C489/C498</f>
        <v>8.7846240814019219E-2</v>
      </c>
      <c r="BL489" s="130">
        <f t="shared" ref="BL489" si="8823">D489/D498</f>
        <v>4.9780380673499269E-2</v>
      </c>
      <c r="BM489" s="131">
        <f t="shared" ref="BM489" si="8824">E489/E498</f>
        <v>8.5212036945078951E-2</v>
      </c>
      <c r="BN489" s="128">
        <f t="shared" ref="BN489" si="8825">F489/F498</f>
        <v>4.7404598246029862E-2</v>
      </c>
      <c r="BO489" s="129">
        <f t="shared" ref="BO489" si="8826">G489/G498</f>
        <v>0.10554316785979737</v>
      </c>
      <c r="BP489" s="130">
        <f t="shared" ref="BP489" si="8827">H489/H498</f>
        <v>6.7446583335716945E-2</v>
      </c>
      <c r="BQ489" s="131">
        <f t="shared" ref="BQ489" si="8828">I489/I498</f>
        <v>9.4947897283215482E-2</v>
      </c>
      <c r="BR489" s="128">
        <f t="shared" ref="BR489" si="8829">J489/J498</f>
        <v>0.11136007170064979</v>
      </c>
      <c r="BS489" s="129">
        <f t="shared" ref="BS489" si="8830">K489/K498</f>
        <v>4.4793350265527589E-2</v>
      </c>
      <c r="BT489" s="130">
        <f t="shared" ref="BT489" si="8831">L489/L498</f>
        <v>9.633162574339045E-2</v>
      </c>
      <c r="BU489" s="128">
        <f t="shared" ref="BU489" si="8832">M489/M498</f>
        <v>4.9930834595876425E-2</v>
      </c>
      <c r="BV489" s="132">
        <f t="shared" ref="BV489" si="8833">N489/N498</f>
        <v>8.1332069852443484E-2</v>
      </c>
      <c r="BW489" s="133">
        <f t="shared" ref="BW489" si="8834">O489/O498</f>
        <v>6.7806336645625062E-2</v>
      </c>
      <c r="BX489" s="128">
        <f t="shared" ref="BX489" si="8835">P489/P498</f>
        <v>6.204360108736208E-2</v>
      </c>
      <c r="BY489" s="129">
        <f t="shared" ref="BY489" si="8836">Q489/Q498</f>
        <v>8.0099960541891363E-2</v>
      </c>
      <c r="BZ489" s="130">
        <f t="shared" ref="BZ489" si="8837">R489/R498</f>
        <v>7.0250606305578014E-2</v>
      </c>
      <c r="CA489" s="131">
        <f t="shared" ref="CA489" si="8838">S489/S498</f>
        <v>9.0669454165341085E-2</v>
      </c>
      <c r="CB489" s="128">
        <f t="shared" ref="CB489" si="8839">T489/T498</f>
        <v>0.10777598710717164</v>
      </c>
      <c r="CC489" s="129">
        <f t="shared" ref="CC489" si="8840">U489/U498</f>
        <v>5.2420306965761512E-2</v>
      </c>
      <c r="CD489" s="130">
        <f t="shared" ref="CD489" si="8841">V489/V498</f>
        <v>9.7145993413830956E-2</v>
      </c>
      <c r="CE489" s="131">
        <f t="shared" ref="CE489" si="8842">W489/W498</f>
        <v>6.3821892393320964E-2</v>
      </c>
      <c r="CF489" s="128">
        <f t="shared" ref="CF489" si="8843">X489/X498</f>
        <v>8.5597189695550358E-2</v>
      </c>
      <c r="CG489" s="129">
        <f t="shared" ref="CG489" si="8844">Y489/Y498</f>
        <v>7.5112669003505259E-2</v>
      </c>
      <c r="CH489" s="130">
        <f t="shared" ref="CH489" si="8845">Z489/Z498</f>
        <v>8.2950317356095427E-2</v>
      </c>
      <c r="CI489" s="128">
        <f t="shared" ref="CI489" si="8846">AA489/AA498</f>
        <v>9.3632768934401298E-2</v>
      </c>
      <c r="CJ489" s="134">
        <f t="shared" ref="CJ489" si="8847">AB489/AB498</f>
        <v>7.5953122682094643E-2</v>
      </c>
      <c r="CK489" s="135">
        <f t="shared" ref="CK489" si="8848">AC489/AC498</f>
        <v>8.3031346933905986E-2</v>
      </c>
    </row>
    <row r="490" spans="1:89" x14ac:dyDescent="0.2">
      <c r="A490" s="145" t="s">
        <v>32</v>
      </c>
      <c r="B490" s="189">
        <v>1159</v>
      </c>
      <c r="C490" s="183">
        <v>1928</v>
      </c>
      <c r="D490" s="184">
        <v>273</v>
      </c>
      <c r="E490" s="185">
        <v>769</v>
      </c>
      <c r="F490" s="182">
        <v>606</v>
      </c>
      <c r="G490" s="186">
        <v>2142</v>
      </c>
      <c r="H490" s="184">
        <v>1728</v>
      </c>
      <c r="I490" s="185">
        <v>2812</v>
      </c>
      <c r="J490" s="182">
        <v>228</v>
      </c>
      <c r="K490" s="183">
        <v>117</v>
      </c>
      <c r="L490" s="184">
        <v>1025</v>
      </c>
      <c r="M490" s="182">
        <v>462</v>
      </c>
      <c r="N490" s="187">
        <v>2212</v>
      </c>
      <c r="O490" s="190">
        <v>1497</v>
      </c>
      <c r="P490" s="182">
        <v>688</v>
      </c>
      <c r="Q490" s="183">
        <v>900</v>
      </c>
      <c r="R490" s="184">
        <v>932</v>
      </c>
      <c r="S490" s="185">
        <v>1432</v>
      </c>
      <c r="T490" s="182">
        <v>224</v>
      </c>
      <c r="U490" s="186">
        <v>135</v>
      </c>
      <c r="V490" s="184">
        <v>1893</v>
      </c>
      <c r="W490" s="191">
        <v>1069</v>
      </c>
      <c r="X490" s="182">
        <v>648</v>
      </c>
      <c r="Y490" s="186">
        <v>400</v>
      </c>
      <c r="Z490" s="184">
        <v>1784</v>
      </c>
      <c r="AA490" s="182">
        <v>2505</v>
      </c>
      <c r="AB490" s="156">
        <f t="shared" si="8438"/>
        <v>13400</v>
      </c>
      <c r="AC490" s="157">
        <f t="shared" si="8439"/>
        <v>16168</v>
      </c>
      <c r="BI490" s="145" t="s">
        <v>32</v>
      </c>
      <c r="BJ490" s="128">
        <f>B490/B498</f>
        <v>5.1826677994902294E-2</v>
      </c>
      <c r="BK490" s="129">
        <f t="shared" ref="BK490" si="8849">C490/C498</f>
        <v>7.2658752590917655E-2</v>
      </c>
      <c r="BL490" s="130">
        <f t="shared" ref="BL490" si="8850">D490/D498</f>
        <v>3.074670571010249E-2</v>
      </c>
      <c r="BM490" s="131">
        <f t="shared" ref="BM490" si="8851">E490/E498</f>
        <v>7.6373026119773563E-2</v>
      </c>
      <c r="BN490" s="128">
        <f t="shared" ref="BN490" si="8852">F490/F498</f>
        <v>2.8727186537094097E-2</v>
      </c>
      <c r="BO490" s="129">
        <f t="shared" ref="BO490" si="8853">G490/G498</f>
        <v>8.3792982044360989E-2</v>
      </c>
      <c r="BP490" s="130">
        <f t="shared" ref="BP490" si="8854">H490/H498</f>
        <v>4.9426503818540662E-2</v>
      </c>
      <c r="BQ490" s="131">
        <f t="shared" ref="BQ490" si="8855">I490/I498</f>
        <v>6.5407517677707486E-2</v>
      </c>
      <c r="BR490" s="128">
        <f t="shared" ref="BR490" si="8856">J490/J498</f>
        <v>5.1086712973336321E-2</v>
      </c>
      <c r="BS490" s="129">
        <f t="shared" ref="BS490" si="8857">K490/K498</f>
        <v>2.7014546294158392E-2</v>
      </c>
      <c r="BT490" s="130">
        <f t="shared" ref="BT490" si="8858">L490/L498</f>
        <v>6.0354472119178E-2</v>
      </c>
      <c r="BU490" s="128">
        <f t="shared" ref="BU490" si="8859">M490/M498</f>
        <v>3.043277781437323E-2</v>
      </c>
      <c r="BV490" s="132">
        <f t="shared" ref="BV490" si="8860">N490/N498</f>
        <v>5.988899417896304E-2</v>
      </c>
      <c r="BW490" s="133">
        <f t="shared" ref="BW490" si="8861">O490/O498</f>
        <v>4.5214292186414567E-2</v>
      </c>
      <c r="BX490" s="128">
        <f t="shared" ref="BX490" si="8862">P490/P498</f>
        <v>3.6671819199403016E-2</v>
      </c>
      <c r="BY490" s="129">
        <f t="shared" ref="BY490" si="8863">Q490/Q498</f>
        <v>5.9187162961988692E-2</v>
      </c>
      <c r="BZ490" s="130">
        <f t="shared" ref="BZ490" si="8864">R490/R498</f>
        <v>3.7671786580436538E-2</v>
      </c>
      <c r="CA490" s="131">
        <f t="shared" ref="CA490" si="8865">S490/S498</f>
        <v>6.5082034268054353E-2</v>
      </c>
      <c r="CB490" s="128">
        <f t="shared" ref="CB490" si="8866">T490/T498</f>
        <v>4.5124899274778404E-2</v>
      </c>
      <c r="CC490" s="129">
        <f t="shared" ref="CC490" si="8867">U490/U498</f>
        <v>3.1877213695395513E-2</v>
      </c>
      <c r="CD490" s="130">
        <f t="shared" ref="CD490" si="8868">V490/V498</f>
        <v>8.6580680570801316E-2</v>
      </c>
      <c r="CE490" s="131">
        <f t="shared" ref="CE490" si="8869">W490/W498</f>
        <v>4.9582560296846011E-2</v>
      </c>
      <c r="CF490" s="128">
        <f t="shared" ref="CF490" si="8870">X490/X498</f>
        <v>3.793911007025761E-2</v>
      </c>
      <c r="CG490" s="129">
        <f t="shared" ref="CG490" si="8871">Y490/Y498</f>
        <v>5.0075112669003503E-2</v>
      </c>
      <c r="CH490" s="130">
        <f t="shared" ref="CH490" si="8872">Z490/Z498</f>
        <v>4.88071788137448E-2</v>
      </c>
      <c r="CI490" s="128">
        <f t="shared" ref="CI490" si="8873">AA490/AA498</f>
        <v>6.3494879853999792E-2</v>
      </c>
      <c r="CJ490" s="134">
        <f t="shared" ref="CJ490" si="8874">AB490/AB498</f>
        <v>4.9695890817386144E-2</v>
      </c>
      <c r="CK490" s="135">
        <f t="shared" ref="CK490" si="8875">AC490/AC498</f>
        <v>6.0277976616559294E-2</v>
      </c>
    </row>
    <row r="491" spans="1:89" x14ac:dyDescent="0.2">
      <c r="A491" s="136" t="s">
        <v>33</v>
      </c>
      <c r="B491" s="192">
        <v>1701</v>
      </c>
      <c r="C491" s="176">
        <v>1416</v>
      </c>
      <c r="D491" s="177">
        <v>333</v>
      </c>
      <c r="E491" s="178">
        <v>441</v>
      </c>
      <c r="F491" s="175">
        <v>700</v>
      </c>
      <c r="G491" s="179">
        <v>1631</v>
      </c>
      <c r="H491" s="177">
        <v>1875</v>
      </c>
      <c r="I491" s="178">
        <v>2498</v>
      </c>
      <c r="J491" s="175">
        <v>360</v>
      </c>
      <c r="K491" s="176">
        <v>86</v>
      </c>
      <c r="L491" s="177">
        <v>1302</v>
      </c>
      <c r="M491" s="175">
        <v>463</v>
      </c>
      <c r="N491" s="180">
        <v>2242</v>
      </c>
      <c r="O491" s="193">
        <v>1457</v>
      </c>
      <c r="P491" s="175">
        <v>627</v>
      </c>
      <c r="Q491" s="176">
        <v>946</v>
      </c>
      <c r="R491" s="177">
        <v>973</v>
      </c>
      <c r="S491" s="178">
        <v>1336</v>
      </c>
      <c r="T491" s="175">
        <v>204</v>
      </c>
      <c r="U491" s="179">
        <v>148</v>
      </c>
      <c r="V491" s="177">
        <v>2036</v>
      </c>
      <c r="W491" s="194">
        <v>902</v>
      </c>
      <c r="X491" s="175">
        <v>942</v>
      </c>
      <c r="Y491" s="179">
        <v>332</v>
      </c>
      <c r="Z491" s="177">
        <v>1970</v>
      </c>
      <c r="AA491" s="175">
        <v>2090</v>
      </c>
      <c r="AB491" s="156">
        <f t="shared" si="8438"/>
        <v>15265</v>
      </c>
      <c r="AC491" s="157">
        <f t="shared" si="8439"/>
        <v>13746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7.6063140008049007E-2</v>
      </c>
      <c r="BK491" s="129">
        <f t="shared" ref="BK491" si="8876">C491/C498</f>
        <v>5.3363482193329564E-2</v>
      </c>
      <c r="BL491" s="130">
        <f t="shared" ref="BL491" si="8877">D491/D498</f>
        <v>3.7504223448586553E-2</v>
      </c>
      <c r="BM491" s="131">
        <f t="shared" ref="BM491" si="8878">E491/E498</f>
        <v>4.3797795213030094E-2</v>
      </c>
      <c r="BN491" s="128">
        <f t="shared" ref="BN491" si="8879">F491/F498</f>
        <v>3.3183218772220906E-2</v>
      </c>
      <c r="BO491" s="129">
        <f t="shared" ref="BO491" si="8880">G491/G498</f>
        <v>6.3803152994562448E-2</v>
      </c>
      <c r="BP491" s="130">
        <f t="shared" ref="BP491" si="8881">H491/H498</f>
        <v>5.3631189039215127E-2</v>
      </c>
      <c r="BQ491" s="131">
        <f t="shared" ref="BQ491" si="8882">I491/I498</f>
        <v>5.810383327130629E-2</v>
      </c>
      <c r="BR491" s="128">
        <f t="shared" ref="BR491" si="8883">J491/J498</f>
        <v>8.0663231010531036E-2</v>
      </c>
      <c r="BS491" s="129">
        <f t="shared" ref="BS491" si="8884">K491/K498</f>
        <v>1.9856845993996768E-2</v>
      </c>
      <c r="BT491" s="130">
        <f t="shared" ref="BT491" si="8885">L491/L498</f>
        <v>7.6664900194311963E-2</v>
      </c>
      <c r="BU491" s="128">
        <f t="shared" ref="BU491" si="8886">M491/M498</f>
        <v>3.0498649627824254E-2</v>
      </c>
      <c r="BV491" s="132">
        <f t="shared" ref="BV491" si="8887">N491/N498</f>
        <v>6.0701231893867606E-2</v>
      </c>
      <c r="BW491" s="133">
        <f t="shared" ref="BW491" si="8888">O491/O498</f>
        <v>4.4006161466670697E-2</v>
      </c>
      <c r="BX491" s="128">
        <f t="shared" ref="BX491" si="8889">P491/P498</f>
        <v>3.3420393369223388E-2</v>
      </c>
      <c r="BY491" s="129">
        <f t="shared" ref="BY491" si="8890">Q491/Q498</f>
        <v>6.2212284624490334E-2</v>
      </c>
      <c r="BZ491" s="130">
        <f t="shared" ref="BZ491" si="8891">R491/R498</f>
        <v>3.9329021827000807E-2</v>
      </c>
      <c r="CA491" s="131">
        <f t="shared" ref="CA491" si="8892">S491/S498</f>
        <v>6.071899286460937E-2</v>
      </c>
      <c r="CB491" s="128">
        <f t="shared" ref="CB491" si="8893">T491/T498</f>
        <v>4.1095890410958902E-2</v>
      </c>
      <c r="CC491" s="129">
        <f t="shared" ref="CC491" si="8894">U491/U498</f>
        <v>3.4946871310507673E-2</v>
      </c>
      <c r="CD491" s="130">
        <f t="shared" ref="CD491" si="8895">V491/V498</f>
        <v>9.3121112330772041E-2</v>
      </c>
      <c r="CE491" s="131">
        <f t="shared" ref="CE491" si="8896">W491/W498</f>
        <v>4.1836734693877553E-2</v>
      </c>
      <c r="CF491" s="128">
        <f t="shared" ref="CF491" si="8897">X491/X498</f>
        <v>5.5152224824355972E-2</v>
      </c>
      <c r="CG491" s="129">
        <f t="shared" ref="CG491" si="8898">Y491/Y498</f>
        <v>4.1562343515272909E-2</v>
      </c>
      <c r="CH491" s="130">
        <f t="shared" ref="CH491" si="8899">Z491/Z498</f>
        <v>5.3895819654191289E-2</v>
      </c>
      <c r="CI491" s="128">
        <f t="shared" ref="CI491" si="8900">AA491/AA498</f>
        <v>5.297576802190003E-2</v>
      </c>
      <c r="CJ491" s="134">
        <f t="shared" ref="CJ491" si="8901">AB491/AB498</f>
        <v>5.6612520397567125E-2</v>
      </c>
      <c r="CK491" s="135">
        <f t="shared" ref="CK491" si="8902">AC491/AC498</f>
        <v>5.1248210450966357E-2</v>
      </c>
    </row>
    <row r="492" spans="1:89" x14ac:dyDescent="0.2">
      <c r="A492" s="145" t="s">
        <v>34</v>
      </c>
      <c r="B492" s="189">
        <v>773</v>
      </c>
      <c r="C492" s="183">
        <v>1335</v>
      </c>
      <c r="D492" s="184">
        <v>193</v>
      </c>
      <c r="E492" s="185">
        <v>787</v>
      </c>
      <c r="F492" s="182">
        <v>393</v>
      </c>
      <c r="G492" s="186">
        <v>1946</v>
      </c>
      <c r="H492" s="184">
        <v>974</v>
      </c>
      <c r="I492" s="185">
        <v>2691</v>
      </c>
      <c r="J492" s="182">
        <v>280</v>
      </c>
      <c r="K492" s="183">
        <v>106</v>
      </c>
      <c r="L492" s="184">
        <v>926</v>
      </c>
      <c r="M492" s="182">
        <v>387</v>
      </c>
      <c r="N492" s="187">
        <v>2072</v>
      </c>
      <c r="O492" s="190">
        <v>1395</v>
      </c>
      <c r="P492" s="182">
        <v>612</v>
      </c>
      <c r="Q492" s="183">
        <v>1029</v>
      </c>
      <c r="R492" s="184">
        <v>956</v>
      </c>
      <c r="S492" s="185">
        <v>1544</v>
      </c>
      <c r="T492" s="182">
        <v>149</v>
      </c>
      <c r="U492" s="186">
        <v>242</v>
      </c>
      <c r="V492" s="184">
        <v>1636</v>
      </c>
      <c r="W492" s="191">
        <v>806</v>
      </c>
      <c r="X492" s="182">
        <v>452</v>
      </c>
      <c r="Y492" s="186">
        <v>403</v>
      </c>
      <c r="Z492" s="184">
        <v>2323</v>
      </c>
      <c r="AA492" s="182">
        <v>2073</v>
      </c>
      <c r="AB492" s="156">
        <f t="shared" si="8438"/>
        <v>11739</v>
      </c>
      <c r="AC492" s="157">
        <f t="shared" si="8439"/>
        <v>14744</v>
      </c>
      <c r="BI492" s="145" t="s">
        <v>34</v>
      </c>
      <c r="BJ492" s="128">
        <f>B492/B498</f>
        <v>3.456602423646201E-2</v>
      </c>
      <c r="BK492" s="129">
        <f t="shared" ref="BK492" si="8903">C492/C498</f>
        <v>5.0310910118711138E-2</v>
      </c>
      <c r="BL492" s="130">
        <f t="shared" ref="BL492" si="8904">D492/D498</f>
        <v>2.1736682058790403E-2</v>
      </c>
      <c r="BM492" s="131">
        <f t="shared" ref="BM492" si="8905">E492/E498</f>
        <v>7.8160691230509491E-2</v>
      </c>
      <c r="BN492" s="128">
        <f t="shared" ref="BN492" si="8906">F492/F498</f>
        <v>1.8630007110689736E-2</v>
      </c>
      <c r="BO492" s="129">
        <f t="shared" ref="BO492" si="8907">G492/G498</f>
        <v>7.6125650354027311E-2</v>
      </c>
      <c r="BP492" s="130">
        <f t="shared" ref="BP492" si="8908">H492/H498</f>
        <v>2.7859614999570952E-2</v>
      </c>
      <c r="BQ492" s="131">
        <f t="shared" ref="BQ492" si="8909">I492/I498</f>
        <v>6.2593040565686639E-2</v>
      </c>
      <c r="BR492" s="128">
        <f t="shared" ref="BR492" si="8910">J492/J498</f>
        <v>6.2738068563746363E-2</v>
      </c>
      <c r="BS492" s="129">
        <f t="shared" ref="BS492" si="8911">K492/K498</f>
        <v>2.4474717155391363E-2</v>
      </c>
      <c r="BT492" s="130">
        <f t="shared" ref="BT492" si="8912">L492/L498</f>
        <v>5.4525113348642761E-2</v>
      </c>
      <c r="BU492" s="128">
        <f t="shared" ref="BU492" si="8913">M492/M498</f>
        <v>2.5492391805546407E-2</v>
      </c>
      <c r="BV492" s="132">
        <f t="shared" ref="BV492" si="8914">N492/N498</f>
        <v>5.6098551509408422E-2</v>
      </c>
      <c r="BW492" s="133">
        <f t="shared" ref="BW492" si="8915">O492/O498</f>
        <v>4.2133558851067683E-2</v>
      </c>
      <c r="BX492" s="128">
        <f t="shared" ref="BX492" si="8916">P492/P498</f>
        <v>3.2620862427375941E-2</v>
      </c>
      <c r="BY492" s="129">
        <f t="shared" ref="BY492" si="8917">Q492/Q498</f>
        <v>6.7670656319873734E-2</v>
      </c>
      <c r="BZ492" s="130">
        <f t="shared" ref="BZ492" si="8918">R492/R498</f>
        <v>3.864187550525465E-2</v>
      </c>
      <c r="CA492" s="131">
        <f t="shared" ref="CA492" si="8919">S492/S498</f>
        <v>7.0172249238740173E-2</v>
      </c>
      <c r="CB492" s="128">
        <f t="shared" ref="CB492" si="8920">T492/T498</f>
        <v>3.0016116035455277E-2</v>
      </c>
      <c r="CC492" s="129">
        <f t="shared" ref="CC492" si="8921">U492/U498</f>
        <v>5.7142857142857141E-2</v>
      </c>
      <c r="CD492" s="130">
        <f t="shared" ref="CD492" si="8922">V492/V498</f>
        <v>7.4826198316867917E-2</v>
      </c>
      <c r="CE492" s="131">
        <f t="shared" ref="CE492" si="8923">W492/W498</f>
        <v>3.7384044526901666E-2</v>
      </c>
      <c r="CF492" s="128">
        <f t="shared" ref="CF492" si="8924">X492/X498</f>
        <v>2.6463700234192037E-2</v>
      </c>
      <c r="CG492" s="129">
        <f t="shared" ref="CG492" si="8925">Y492/Y498</f>
        <v>5.0450676014021034E-2</v>
      </c>
      <c r="CH492" s="130">
        <f t="shared" ref="CH492" si="8926">Z492/Z498</f>
        <v>6.3553293937404248E-2</v>
      </c>
      <c r="CI492" s="128">
        <f t="shared" ref="CI492" si="8927">AA492/AA498</f>
        <v>5.2544864645645339E-2</v>
      </c>
      <c r="CJ492" s="134">
        <f t="shared" ref="CJ492" si="8928">AB492/AB498</f>
        <v>4.3535825545171339E-2</v>
      </c>
      <c r="CK492" s="135">
        <f t="shared" ref="CK492" si="8929">AC492/AC498</f>
        <v>5.4968981150083515E-2</v>
      </c>
    </row>
    <row r="493" spans="1:89" x14ac:dyDescent="0.2">
      <c r="A493" s="136" t="s">
        <v>35</v>
      </c>
      <c r="B493" s="192">
        <v>0</v>
      </c>
      <c r="C493" s="176">
        <v>736</v>
      </c>
      <c r="D493" s="177">
        <v>4</v>
      </c>
      <c r="E493" s="178">
        <v>427</v>
      </c>
      <c r="F493" s="175">
        <v>24</v>
      </c>
      <c r="G493" s="179">
        <v>1040</v>
      </c>
      <c r="H493" s="177">
        <v>160</v>
      </c>
      <c r="I493" s="178">
        <v>1261</v>
      </c>
      <c r="J493" s="175">
        <v>66</v>
      </c>
      <c r="K493" s="176">
        <v>68</v>
      </c>
      <c r="L493" s="177">
        <v>696</v>
      </c>
      <c r="M493" s="175">
        <v>140</v>
      </c>
      <c r="N493" s="180">
        <v>511</v>
      </c>
      <c r="O493" s="193">
        <v>390</v>
      </c>
      <c r="P493" s="175">
        <v>83</v>
      </c>
      <c r="Q493" s="176">
        <v>259</v>
      </c>
      <c r="R493" s="177">
        <v>231</v>
      </c>
      <c r="S493" s="178">
        <v>243</v>
      </c>
      <c r="T493" s="175">
        <v>19</v>
      </c>
      <c r="U493" s="179">
        <v>23</v>
      </c>
      <c r="V493" s="177">
        <v>480</v>
      </c>
      <c r="W493" s="194">
        <v>40</v>
      </c>
      <c r="X493" s="175">
        <v>65</v>
      </c>
      <c r="Y493" s="179">
        <v>13</v>
      </c>
      <c r="Z493" s="177">
        <v>243</v>
      </c>
      <c r="AA493" s="175">
        <v>181</v>
      </c>
      <c r="AB493" s="156">
        <f t="shared" si="8438"/>
        <v>2582</v>
      </c>
      <c r="AC493" s="157">
        <f t="shared" si="8439"/>
        <v>4821</v>
      </c>
      <c r="BI493" s="136" t="s">
        <v>35</v>
      </c>
      <c r="BJ493" s="128">
        <f>B493/B498</f>
        <v>0</v>
      </c>
      <c r="BK493" s="129">
        <f t="shared" ref="BK493" si="8930">C493/C498</f>
        <v>2.773695119653288E-2</v>
      </c>
      <c r="BL493" s="130">
        <f t="shared" ref="BL493" si="8931">D493/D498</f>
        <v>4.5050118256560425E-4</v>
      </c>
      <c r="BM493" s="131">
        <f t="shared" ref="BM493" si="8932">E493/E498</f>
        <v>4.2407389015791039E-2</v>
      </c>
      <c r="BN493" s="128">
        <f t="shared" ref="BN493" si="8933">F493/F498</f>
        <v>1.1377103579047168E-3</v>
      </c>
      <c r="BO493" s="129">
        <f t="shared" ref="BO493" si="8934">G493/G498</f>
        <v>4.068380080585221E-2</v>
      </c>
      <c r="BP493" s="130">
        <f t="shared" ref="BP493" si="8935">H493/H498</f>
        <v>4.5765281313463572E-3</v>
      </c>
      <c r="BQ493" s="131">
        <f t="shared" ref="BQ493" si="8936">I493/I498</f>
        <v>2.9331038332713062E-2</v>
      </c>
      <c r="BR493" s="128">
        <f t="shared" ref="BR493" si="8937">J493/J498</f>
        <v>1.4788259018597356E-2</v>
      </c>
      <c r="BS493" s="129">
        <f t="shared" ref="BS493" si="8938">K493/K498</f>
        <v>1.5700761948741631E-2</v>
      </c>
      <c r="BT493" s="130">
        <f t="shared" ref="BT493" si="8939">L493/L498</f>
        <v>4.0982158629217454E-2</v>
      </c>
      <c r="BU493" s="128">
        <f t="shared" ref="BU493" si="8940">M493/M498</f>
        <v>9.222053883143403E-3</v>
      </c>
      <c r="BV493" s="132">
        <f t="shared" ref="BV493" si="8941">N493/N498</f>
        <v>1.3835115743874374E-2</v>
      </c>
      <c r="BW493" s="133">
        <f t="shared" ref="BW493" si="8942">O493/O498</f>
        <v>1.1779274517502793E-2</v>
      </c>
      <c r="BX493" s="128">
        <f t="shared" ref="BX493" si="8943">P493/P498</f>
        <v>4.4240712115558873E-3</v>
      </c>
      <c r="BY493" s="129">
        <f t="shared" ref="BY493" si="8944">Q493/Q498</f>
        <v>1.7032750230172301E-2</v>
      </c>
      <c r="BZ493" s="130">
        <f t="shared" ref="BZ493" si="8945">R493/R498</f>
        <v>9.337105901374293E-3</v>
      </c>
      <c r="CA493" s="131">
        <f t="shared" ref="CA493" si="8946">S493/S498</f>
        <v>1.1043948552470118E-2</v>
      </c>
      <c r="CB493" s="128">
        <f t="shared" ref="CB493" si="8947">T493/T498</f>
        <v>3.8275584206285255E-3</v>
      </c>
      <c r="CC493" s="129">
        <f t="shared" ref="CC493" si="8948">U493/U498</f>
        <v>5.4309327036599761E-3</v>
      </c>
      <c r="CD493" s="130">
        <f t="shared" ref="CD493" si="8949">V493/V498</f>
        <v>2.1953896816684963E-2</v>
      </c>
      <c r="CE493" s="131">
        <f t="shared" ref="CE493" si="8950">W493/W498</f>
        <v>1.8552875695732839E-3</v>
      </c>
      <c r="CF493" s="128">
        <f t="shared" ref="CF493" si="8951">X493/X498</f>
        <v>3.8056206088992973E-3</v>
      </c>
      <c r="CG493" s="129">
        <f t="shared" ref="CG493" si="8952">Y493/Y498</f>
        <v>1.627441161742614E-3</v>
      </c>
      <c r="CH493" s="130">
        <f t="shared" ref="CH493" si="8953">Z493/Z498</f>
        <v>6.64806303348654E-3</v>
      </c>
      <c r="CI493" s="128">
        <f t="shared" ref="CI493" si="8954">AA493/AA498</f>
        <v>4.5878535942411027E-3</v>
      </c>
      <c r="CJ493" s="134">
        <f t="shared" ref="CJ493" si="8955">AB493/AB498</f>
        <v>9.5757306037679863E-3</v>
      </c>
      <c r="CK493" s="135">
        <f t="shared" ref="CK493" si="8956">AC493/AC498</f>
        <v>1.7973783106657121E-2</v>
      </c>
    </row>
    <row r="494" spans="1:89" x14ac:dyDescent="0.2">
      <c r="A494" s="145" t="s">
        <v>36</v>
      </c>
      <c r="B494" s="189"/>
      <c r="C494" s="183"/>
      <c r="D494" s="184"/>
      <c r="E494" s="185"/>
      <c r="F494" s="182"/>
      <c r="G494" s="186"/>
      <c r="H494" s="184"/>
      <c r="I494" s="185"/>
      <c r="J494" s="182"/>
      <c r="K494" s="186"/>
      <c r="L494" s="184"/>
      <c r="M494" s="182"/>
      <c r="N494" s="187"/>
      <c r="O494" s="190"/>
      <c r="P494" s="182"/>
      <c r="Q494" s="186"/>
      <c r="R494" s="184"/>
      <c r="S494" s="185"/>
      <c r="T494" s="182"/>
      <c r="U494" s="186"/>
      <c r="V494" s="184"/>
      <c r="W494" s="185"/>
      <c r="X494" s="182"/>
      <c r="Y494" s="186"/>
      <c r="Z494" s="184"/>
      <c r="AA494" s="182"/>
      <c r="AB494" s="156">
        <f t="shared" si="8438"/>
        <v>0</v>
      </c>
      <c r="AC494" s="157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29" t="s">
        <v>13</v>
      </c>
      <c r="B498" s="20">
        <f t="shared" ref="B498:AA498" si="9067">SUM(B475:B497)</f>
        <v>22363</v>
      </c>
      <c r="C498" s="21">
        <f t="shared" si="9067"/>
        <v>26535</v>
      </c>
      <c r="D498" s="20">
        <f t="shared" si="9067"/>
        <v>8879</v>
      </c>
      <c r="E498" s="21">
        <f t="shared" si="9067"/>
        <v>10069</v>
      </c>
      <c r="F498" s="20">
        <f t="shared" si="9067"/>
        <v>21095</v>
      </c>
      <c r="G498" s="21">
        <f t="shared" si="9067"/>
        <v>25563</v>
      </c>
      <c r="H498" s="20">
        <f t="shared" si="9067"/>
        <v>34961</v>
      </c>
      <c r="I498" s="21">
        <f t="shared" si="9067"/>
        <v>42992</v>
      </c>
      <c r="J498" s="20">
        <f t="shared" si="9067"/>
        <v>4463</v>
      </c>
      <c r="K498" s="21">
        <f t="shared" si="9067"/>
        <v>4331</v>
      </c>
      <c r="L498" s="20">
        <f t="shared" si="9067"/>
        <v>16983</v>
      </c>
      <c r="M498" s="21">
        <f t="shared" si="9067"/>
        <v>15181</v>
      </c>
      <c r="N498" s="20">
        <f t="shared" si="9067"/>
        <v>36935</v>
      </c>
      <c r="O498" s="21">
        <f t="shared" si="9067"/>
        <v>33109</v>
      </c>
      <c r="P498" s="20">
        <f t="shared" si="9067"/>
        <v>18761</v>
      </c>
      <c r="Q498" s="21">
        <f t="shared" si="9067"/>
        <v>15206</v>
      </c>
      <c r="R498" s="20">
        <f t="shared" si="9067"/>
        <v>24740</v>
      </c>
      <c r="S498" s="21">
        <f t="shared" si="9067"/>
        <v>22003</v>
      </c>
      <c r="T498" s="20">
        <f t="shared" si="9067"/>
        <v>4964</v>
      </c>
      <c r="U498" s="21">
        <f t="shared" si="9067"/>
        <v>4235</v>
      </c>
      <c r="V498" s="20">
        <f t="shared" si="9067"/>
        <v>21864</v>
      </c>
      <c r="W498" s="21">
        <f t="shared" si="9067"/>
        <v>21560</v>
      </c>
      <c r="X498" s="20">
        <f t="shared" si="9067"/>
        <v>17080</v>
      </c>
      <c r="Y498" s="21">
        <f t="shared" si="9067"/>
        <v>7988</v>
      </c>
      <c r="Z498" s="20">
        <f t="shared" si="9067"/>
        <v>36552</v>
      </c>
      <c r="AA498" s="21">
        <f t="shared" si="9067"/>
        <v>39452</v>
      </c>
      <c r="AB498" s="160">
        <f t="shared" ref="AB498:AC498" si="9068">SUM(AB474:AB497)</f>
        <v>269640</v>
      </c>
      <c r="AC498" s="161">
        <f t="shared" si="9068"/>
        <v>268224</v>
      </c>
      <c r="BI498" s="229" t="s">
        <v>13</v>
      </c>
      <c r="BJ498" s="154">
        <f>SUM(BJ474:BJ497)</f>
        <v>1</v>
      </c>
      <c r="BK498" s="155">
        <f t="shared" ref="BK498:CK498" si="9069">SUM(BK474:BK497)</f>
        <v>1</v>
      </c>
      <c r="BL498" s="154">
        <f t="shared" si="9069"/>
        <v>1</v>
      </c>
      <c r="BM498" s="155">
        <f t="shared" si="9069"/>
        <v>1</v>
      </c>
      <c r="BN498" s="154">
        <f t="shared" si="9069"/>
        <v>0.99999999999999978</v>
      </c>
      <c r="BO498" s="155">
        <f t="shared" si="9069"/>
        <v>0.99999999999999989</v>
      </c>
      <c r="BP498" s="154">
        <f t="shared" si="9069"/>
        <v>1.0000000000000002</v>
      </c>
      <c r="BQ498" s="155">
        <f t="shared" si="9069"/>
        <v>1</v>
      </c>
      <c r="BR498" s="154">
        <f t="shared" si="9069"/>
        <v>1</v>
      </c>
      <c r="BS498" s="155">
        <f t="shared" si="9069"/>
        <v>0.99999999999999989</v>
      </c>
      <c r="BT498" s="154">
        <f t="shared" si="9069"/>
        <v>1</v>
      </c>
      <c r="BU498" s="155">
        <f t="shared" si="9069"/>
        <v>1</v>
      </c>
      <c r="BV498" s="154">
        <f t="shared" si="9069"/>
        <v>0.99999999999999978</v>
      </c>
      <c r="BW498" s="155">
        <f t="shared" si="9069"/>
        <v>1.0000000000000002</v>
      </c>
      <c r="BX498" s="154">
        <f t="shared" si="9069"/>
        <v>1.0000000000000002</v>
      </c>
      <c r="BY498" s="155">
        <f t="shared" si="9069"/>
        <v>0.99999999999999989</v>
      </c>
      <c r="BZ498" s="154">
        <f t="shared" si="9069"/>
        <v>1</v>
      </c>
      <c r="CA498" s="155">
        <f t="shared" si="9069"/>
        <v>1</v>
      </c>
      <c r="CB498" s="154">
        <f t="shared" si="9069"/>
        <v>1</v>
      </c>
      <c r="CC498" s="155">
        <f t="shared" si="9069"/>
        <v>0.99999999999999989</v>
      </c>
      <c r="CD498" s="154">
        <f t="shared" si="9069"/>
        <v>0.99999999999999989</v>
      </c>
      <c r="CE498" s="155">
        <f t="shared" si="9069"/>
        <v>1</v>
      </c>
      <c r="CF498" s="154">
        <f t="shared" si="9069"/>
        <v>1</v>
      </c>
      <c r="CG498" s="155">
        <f t="shared" si="9069"/>
        <v>0.99999999999999989</v>
      </c>
      <c r="CH498" s="154">
        <f t="shared" si="9069"/>
        <v>0.99999999999999989</v>
      </c>
      <c r="CI498" s="155">
        <f t="shared" si="9069"/>
        <v>1.0000000000000002</v>
      </c>
      <c r="CJ498" s="154">
        <f t="shared" si="9069"/>
        <v>1</v>
      </c>
      <c r="CK498" s="155">
        <f t="shared" si="9069"/>
        <v>0.99999999999999989</v>
      </c>
    </row>
    <row r="499" spans="1:89" ht="13.5" thickTop="1" x14ac:dyDescent="0.2">
      <c r="A499" s="173"/>
    </row>
    <row r="501" spans="1:89" x14ac:dyDescent="0.2">
      <c r="A501" s="305">
        <f>+A470+1</f>
        <v>44759</v>
      </c>
      <c r="B501" s="305"/>
      <c r="C501" s="305"/>
      <c r="D501" s="305"/>
      <c r="BI501" s="310">
        <f>+BI470+1</f>
        <v>44759</v>
      </c>
      <c r="BJ501" s="310"/>
      <c r="BK501" s="310"/>
      <c r="BL501" s="310"/>
    </row>
    <row r="502" spans="1:89" ht="13.5" thickBot="1" x14ac:dyDescent="0.25">
      <c r="AE502" s="232" t="s">
        <v>84</v>
      </c>
    </row>
    <row r="503" spans="1:89" ht="14.25" thickTop="1" thickBot="1" x14ac:dyDescent="0.25">
      <c r="A503" s="301" t="s">
        <v>0</v>
      </c>
      <c r="B503" s="303" t="s">
        <v>1</v>
      </c>
      <c r="C503" s="304"/>
      <c r="D503" s="303" t="s">
        <v>2</v>
      </c>
      <c r="E503" s="304"/>
      <c r="F503" s="303" t="s">
        <v>3</v>
      </c>
      <c r="G503" s="304"/>
      <c r="H503" s="303" t="s">
        <v>4</v>
      </c>
      <c r="I503" s="304"/>
      <c r="J503" s="303" t="s">
        <v>5</v>
      </c>
      <c r="K503" s="304"/>
      <c r="L503" s="303" t="s">
        <v>6</v>
      </c>
      <c r="M503" s="304"/>
      <c r="N503" s="303" t="s">
        <v>7</v>
      </c>
      <c r="O503" s="304"/>
      <c r="P503" s="303" t="s">
        <v>8</v>
      </c>
      <c r="Q503" s="304"/>
      <c r="R503" s="303" t="s">
        <v>9</v>
      </c>
      <c r="S503" s="304"/>
      <c r="T503" s="303" t="s">
        <v>10</v>
      </c>
      <c r="U503" s="304"/>
      <c r="V503" s="303" t="s">
        <v>11</v>
      </c>
      <c r="W503" s="304"/>
      <c r="X503" s="303" t="s">
        <v>12</v>
      </c>
      <c r="Y503" s="304"/>
      <c r="Z503" s="306" t="s">
        <v>40</v>
      </c>
      <c r="AA503" s="307"/>
      <c r="AB503" s="308" t="s">
        <v>41</v>
      </c>
      <c r="AC503" s="309"/>
      <c r="AE503" s="301" t="s">
        <v>0</v>
      </c>
      <c r="AF503" s="303" t="s">
        <v>1</v>
      </c>
      <c r="AG503" s="304"/>
      <c r="AH503" s="303" t="s">
        <v>2</v>
      </c>
      <c r="AI503" s="304"/>
      <c r="AJ503" s="303" t="s">
        <v>3</v>
      </c>
      <c r="AK503" s="304"/>
      <c r="AL503" s="303" t="s">
        <v>4</v>
      </c>
      <c r="AM503" s="304"/>
      <c r="AN503" s="303" t="s">
        <v>5</v>
      </c>
      <c r="AO503" s="304"/>
      <c r="AP503" s="303" t="s">
        <v>6</v>
      </c>
      <c r="AQ503" s="304"/>
      <c r="AR503" s="303" t="s">
        <v>7</v>
      </c>
      <c r="AS503" s="304"/>
      <c r="AT503" s="303" t="s">
        <v>8</v>
      </c>
      <c r="AU503" s="304"/>
      <c r="AV503" s="303" t="s">
        <v>9</v>
      </c>
      <c r="AW503" s="304"/>
      <c r="AX503" s="303" t="s">
        <v>10</v>
      </c>
      <c r="AY503" s="304"/>
      <c r="AZ503" s="303" t="s">
        <v>11</v>
      </c>
      <c r="BA503" s="304"/>
      <c r="BB503" s="303" t="s">
        <v>12</v>
      </c>
      <c r="BC503" s="304"/>
      <c r="BD503" s="306" t="s">
        <v>40</v>
      </c>
      <c r="BE503" s="307"/>
      <c r="BF503" s="308" t="s">
        <v>41</v>
      </c>
      <c r="BG503" s="309"/>
      <c r="BI503" s="301" t="s">
        <v>0</v>
      </c>
      <c r="BJ503" s="303" t="s">
        <v>1</v>
      </c>
      <c r="BK503" s="304"/>
      <c r="BL503" s="303" t="s">
        <v>2</v>
      </c>
      <c r="BM503" s="304"/>
      <c r="BN503" s="303" t="s">
        <v>3</v>
      </c>
      <c r="BO503" s="304"/>
      <c r="BP503" s="303" t="s">
        <v>4</v>
      </c>
      <c r="BQ503" s="304"/>
      <c r="BR503" s="303" t="s">
        <v>5</v>
      </c>
      <c r="BS503" s="304"/>
      <c r="BT503" s="303" t="s">
        <v>6</v>
      </c>
      <c r="BU503" s="304"/>
      <c r="BV503" s="303" t="s">
        <v>7</v>
      </c>
      <c r="BW503" s="304"/>
      <c r="BX503" s="303" t="s">
        <v>8</v>
      </c>
      <c r="BY503" s="304"/>
      <c r="BZ503" s="303" t="s">
        <v>9</v>
      </c>
      <c r="CA503" s="304"/>
      <c r="CB503" s="303" t="s">
        <v>10</v>
      </c>
      <c r="CC503" s="304"/>
      <c r="CD503" s="303" t="s">
        <v>11</v>
      </c>
      <c r="CE503" s="304"/>
      <c r="CF503" s="303" t="s">
        <v>12</v>
      </c>
      <c r="CG503" s="304"/>
      <c r="CH503" s="306" t="s">
        <v>40</v>
      </c>
      <c r="CI503" s="307"/>
      <c r="CJ503" s="303" t="s">
        <v>41</v>
      </c>
      <c r="CK503" s="304"/>
    </row>
    <row r="504" spans="1:89" ht="15" thickTop="1" thickBot="1" x14ac:dyDescent="0.3">
      <c r="A504" s="302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2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2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585</v>
      </c>
      <c r="AG505" s="172">
        <f t="shared" ref="AG505:AV506" si="9070">SUMIF($A$9:$A$32,$AE505,C$505:C$528)</f>
        <v>643</v>
      </c>
      <c r="AH505" s="126">
        <f t="shared" si="9070"/>
        <v>297</v>
      </c>
      <c r="AI505" s="166">
        <f t="shared" si="9070"/>
        <v>290</v>
      </c>
      <c r="AJ505" s="125">
        <f t="shared" si="9070"/>
        <v>919</v>
      </c>
      <c r="AK505" s="127">
        <f t="shared" si="9070"/>
        <v>789</v>
      </c>
      <c r="AL505" s="126">
        <f t="shared" si="9070"/>
        <v>1247</v>
      </c>
      <c r="AM505" s="166">
        <f t="shared" si="9070"/>
        <v>1285</v>
      </c>
      <c r="AN505" s="125">
        <f t="shared" si="9070"/>
        <v>97</v>
      </c>
      <c r="AO505" s="127">
        <f t="shared" si="9070"/>
        <v>162</v>
      </c>
      <c r="AP505" s="126">
        <f t="shared" si="9070"/>
        <v>354</v>
      </c>
      <c r="AQ505" s="125">
        <f t="shared" si="9070"/>
        <v>523</v>
      </c>
      <c r="AR505" s="165">
        <f t="shared" si="9070"/>
        <v>1189</v>
      </c>
      <c r="AS505" s="167">
        <f t="shared" si="9070"/>
        <v>1160</v>
      </c>
      <c r="AT505" s="125">
        <f t="shared" si="9070"/>
        <v>648</v>
      </c>
      <c r="AU505" s="127">
        <f t="shared" si="9070"/>
        <v>508</v>
      </c>
      <c r="AV505" s="126">
        <f t="shared" si="9070"/>
        <v>943</v>
      </c>
      <c r="AW505" s="166">
        <f t="shared" ref="AW505:BE506" si="9071">SUMIF($A$9:$A$32,$AE505,S$505:S$528)</f>
        <v>676</v>
      </c>
      <c r="AX505" s="125">
        <f t="shared" si="9071"/>
        <v>189</v>
      </c>
      <c r="AY505" s="127">
        <f t="shared" si="9071"/>
        <v>191</v>
      </c>
      <c r="AZ505" s="126">
        <f t="shared" si="9071"/>
        <v>513</v>
      </c>
      <c r="BA505" s="166">
        <f t="shared" si="9071"/>
        <v>773</v>
      </c>
      <c r="BB505" s="125">
        <f t="shared" si="9071"/>
        <v>618</v>
      </c>
      <c r="BC505" s="127">
        <f t="shared" si="9071"/>
        <v>304</v>
      </c>
      <c r="BD505" s="170">
        <f t="shared" si="9071"/>
        <v>1227</v>
      </c>
      <c r="BE505" s="171">
        <f t="shared" si="9071"/>
        <v>1205</v>
      </c>
      <c r="BF505" s="156">
        <f>AF505+AH505+AJ505+AL505+AN505+AP505+AR505+AT505+AV505+AX505+AZ505+BB505+BD505</f>
        <v>8826</v>
      </c>
      <c r="BG505" s="157">
        <f>AG505+AI505+AK505+AM505+AO505+AQ505+AS505+AU505+AW505+AY505+BA505+BC505+BE505</f>
        <v>8509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75">
        <v>100</v>
      </c>
      <c r="C506" s="176">
        <v>0</v>
      </c>
      <c r="D506" s="177">
        <v>83</v>
      </c>
      <c r="E506" s="178">
        <v>0</v>
      </c>
      <c r="F506" s="175">
        <v>208</v>
      </c>
      <c r="G506" s="179">
        <v>2</v>
      </c>
      <c r="H506" s="177">
        <v>264</v>
      </c>
      <c r="I506" s="178">
        <v>24</v>
      </c>
      <c r="J506" s="175">
        <v>3</v>
      </c>
      <c r="K506" s="179">
        <v>10</v>
      </c>
      <c r="L506" s="177">
        <v>30</v>
      </c>
      <c r="M506" s="175">
        <v>40</v>
      </c>
      <c r="N506" s="180">
        <v>107</v>
      </c>
      <c r="O506" s="181">
        <v>83</v>
      </c>
      <c r="P506" s="175">
        <v>30</v>
      </c>
      <c r="Q506" s="179">
        <v>0</v>
      </c>
      <c r="R506" s="177">
        <v>29</v>
      </c>
      <c r="S506" s="178">
        <v>0</v>
      </c>
      <c r="T506" s="175">
        <v>1</v>
      </c>
      <c r="U506" s="179">
        <v>0</v>
      </c>
      <c r="V506" s="177">
        <v>1</v>
      </c>
      <c r="W506" s="178">
        <v>0</v>
      </c>
      <c r="X506" s="175">
        <v>1</v>
      </c>
      <c r="Y506" s="179">
        <v>0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857</v>
      </c>
      <c r="AC506" s="157">
        <f t="shared" ref="AC506:AC525" si="9100">C506+E506+G506+I506+K506+M506+O506+Q506+S506+U506+W506+Y506+AA506</f>
        <v>159</v>
      </c>
      <c r="AE506" s="237" t="str">
        <f>$AE$10</f>
        <v>08:00 - 08:59</v>
      </c>
      <c r="AF506" s="125">
        <f>SUMIF($A$9:$A$32,$AE506,B$505:B$528)</f>
        <v>814</v>
      </c>
      <c r="AG506" s="176">
        <f t="shared" si="9070"/>
        <v>632</v>
      </c>
      <c r="AH506" s="177">
        <f t="shared" si="9070"/>
        <v>352</v>
      </c>
      <c r="AI506" s="178">
        <f t="shared" si="9070"/>
        <v>305</v>
      </c>
      <c r="AJ506" s="238">
        <f t="shared" si="9070"/>
        <v>1171</v>
      </c>
      <c r="AK506" s="179">
        <f t="shared" si="9070"/>
        <v>686</v>
      </c>
      <c r="AL506" s="177">
        <f t="shared" si="9070"/>
        <v>1502</v>
      </c>
      <c r="AM506" s="178">
        <f t="shared" si="9070"/>
        <v>1285</v>
      </c>
      <c r="AN506" s="238">
        <f t="shared" si="9070"/>
        <v>116</v>
      </c>
      <c r="AO506" s="179">
        <f t="shared" si="9070"/>
        <v>197</v>
      </c>
      <c r="AP506" s="177">
        <f t="shared" si="9070"/>
        <v>321</v>
      </c>
      <c r="AQ506" s="238">
        <f t="shared" si="9070"/>
        <v>694</v>
      </c>
      <c r="AR506" s="180">
        <f t="shared" si="9070"/>
        <v>1330</v>
      </c>
      <c r="AS506" s="181">
        <f t="shared" si="9070"/>
        <v>1427</v>
      </c>
      <c r="AT506" s="238">
        <f t="shared" si="9070"/>
        <v>739</v>
      </c>
      <c r="AU506" s="179">
        <f t="shared" si="9070"/>
        <v>478</v>
      </c>
      <c r="AV506" s="177">
        <f t="shared" si="9070"/>
        <v>1099</v>
      </c>
      <c r="AW506" s="178">
        <f t="shared" si="9071"/>
        <v>710</v>
      </c>
      <c r="AX506" s="238">
        <f t="shared" si="9071"/>
        <v>143</v>
      </c>
      <c r="AY506" s="179">
        <f t="shared" si="9071"/>
        <v>116</v>
      </c>
      <c r="AZ506" s="177">
        <f t="shared" si="9071"/>
        <v>442</v>
      </c>
      <c r="BA506" s="178">
        <f t="shared" si="9071"/>
        <v>837</v>
      </c>
      <c r="BB506" s="238">
        <f t="shared" si="9071"/>
        <v>602</v>
      </c>
      <c r="BC506" s="179">
        <f t="shared" si="9071"/>
        <v>287</v>
      </c>
      <c r="BD506" s="177">
        <f t="shared" si="9071"/>
        <v>1499</v>
      </c>
      <c r="BE506" s="238">
        <f t="shared" si="9071"/>
        <v>1559</v>
      </c>
      <c r="BF506" s="158">
        <f>SUM(AF506,AH506,AJ506,AL506,AN506,AP506,AR506,AT506,AV506,AX506,AZ506,BB506,BD506)</f>
        <v>10130</v>
      </c>
      <c r="BG506" s="159">
        <f>SUM(AG506,AI506,AK506,AM506,AO506,AQ506,AS506,AU506,AW506,AY506,BA506,BC506,BE506)</f>
        <v>9213</v>
      </c>
      <c r="BI506" s="136" t="s">
        <v>17</v>
      </c>
      <c r="BJ506" s="128">
        <f>B506/B529</f>
        <v>5.2826201796090863E-3</v>
      </c>
      <c r="BK506" s="129">
        <f t="shared" ref="BK506" si="9101">C506/C529</f>
        <v>0</v>
      </c>
      <c r="BL506" s="130">
        <f t="shared" ref="BL506" si="9102">D506/D529</f>
        <v>1.2948517940717628E-2</v>
      </c>
      <c r="BM506" s="131">
        <f t="shared" ref="BM506" si="9103">E506/E529</f>
        <v>0</v>
      </c>
      <c r="BN506" s="128">
        <f t="shared" ref="BN506" si="9104">F506/F529</f>
        <v>1.2041915127655879E-2</v>
      </c>
      <c r="BO506" s="129">
        <f t="shared" ref="BO506" si="9105">G506/G529</f>
        <v>1.37221269296741E-4</v>
      </c>
      <c r="BP506" s="130">
        <f t="shared" ref="BP506" si="9106">H506/H529</f>
        <v>8.6184382345259863E-3</v>
      </c>
      <c r="BQ506" s="131">
        <f t="shared" ref="BQ506" si="9107">I506/I529</f>
        <v>8.1237518193819178E-4</v>
      </c>
      <c r="BR506" s="128">
        <f t="shared" ref="BR506" si="9108">J506/J529</f>
        <v>1.0600706713780918E-3</v>
      </c>
      <c r="BS506" s="129">
        <f t="shared" ref="BS506" si="9109">K506/K529</f>
        <v>3.290556103981573E-3</v>
      </c>
      <c r="BT506" s="130">
        <f t="shared" ref="BT506" si="9110">L506/L529</f>
        <v>2.9431963111939568E-3</v>
      </c>
      <c r="BU506" s="128">
        <f t="shared" ref="BU506" si="9111">M506/M529</f>
        <v>3.5517670040845321E-3</v>
      </c>
      <c r="BV506" s="132">
        <f t="shared" ref="BV506" si="9112">N506/N529</f>
        <v>4.1558239794927563E-3</v>
      </c>
      <c r="BW506" s="133">
        <f t="shared" ref="BW506" si="9113">O506/O529</f>
        <v>3.2158078264238666E-3</v>
      </c>
      <c r="BX506" s="128">
        <f t="shared" ref="BX506" si="9114">P506/P529</f>
        <v>2.3762376237623762E-3</v>
      </c>
      <c r="BY506" s="129">
        <f t="shared" ref="BY506" si="9115">Q506/Q529</f>
        <v>0</v>
      </c>
      <c r="BZ506" s="130">
        <f t="shared" ref="BZ506" si="9116">R506/R529</f>
        <v>1.6928375459692954E-3</v>
      </c>
      <c r="CA506" s="131">
        <f t="shared" ref="CA506" si="9117">S506/S529</f>
        <v>0</v>
      </c>
      <c r="CB506" s="128">
        <f t="shared" ref="CB506" si="9118">T506/T529</f>
        <v>5.0607287449392713E-4</v>
      </c>
      <c r="CC506" s="129">
        <f t="shared" ref="CC506" si="9119">U506/U529</f>
        <v>0</v>
      </c>
      <c r="CD506" s="130">
        <f t="shared" ref="CD506" si="9120">V506/V529</f>
        <v>7.3730000737300006E-5</v>
      </c>
      <c r="CE506" s="131">
        <f t="shared" ref="CE506" si="9121">W506/W529</f>
        <v>0</v>
      </c>
      <c r="CF506" s="128">
        <f t="shared" ref="CF506" si="9122">X506/X529</f>
        <v>1.039176971838304E-4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4.3276489807048462E-3</v>
      </c>
      <c r="CK506" s="135">
        <f t="shared" ref="CK506" si="9127">AC506/AC529</f>
        <v>8.0658661674960807E-4</v>
      </c>
    </row>
    <row r="507" spans="1:89" ht="13.5" thickBot="1" x14ac:dyDescent="0.25">
      <c r="A507" s="145" t="s">
        <v>18</v>
      </c>
      <c r="B507" s="182">
        <v>364</v>
      </c>
      <c r="C507" s="183">
        <v>76</v>
      </c>
      <c r="D507" s="184">
        <v>212</v>
      </c>
      <c r="E507" s="185">
        <v>71</v>
      </c>
      <c r="F507" s="182">
        <v>824</v>
      </c>
      <c r="G507" s="186">
        <v>238</v>
      </c>
      <c r="H507" s="184">
        <v>860</v>
      </c>
      <c r="I507" s="185">
        <v>402</v>
      </c>
      <c r="J507" s="182">
        <v>38</v>
      </c>
      <c r="K507" s="186">
        <v>101</v>
      </c>
      <c r="L507" s="184">
        <v>201</v>
      </c>
      <c r="M507" s="182">
        <v>280</v>
      </c>
      <c r="N507" s="187">
        <v>739</v>
      </c>
      <c r="O507" s="188">
        <v>647</v>
      </c>
      <c r="P507" s="182">
        <v>316</v>
      </c>
      <c r="Q507" s="186">
        <v>317</v>
      </c>
      <c r="R507" s="184">
        <v>378</v>
      </c>
      <c r="S507" s="185">
        <v>420</v>
      </c>
      <c r="T507" s="182">
        <v>62</v>
      </c>
      <c r="U507" s="186">
        <v>146</v>
      </c>
      <c r="V507" s="184">
        <v>253</v>
      </c>
      <c r="W507" s="185">
        <v>492</v>
      </c>
      <c r="X507" s="182">
        <v>294</v>
      </c>
      <c r="Y507" s="186">
        <v>220</v>
      </c>
      <c r="Z507" s="184">
        <v>712</v>
      </c>
      <c r="AA507" s="182">
        <v>578</v>
      </c>
      <c r="AB507" s="156">
        <f t="shared" si="9099"/>
        <v>5253</v>
      </c>
      <c r="AC507" s="157">
        <f t="shared" si="9100"/>
        <v>3988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1.9228737453777074E-2</v>
      </c>
      <c r="BK507" s="129">
        <f t="shared" ref="BK507" si="9128">C507/C529</f>
        <v>4.2417815482502655E-3</v>
      </c>
      <c r="BL507" s="130">
        <f t="shared" ref="BL507" si="9129">D507/D529</f>
        <v>3.3073322932917315E-2</v>
      </c>
      <c r="BM507" s="131">
        <f t="shared" ref="BM507" si="9130">E507/E529</f>
        <v>1.0918037828694448E-2</v>
      </c>
      <c r="BN507" s="128">
        <f t="shared" ref="BN507" si="9131">F507/F529</f>
        <v>4.7704509928790599E-2</v>
      </c>
      <c r="BO507" s="129">
        <f t="shared" ref="BO507" si="9132">G507/G529</f>
        <v>1.6329331046312179E-2</v>
      </c>
      <c r="BP507" s="130">
        <f t="shared" ref="BP507" si="9133">H507/H529</f>
        <v>2.8075215460955864E-2</v>
      </c>
      <c r="BQ507" s="131">
        <f t="shared" ref="BQ507" si="9134">I507/I529</f>
        <v>1.3607284297464712E-2</v>
      </c>
      <c r="BR507" s="128">
        <f t="shared" ref="BR507" si="9135">J507/J529</f>
        <v>1.342756183745583E-2</v>
      </c>
      <c r="BS507" s="129">
        <f t="shared" ref="BS507" si="9136">K507/K529</f>
        <v>3.3234616650213884E-2</v>
      </c>
      <c r="BT507" s="130">
        <f t="shared" ref="BT507" si="9137">L507/L529</f>
        <v>1.9719415284999511E-2</v>
      </c>
      <c r="BU507" s="128">
        <f t="shared" ref="BU507" si="9138">M507/M529</f>
        <v>2.4862369028591725E-2</v>
      </c>
      <c r="BV507" s="132">
        <f t="shared" ref="BV507" si="9139">N507/N529</f>
        <v>2.8702373092010718E-2</v>
      </c>
      <c r="BW507" s="133">
        <f t="shared" ref="BW507" si="9140">O507/O529</f>
        <v>2.5067803177063155E-2</v>
      </c>
      <c r="BX507" s="128">
        <f t="shared" ref="BX507" si="9141">P507/P529</f>
        <v>2.5029702970297031E-2</v>
      </c>
      <c r="BY507" s="129">
        <f t="shared" ref="BY507" si="9142">Q507/Q529</f>
        <v>2.5824847250509163E-2</v>
      </c>
      <c r="BZ507" s="130">
        <f t="shared" ref="BZ507" si="9143">R507/R529</f>
        <v>2.206526180608254E-2</v>
      </c>
      <c r="CA507" s="131">
        <f t="shared" ref="CA507" si="9144">S507/S529</f>
        <v>2.2756827048114433E-2</v>
      </c>
      <c r="CB507" s="128">
        <f t="shared" ref="CB507" si="9145">T507/T529</f>
        <v>3.137651821862348E-2</v>
      </c>
      <c r="CC507" s="129">
        <f t="shared" ref="CC507" si="9146">U507/U529</f>
        <v>5.9762586983217354E-2</v>
      </c>
      <c r="CD507" s="130">
        <f t="shared" ref="CD507" si="9147">V507/V529</f>
        <v>1.8653690186536901E-2</v>
      </c>
      <c r="CE507" s="131">
        <f t="shared" ref="CE507" si="9148">W507/W529</f>
        <v>2.8681357117873382E-2</v>
      </c>
      <c r="CF507" s="128">
        <f t="shared" ref="CF507" si="9149">X507/X529</f>
        <v>3.0551802972046141E-2</v>
      </c>
      <c r="CG507" s="129">
        <f t="shared" ref="CG507" si="9150">Y507/Y529</f>
        <v>4.026354319180088E-2</v>
      </c>
      <c r="CH507" s="130">
        <f t="shared" ref="CH507" si="9151">Z507/Z529</f>
        <v>2.2896835605865706E-2</v>
      </c>
      <c r="CI507" s="128">
        <f t="shared" ref="CI507" si="9152">AA507/AA529</f>
        <v>1.7683411858287951E-2</v>
      </c>
      <c r="CJ507" s="134">
        <f t="shared" ref="CJ507" si="9153">AB507/AB529</f>
        <v>2.6526417847890966E-2</v>
      </c>
      <c r="CK507" s="135">
        <f t="shared" ref="CK507" si="9154">AC507/AC529</f>
        <v>2.0230612752185139E-2</v>
      </c>
    </row>
    <row r="508" spans="1:89" ht="14.25" thickTop="1" thickBot="1" x14ac:dyDescent="0.25">
      <c r="A508" s="136" t="s">
        <v>19</v>
      </c>
      <c r="B508" s="175">
        <v>525</v>
      </c>
      <c r="C508" s="176">
        <v>430</v>
      </c>
      <c r="D508" s="177">
        <v>243</v>
      </c>
      <c r="E508" s="178">
        <v>216</v>
      </c>
      <c r="F508" s="175">
        <v>938</v>
      </c>
      <c r="G508" s="179">
        <v>674</v>
      </c>
      <c r="H508" s="177">
        <v>1118</v>
      </c>
      <c r="I508" s="178">
        <v>928</v>
      </c>
      <c r="J508" s="175">
        <v>62</v>
      </c>
      <c r="K508" s="179">
        <v>154</v>
      </c>
      <c r="L508" s="177">
        <v>303</v>
      </c>
      <c r="M508" s="175">
        <v>501</v>
      </c>
      <c r="N508" s="180">
        <v>1132</v>
      </c>
      <c r="O508" s="181">
        <v>1082</v>
      </c>
      <c r="P508" s="175">
        <v>601</v>
      </c>
      <c r="Q508" s="179">
        <v>451</v>
      </c>
      <c r="R508" s="177">
        <v>763</v>
      </c>
      <c r="S508" s="178">
        <v>613</v>
      </c>
      <c r="T508" s="175">
        <v>117</v>
      </c>
      <c r="U508" s="179">
        <v>197</v>
      </c>
      <c r="V508" s="177">
        <v>414</v>
      </c>
      <c r="W508" s="178">
        <v>620</v>
      </c>
      <c r="X508" s="175">
        <v>533</v>
      </c>
      <c r="Y508" s="179">
        <v>279</v>
      </c>
      <c r="Z508" s="177">
        <v>1098</v>
      </c>
      <c r="AA508" s="175">
        <v>1222</v>
      </c>
      <c r="AB508" s="156">
        <f t="shared" si="9099"/>
        <v>7847</v>
      </c>
      <c r="AC508" s="157">
        <f t="shared" si="9100"/>
        <v>7367</v>
      </c>
      <c r="AE508" s="229" t="s">
        <v>13</v>
      </c>
      <c r="AF508" s="20">
        <f t="shared" ref="AF508:BG508" si="9155">SUM(AF505:AF507)</f>
        <v>1399</v>
      </c>
      <c r="AG508" s="21">
        <f t="shared" si="9155"/>
        <v>1275</v>
      </c>
      <c r="AH508" s="20">
        <f t="shared" si="9155"/>
        <v>649</v>
      </c>
      <c r="AI508" s="21">
        <f t="shared" si="9155"/>
        <v>595</v>
      </c>
      <c r="AJ508" s="20">
        <f t="shared" si="9155"/>
        <v>2090</v>
      </c>
      <c r="AK508" s="21">
        <f t="shared" si="9155"/>
        <v>1475</v>
      </c>
      <c r="AL508" s="20">
        <f t="shared" si="9155"/>
        <v>2749</v>
      </c>
      <c r="AM508" s="21">
        <f t="shared" si="9155"/>
        <v>2570</v>
      </c>
      <c r="AN508" s="20">
        <f t="shared" si="9155"/>
        <v>213</v>
      </c>
      <c r="AO508" s="21">
        <f t="shared" si="9155"/>
        <v>359</v>
      </c>
      <c r="AP508" s="20">
        <f t="shared" si="9155"/>
        <v>675</v>
      </c>
      <c r="AQ508" s="21">
        <f t="shared" si="9155"/>
        <v>1217</v>
      </c>
      <c r="AR508" s="20">
        <f t="shared" si="9155"/>
        <v>2519</v>
      </c>
      <c r="AS508" s="21">
        <f t="shared" si="9155"/>
        <v>2587</v>
      </c>
      <c r="AT508" s="20">
        <f t="shared" si="9155"/>
        <v>1387</v>
      </c>
      <c r="AU508" s="21">
        <f t="shared" si="9155"/>
        <v>986</v>
      </c>
      <c r="AV508" s="20">
        <f t="shared" si="9155"/>
        <v>2042</v>
      </c>
      <c r="AW508" s="21">
        <f t="shared" si="9155"/>
        <v>1386</v>
      </c>
      <c r="AX508" s="20">
        <f t="shared" si="9155"/>
        <v>332</v>
      </c>
      <c r="AY508" s="21">
        <f t="shared" si="9155"/>
        <v>307</v>
      </c>
      <c r="AZ508" s="20">
        <f t="shared" si="9155"/>
        <v>955</v>
      </c>
      <c r="BA508" s="21">
        <f t="shared" si="9155"/>
        <v>1610</v>
      </c>
      <c r="BB508" s="20">
        <f t="shared" si="9155"/>
        <v>1220</v>
      </c>
      <c r="BC508" s="21">
        <f t="shared" si="9155"/>
        <v>591</v>
      </c>
      <c r="BD508" s="20">
        <f t="shared" si="9155"/>
        <v>2726</v>
      </c>
      <c r="BE508" s="21">
        <f t="shared" si="9155"/>
        <v>2764</v>
      </c>
      <c r="BF508" s="160">
        <f t="shared" si="9155"/>
        <v>18956</v>
      </c>
      <c r="BG508" s="161">
        <f t="shared" si="9155"/>
        <v>17722</v>
      </c>
      <c r="BI508" s="136" t="s">
        <v>19</v>
      </c>
      <c r="BJ508" s="128">
        <f>B508/B529</f>
        <v>2.7733755942947701E-2</v>
      </c>
      <c r="BK508" s="129">
        <f t="shared" ref="BK508" si="9156">C508/C529</f>
        <v>2.3999553496679132E-2</v>
      </c>
      <c r="BL508" s="130">
        <f t="shared" ref="BL508" si="9157">D508/D529</f>
        <v>3.7909516380655227E-2</v>
      </c>
      <c r="BM508" s="131">
        <f t="shared" ref="BM508" si="9158">E508/E529</f>
        <v>3.3215439028140857E-2</v>
      </c>
      <c r="BN508" s="128">
        <f t="shared" ref="BN508" si="9159">F508/F529</f>
        <v>5.4304405719909687E-2</v>
      </c>
      <c r="BO508" s="129">
        <f t="shared" ref="BO508" si="9160">G508/G529</f>
        <v>4.6243567753001716E-2</v>
      </c>
      <c r="BP508" s="130">
        <f t="shared" ref="BP508" si="9161">H508/H529</f>
        <v>3.6497780099242622E-2</v>
      </c>
      <c r="BQ508" s="131">
        <f t="shared" ref="BQ508" si="9162">I508/I529</f>
        <v>3.1411840368276746E-2</v>
      </c>
      <c r="BR508" s="128">
        <f t="shared" ref="BR508" si="9163">J508/J529</f>
        <v>2.1908127208480566E-2</v>
      </c>
      <c r="BS508" s="129">
        <f t="shared" ref="BS508" si="9164">K508/K529</f>
        <v>5.0674564001316223E-2</v>
      </c>
      <c r="BT508" s="130">
        <f t="shared" ref="BT508" si="9165">L508/L529</f>
        <v>2.9726282743058961E-2</v>
      </c>
      <c r="BU508" s="128">
        <f t="shared" ref="BU508" si="9166">M508/M529</f>
        <v>4.4485881726158763E-2</v>
      </c>
      <c r="BV508" s="132">
        <f t="shared" ref="BV508" si="9167">N508/N529</f>
        <v>4.3966287334446734E-2</v>
      </c>
      <c r="BW508" s="133">
        <f t="shared" ref="BW508" si="9168">O508/O529</f>
        <v>4.1921735761332818E-2</v>
      </c>
      <c r="BX508" s="128">
        <f t="shared" ref="BX508" si="9169">P508/P529</f>
        <v>4.7603960396039605E-2</v>
      </c>
      <c r="BY508" s="129">
        <f t="shared" ref="BY508" si="9170">Q508/Q529</f>
        <v>3.6741344195519346E-2</v>
      </c>
      <c r="BZ508" s="130">
        <f t="shared" ref="BZ508" si="9171">R508/R529</f>
        <v>4.4539139571536983E-2</v>
      </c>
      <c r="CA508" s="131">
        <f t="shared" ref="CA508" si="9172">S508/S529</f>
        <v>3.3214130905938451E-2</v>
      </c>
      <c r="CB508" s="128">
        <f t="shared" ref="CB508" si="9173">T508/T529</f>
        <v>5.921052631578947E-2</v>
      </c>
      <c r="CC508" s="129">
        <f t="shared" ref="CC508" si="9174">U508/U529</f>
        <v>8.0638559148587807E-2</v>
      </c>
      <c r="CD508" s="130">
        <f t="shared" ref="CD508" si="9175">V508/V529</f>
        <v>3.0524220305242204E-2</v>
      </c>
      <c r="CE508" s="131">
        <f t="shared" ref="CE508" si="9176">W508/W529</f>
        <v>3.6143173603824179E-2</v>
      </c>
      <c r="CF508" s="128">
        <f t="shared" ref="CF508" si="9177">X508/X529</f>
        <v>5.5388132598981607E-2</v>
      </c>
      <c r="CG508" s="129">
        <f t="shared" ref="CG508" si="9178">Y508/Y529</f>
        <v>5.1061493411420203E-2</v>
      </c>
      <c r="CH508" s="130">
        <f t="shared" ref="CH508" si="9179">Z508/Z529</f>
        <v>3.5310007718034477E-2</v>
      </c>
      <c r="CI508" s="128">
        <f t="shared" ref="CI508" si="9180">AA508/AA529</f>
        <v>3.7386036835342348E-2</v>
      </c>
      <c r="CJ508" s="134">
        <f t="shared" ref="CJ508" si="9181">AB508/AB529</f>
        <v>3.9625509395088597E-2</v>
      </c>
      <c r="CK508" s="135">
        <f t="shared" ref="CK508" si="9182">AC508/AC529</f>
        <v>3.7371846576065175E-2</v>
      </c>
    </row>
    <row r="509" spans="1:89" ht="13.5" thickTop="1" x14ac:dyDescent="0.2">
      <c r="A509" s="145" t="s">
        <v>20</v>
      </c>
      <c r="B509" s="182">
        <v>585</v>
      </c>
      <c r="C509" s="183">
        <v>643</v>
      </c>
      <c r="D509" s="184">
        <v>297</v>
      </c>
      <c r="E509" s="185">
        <v>290</v>
      </c>
      <c r="F509" s="182">
        <v>919</v>
      </c>
      <c r="G509" s="186">
        <v>789</v>
      </c>
      <c r="H509" s="184">
        <v>1247</v>
      </c>
      <c r="I509" s="185">
        <v>1285</v>
      </c>
      <c r="J509" s="182">
        <v>97</v>
      </c>
      <c r="K509" s="186">
        <v>162</v>
      </c>
      <c r="L509" s="184">
        <v>354</v>
      </c>
      <c r="M509" s="182">
        <v>523</v>
      </c>
      <c r="N509" s="187">
        <v>1189</v>
      </c>
      <c r="O509" s="188">
        <v>1160</v>
      </c>
      <c r="P509" s="182">
        <v>648</v>
      </c>
      <c r="Q509" s="186">
        <v>508</v>
      </c>
      <c r="R509" s="184">
        <v>943</v>
      </c>
      <c r="S509" s="185">
        <v>676</v>
      </c>
      <c r="T509" s="182">
        <v>189</v>
      </c>
      <c r="U509" s="186">
        <v>191</v>
      </c>
      <c r="V509" s="184">
        <v>513</v>
      </c>
      <c r="W509" s="185">
        <v>773</v>
      </c>
      <c r="X509" s="182">
        <v>618</v>
      </c>
      <c r="Y509" s="186">
        <v>304</v>
      </c>
      <c r="Z509" s="184">
        <v>1227</v>
      </c>
      <c r="AA509" s="182">
        <v>1205</v>
      </c>
      <c r="AB509" s="156">
        <f t="shared" si="9099"/>
        <v>8826</v>
      </c>
      <c r="AC509" s="157">
        <f t="shared" si="9100"/>
        <v>8509</v>
      </c>
      <c r="BI509" s="145" t="s">
        <v>20</v>
      </c>
      <c r="BJ509" s="128">
        <f>B509/B529</f>
        <v>3.0903328050713153E-2</v>
      </c>
      <c r="BK509" s="129">
        <f t="shared" ref="BK509" si="9183">C509/C529</f>
        <v>3.5887704414801588E-2</v>
      </c>
      <c r="BL509" s="130">
        <f t="shared" ref="BL509" si="9184">D509/D529</f>
        <v>4.6333853354134168E-2</v>
      </c>
      <c r="BM509" s="131">
        <f t="shared" ref="BM509" si="9185">E509/E529</f>
        <v>4.4594802398892817E-2</v>
      </c>
      <c r="BN509" s="128">
        <f t="shared" ref="BN509" si="9186">F509/F529</f>
        <v>5.3204423088056507E-2</v>
      </c>
      <c r="BO509" s="129">
        <f t="shared" ref="BO509" si="9187">G509/G529</f>
        <v>5.4133790737564323E-2</v>
      </c>
      <c r="BP509" s="130">
        <f t="shared" ref="BP509" si="9188">H509/H529</f>
        <v>4.0709062418386004E-2</v>
      </c>
      <c r="BQ509" s="131">
        <f t="shared" ref="BQ509" si="9189">I509/I529</f>
        <v>4.3495921199607351E-2</v>
      </c>
      <c r="BR509" s="128">
        <f t="shared" ref="BR509" si="9190">J509/J529</f>
        <v>3.4275618374558302E-2</v>
      </c>
      <c r="BS509" s="129">
        <f t="shared" ref="BS509" si="9191">K509/K529</f>
        <v>5.3307008884501482E-2</v>
      </c>
      <c r="BT509" s="130">
        <f t="shared" ref="BT509" si="9192">L509/L529</f>
        <v>3.4729716472088688E-2</v>
      </c>
      <c r="BU509" s="128">
        <f t="shared" ref="BU509" si="9193">M509/M529</f>
        <v>4.6439353578405257E-2</v>
      </c>
      <c r="BV509" s="132">
        <f t="shared" ref="BV509" si="9194">N509/N529</f>
        <v>4.6180137491746612E-2</v>
      </c>
      <c r="BW509" s="133">
        <f t="shared" ref="BW509" si="9195">O509/O529</f>
        <v>4.49438202247191E-2</v>
      </c>
      <c r="BX509" s="128">
        <f t="shared" ref="BX509" si="9196">P509/P529</f>
        <v>5.1326732673267324E-2</v>
      </c>
      <c r="BY509" s="129">
        <f t="shared" ref="BY509" si="9197">Q509/Q529</f>
        <v>4.138492871690428E-2</v>
      </c>
      <c r="BZ509" s="130">
        <f t="shared" ref="BZ509" si="9198">R509/R529</f>
        <v>5.5046407098242954E-2</v>
      </c>
      <c r="CA509" s="131">
        <f t="shared" ref="CA509" si="9199">S509/S529</f>
        <v>3.6627654963155613E-2</v>
      </c>
      <c r="CB509" s="128">
        <f t="shared" ref="CB509" si="9200">T509/T529</f>
        <v>9.5647773279352227E-2</v>
      </c>
      <c r="CC509" s="129">
        <f t="shared" ref="CC509" si="9201">U509/U529</f>
        <v>7.8182562423250099E-2</v>
      </c>
      <c r="CD509" s="130">
        <f t="shared" ref="CD509" si="9202">V509/V529</f>
        <v>3.7823490378234903E-2</v>
      </c>
      <c r="CE509" s="131">
        <f t="shared" ref="CE509" si="9203">W509/W529</f>
        <v>4.5062376122187248E-2</v>
      </c>
      <c r="CF509" s="128">
        <f t="shared" ref="CF509" si="9204">X509/X529</f>
        <v>6.4221136859607189E-2</v>
      </c>
      <c r="CG509" s="129">
        <f t="shared" ref="CG509" si="9205">Y509/Y529</f>
        <v>5.5636896046852125E-2</v>
      </c>
      <c r="CH509" s="130">
        <f t="shared" ref="CH509" si="9206">Z509/Z529</f>
        <v>3.9458451247748903E-2</v>
      </c>
      <c r="CI509" s="128">
        <f t="shared" ref="CI509" si="9207">AA509/AA529</f>
        <v>3.6865936486569176E-2</v>
      </c>
      <c r="CJ509" s="134">
        <f t="shared" ref="CJ509" si="9208">AB509/AB529</f>
        <v>4.4569229759277684E-2</v>
      </c>
      <c r="CK509" s="135">
        <f t="shared" ref="CK509" si="9209">AC509/AC529</f>
        <v>4.3165066175612679E-2</v>
      </c>
    </row>
    <row r="510" spans="1:89" ht="13.5" thickBot="1" x14ac:dyDescent="0.25">
      <c r="A510" s="136" t="s">
        <v>21</v>
      </c>
      <c r="B510" s="175">
        <v>814</v>
      </c>
      <c r="C510" s="176">
        <v>632</v>
      </c>
      <c r="D510" s="177">
        <v>352</v>
      </c>
      <c r="E510" s="178">
        <v>305</v>
      </c>
      <c r="F510" s="175">
        <v>1171</v>
      </c>
      <c r="G510" s="179">
        <v>686</v>
      </c>
      <c r="H510" s="177">
        <v>1502</v>
      </c>
      <c r="I510" s="178">
        <v>1285</v>
      </c>
      <c r="J510" s="175">
        <v>116</v>
      </c>
      <c r="K510" s="179">
        <v>197</v>
      </c>
      <c r="L510" s="177">
        <v>321</v>
      </c>
      <c r="M510" s="175">
        <v>694</v>
      </c>
      <c r="N510" s="180">
        <v>1330</v>
      </c>
      <c r="O510" s="181">
        <v>1427</v>
      </c>
      <c r="P510" s="175">
        <v>739</v>
      </c>
      <c r="Q510" s="179">
        <v>478</v>
      </c>
      <c r="R510" s="177">
        <v>1099</v>
      </c>
      <c r="S510" s="178">
        <v>710</v>
      </c>
      <c r="T510" s="175">
        <v>143</v>
      </c>
      <c r="U510" s="179">
        <v>116</v>
      </c>
      <c r="V510" s="177">
        <v>442</v>
      </c>
      <c r="W510" s="178">
        <v>837</v>
      </c>
      <c r="X510" s="175">
        <v>602</v>
      </c>
      <c r="Y510" s="179">
        <v>287</v>
      </c>
      <c r="Z510" s="177">
        <v>1499</v>
      </c>
      <c r="AA510" s="175">
        <v>1559</v>
      </c>
      <c r="AB510" s="156">
        <f t="shared" si="9099"/>
        <v>10130</v>
      </c>
      <c r="AC510" s="157">
        <f t="shared" si="9100"/>
        <v>9213</v>
      </c>
      <c r="AE510" s="232" t="s">
        <v>85</v>
      </c>
      <c r="BI510" s="136" t="s">
        <v>21</v>
      </c>
      <c r="BJ510" s="128">
        <f>B510/B529</f>
        <v>4.3000528262017959E-2</v>
      </c>
      <c r="BK510" s="129">
        <f t="shared" ref="BK510" si="9210">C510/C529</f>
        <v>3.5273762348607469E-2</v>
      </c>
      <c r="BL510" s="130">
        <f t="shared" ref="BL510" si="9211">D510/D529</f>
        <v>5.4914196567862714E-2</v>
      </c>
      <c r="BM510" s="131">
        <f t="shared" ref="BM510" si="9212">E510/E529</f>
        <v>4.6901430109180381E-2</v>
      </c>
      <c r="BN510" s="128">
        <f t="shared" ref="BN510" si="9213">F510/F529</f>
        <v>6.779366641579343E-2</v>
      </c>
      <c r="BO510" s="129">
        <f t="shared" ref="BO510" si="9214">G510/G529</f>
        <v>4.7066895368782162E-2</v>
      </c>
      <c r="BP510" s="130">
        <f t="shared" ref="BP510" si="9215">H510/H529</f>
        <v>4.9033690258553149E-2</v>
      </c>
      <c r="BQ510" s="131">
        <f t="shared" ref="BQ510" si="9216">I510/I529</f>
        <v>4.3495921199607351E-2</v>
      </c>
      <c r="BR510" s="128">
        <f t="shared" ref="BR510" si="9217">J510/J529</f>
        <v>4.0989399293286218E-2</v>
      </c>
      <c r="BS510" s="129">
        <f t="shared" ref="BS510" si="9218">K510/K529</f>
        <v>6.4823955248436982E-2</v>
      </c>
      <c r="BT510" s="130">
        <f t="shared" ref="BT510" si="9219">L510/L529</f>
        <v>3.1492200529775333E-2</v>
      </c>
      <c r="BU510" s="128">
        <f t="shared" ref="BU510" si="9220">M510/M529</f>
        <v>6.1623157520866632E-2</v>
      </c>
      <c r="BV510" s="132">
        <f t="shared" ref="BV510" si="9221">N510/N529</f>
        <v>5.1656503670330527E-2</v>
      </c>
      <c r="BW510" s="133">
        <f t="shared" ref="BW510" si="9222">O510/O529</f>
        <v>5.5288647810925996E-2</v>
      </c>
      <c r="BX510" s="128">
        <f t="shared" ref="BX510" si="9223">P510/P529</f>
        <v>5.8534653465346538E-2</v>
      </c>
      <c r="BY510" s="129">
        <f t="shared" ref="BY510" si="9224">Q510/Q529</f>
        <v>3.8940936863543787E-2</v>
      </c>
      <c r="BZ510" s="130">
        <f t="shared" ref="BZ510" si="9225">R510/R529</f>
        <v>6.4152705621388126E-2</v>
      </c>
      <c r="CA510" s="131">
        <f t="shared" ref="CA510" si="9226">S510/S529</f>
        <v>3.8469874295622021E-2</v>
      </c>
      <c r="CB510" s="128">
        <f t="shared" ref="CB510" si="9227">T510/T529</f>
        <v>7.2368421052631582E-2</v>
      </c>
      <c r="CC510" s="129">
        <f t="shared" ref="CC510" si="9228">U510/U529</f>
        <v>4.748260335652886E-2</v>
      </c>
      <c r="CD510" s="130">
        <f t="shared" ref="CD510" si="9229">V510/V529</f>
        <v>3.2588660325886601E-2</v>
      </c>
      <c r="CE510" s="131">
        <f t="shared" ref="CE510" si="9230">W510/W529</f>
        <v>4.8793284365162642E-2</v>
      </c>
      <c r="CF510" s="128">
        <f t="shared" ref="CF510" si="9231">X510/X529</f>
        <v>6.2558453704665909E-2</v>
      </c>
      <c r="CG510" s="129">
        <f t="shared" ref="CG510" si="9232">Y510/Y529</f>
        <v>5.2525622254758417E-2</v>
      </c>
      <c r="CH510" s="130">
        <f t="shared" ref="CH510" si="9233">Z510/Z529</f>
        <v>4.82055569848212E-2</v>
      </c>
      <c r="CI510" s="128">
        <f t="shared" ref="CI510" si="9234">AA510/AA529</f>
        <v>4.7696261396316462E-2</v>
      </c>
      <c r="CJ510" s="134">
        <f t="shared" ref="CJ510" si="9235">AB510/AB529</f>
        <v>5.1154123890945265E-2</v>
      </c>
      <c r="CK510" s="135">
        <f t="shared" ref="CK510" si="9236">AC510/AC529</f>
        <v>4.6736367925246158E-2</v>
      </c>
    </row>
    <row r="511" spans="1:89" ht="14.25" thickTop="1" thickBot="1" x14ac:dyDescent="0.25">
      <c r="A511" s="145" t="s">
        <v>22</v>
      </c>
      <c r="B511" s="182">
        <v>1095</v>
      </c>
      <c r="C511" s="183">
        <v>935</v>
      </c>
      <c r="D511" s="184">
        <v>477</v>
      </c>
      <c r="E511" s="185">
        <v>309</v>
      </c>
      <c r="F511" s="182">
        <v>1405</v>
      </c>
      <c r="G511" s="186">
        <v>590</v>
      </c>
      <c r="H511" s="184">
        <v>2021</v>
      </c>
      <c r="I511" s="185">
        <v>1487</v>
      </c>
      <c r="J511" s="182">
        <v>125</v>
      </c>
      <c r="K511" s="186">
        <v>368</v>
      </c>
      <c r="L511" s="184">
        <v>346</v>
      </c>
      <c r="M511" s="182">
        <v>1030</v>
      </c>
      <c r="N511" s="187">
        <v>1364</v>
      </c>
      <c r="O511" s="188">
        <v>1865</v>
      </c>
      <c r="P511" s="182">
        <v>868</v>
      </c>
      <c r="Q511" s="186">
        <v>498</v>
      </c>
      <c r="R511" s="184">
        <v>1324</v>
      </c>
      <c r="S511" s="185">
        <v>940</v>
      </c>
      <c r="T511" s="182">
        <v>107</v>
      </c>
      <c r="U511" s="186">
        <v>141</v>
      </c>
      <c r="V511" s="184">
        <v>399</v>
      </c>
      <c r="W511" s="185">
        <v>1289</v>
      </c>
      <c r="X511" s="182">
        <v>662</v>
      </c>
      <c r="Y511" s="186">
        <v>295</v>
      </c>
      <c r="Z511" s="184">
        <v>1778</v>
      </c>
      <c r="AA511" s="182">
        <v>1879</v>
      </c>
      <c r="AB511" s="156">
        <f t="shared" si="9099"/>
        <v>11971</v>
      </c>
      <c r="AC511" s="157">
        <f t="shared" si="9100"/>
        <v>11626</v>
      </c>
      <c r="AE511" s="301" t="s">
        <v>0</v>
      </c>
      <c r="AF511" s="303" t="s">
        <v>1</v>
      </c>
      <c r="AG511" s="304"/>
      <c r="AH511" s="303" t="s">
        <v>2</v>
      </c>
      <c r="AI511" s="304"/>
      <c r="AJ511" s="303" t="s">
        <v>3</v>
      </c>
      <c r="AK511" s="304"/>
      <c r="AL511" s="303" t="s">
        <v>4</v>
      </c>
      <c r="AM511" s="304"/>
      <c r="AN511" s="303" t="s">
        <v>5</v>
      </c>
      <c r="AO511" s="304"/>
      <c r="AP511" s="303" t="s">
        <v>6</v>
      </c>
      <c r="AQ511" s="304"/>
      <c r="AR511" s="303" t="s">
        <v>7</v>
      </c>
      <c r="AS511" s="304"/>
      <c r="AT511" s="303" t="s">
        <v>8</v>
      </c>
      <c r="AU511" s="304"/>
      <c r="AV511" s="303" t="s">
        <v>9</v>
      </c>
      <c r="AW511" s="304"/>
      <c r="AX511" s="303" t="s">
        <v>10</v>
      </c>
      <c r="AY511" s="304"/>
      <c r="AZ511" s="303" t="s">
        <v>11</v>
      </c>
      <c r="BA511" s="304"/>
      <c r="BB511" s="303" t="s">
        <v>12</v>
      </c>
      <c r="BC511" s="304"/>
      <c r="BD511" s="306" t="s">
        <v>40</v>
      </c>
      <c r="BE511" s="307"/>
      <c r="BF511" s="308" t="s">
        <v>41</v>
      </c>
      <c r="BG511" s="309"/>
      <c r="BI511" s="145" t="s">
        <v>22</v>
      </c>
      <c r="BJ511" s="128">
        <f>B511/B529</f>
        <v>5.7844690966719493E-2</v>
      </c>
      <c r="BK511" s="129">
        <f t="shared" ref="BK511" si="9237">C511/C529</f>
        <v>5.2185075626499974E-2</v>
      </c>
      <c r="BL511" s="130">
        <f t="shared" ref="BL511" si="9238">D511/D529</f>
        <v>7.4414976599063959E-2</v>
      </c>
      <c r="BM511" s="131">
        <f t="shared" ref="BM511" si="9239">E511/E529</f>
        <v>4.7516530831923726E-2</v>
      </c>
      <c r="BN511" s="128">
        <f t="shared" ref="BN511" si="9240">F511/F529</f>
        <v>8.1340820934406297E-2</v>
      </c>
      <c r="BO511" s="129">
        <f t="shared" ref="BO511" si="9241">G511/G529</f>
        <v>4.0480274442538593E-2</v>
      </c>
      <c r="BP511" s="130">
        <f t="shared" ref="BP511" si="9242">H511/H529</f>
        <v>6.5976756333246275E-2</v>
      </c>
      <c r="BQ511" s="131">
        <f t="shared" ref="BQ511" si="9243">I511/I529</f>
        <v>5.0333412314253798E-2</v>
      </c>
      <c r="BR511" s="128">
        <f t="shared" ref="BR511" si="9244">J511/J529</f>
        <v>4.4169611307420496E-2</v>
      </c>
      <c r="BS511" s="129">
        <f t="shared" ref="BS511" si="9245">K511/K529</f>
        <v>0.12109246462652189</v>
      </c>
      <c r="BT511" s="130">
        <f t="shared" ref="BT511" si="9246">L511/L529</f>
        <v>3.3944864122436968E-2</v>
      </c>
      <c r="BU511" s="128">
        <f t="shared" ref="BU511" si="9247">M511/M529</f>
        <v>9.1458000355176705E-2</v>
      </c>
      <c r="BV511" s="132">
        <f t="shared" ref="BV511" si="9248">N511/N529</f>
        <v>5.2977045869421681E-2</v>
      </c>
      <c r="BW511" s="133">
        <f t="shared" ref="BW511" si="9249">O511/O529</f>
        <v>7.2258814413018208E-2</v>
      </c>
      <c r="BX511" s="128">
        <f t="shared" ref="BX511" si="9250">P511/P529</f>
        <v>6.8752475247524758E-2</v>
      </c>
      <c r="BY511" s="129">
        <f t="shared" ref="BY511" si="9251">Q511/Q529</f>
        <v>4.0570264765784111E-2</v>
      </c>
      <c r="BZ511" s="130">
        <f t="shared" ref="BZ511" si="9252">R511/R529</f>
        <v>7.7286790029770597E-2</v>
      </c>
      <c r="CA511" s="131">
        <f t="shared" ref="CA511" si="9253">S511/S529</f>
        <v>5.0931946250541829E-2</v>
      </c>
      <c r="CB511" s="128">
        <f t="shared" ref="CB511" si="9254">T511/T529</f>
        <v>5.41497975708502E-2</v>
      </c>
      <c r="CC511" s="129">
        <f t="shared" ref="CC511" si="9255">U511/U529</f>
        <v>5.7715923045435942E-2</v>
      </c>
      <c r="CD511" s="130">
        <f t="shared" ref="CD511" si="9256">V511/V529</f>
        <v>2.9418270294182702E-2</v>
      </c>
      <c r="CE511" s="131">
        <f t="shared" ref="CE511" si="9257">W511/W529</f>
        <v>7.5142823831176403E-2</v>
      </c>
      <c r="CF511" s="128">
        <f t="shared" ref="CF511" si="9258">X511/X529</f>
        <v>6.8793515535695723E-2</v>
      </c>
      <c r="CG511" s="129">
        <f t="shared" ref="CG511" si="9259">Y511/Y529</f>
        <v>5.3989751098096631E-2</v>
      </c>
      <c r="CH511" s="130">
        <f t="shared" ref="CH511" si="9260">Z511/Z529</f>
        <v>5.7177772060715205E-2</v>
      </c>
      <c r="CI511" s="128">
        <f t="shared" ref="CI511" si="9261">AA511/AA529</f>
        <v>5.7486385608517411E-2</v>
      </c>
      <c r="CJ511" s="134">
        <f t="shared" ref="CJ511" si="9262">AB511/AB529</f>
        <v>6.0450742063031172E-2</v>
      </c>
      <c r="CK511" s="135">
        <f t="shared" ref="CK511" si="9263">AC511/AC529</f>
        <v>5.8977207586987067E-2</v>
      </c>
    </row>
    <row r="512" spans="1:89" ht="15" thickTop="1" thickBot="1" x14ac:dyDescent="0.3">
      <c r="A512" s="136" t="s">
        <v>23</v>
      </c>
      <c r="B512" s="175">
        <v>1121</v>
      </c>
      <c r="C512" s="176">
        <v>1261</v>
      </c>
      <c r="D512" s="177">
        <v>460</v>
      </c>
      <c r="E512" s="178">
        <v>283</v>
      </c>
      <c r="F512" s="175">
        <v>1193</v>
      </c>
      <c r="G512" s="179">
        <v>603</v>
      </c>
      <c r="H512" s="177">
        <v>1883</v>
      </c>
      <c r="I512" s="178">
        <v>1432</v>
      </c>
      <c r="J512" s="175">
        <v>92</v>
      </c>
      <c r="K512" s="179">
        <v>272</v>
      </c>
      <c r="L512" s="177">
        <v>289</v>
      </c>
      <c r="M512" s="175">
        <v>899</v>
      </c>
      <c r="N512" s="180">
        <v>1385</v>
      </c>
      <c r="O512" s="181">
        <v>1584</v>
      </c>
      <c r="P512" s="175">
        <v>927</v>
      </c>
      <c r="Q512" s="179">
        <v>488</v>
      </c>
      <c r="R512" s="177">
        <v>1214</v>
      </c>
      <c r="S512" s="178">
        <v>871</v>
      </c>
      <c r="T512" s="175">
        <v>92</v>
      </c>
      <c r="U512" s="179">
        <v>125</v>
      </c>
      <c r="V512" s="177">
        <v>491</v>
      </c>
      <c r="W512" s="178">
        <v>1191</v>
      </c>
      <c r="X512" s="175">
        <v>578</v>
      </c>
      <c r="Y512" s="179">
        <v>254</v>
      </c>
      <c r="Z512" s="177">
        <v>1757</v>
      </c>
      <c r="AA512" s="175">
        <v>2386</v>
      </c>
      <c r="AB512" s="156">
        <f t="shared" si="9099"/>
        <v>11482</v>
      </c>
      <c r="AC512" s="157">
        <f t="shared" si="9100"/>
        <v>11649</v>
      </c>
      <c r="AE512" s="302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5.9218172213417852E-2</v>
      </c>
      <c r="BK512" s="129">
        <f t="shared" ref="BK512" si="9264">C512/C529</f>
        <v>7.0380085951889271E-2</v>
      </c>
      <c r="BL512" s="130">
        <f t="shared" ref="BL512" si="9265">D512/D529</f>
        <v>7.1762870514820595E-2</v>
      </c>
      <c r="BM512" s="131">
        <f t="shared" ref="BM512" si="9266">E512/E529</f>
        <v>4.3518376134091957E-2</v>
      </c>
      <c r="BN512" s="128">
        <f t="shared" ref="BN512" si="9267">F512/F529</f>
        <v>6.9067330515833955E-2</v>
      </c>
      <c r="BO512" s="129">
        <f t="shared" ref="BO512" si="9268">G512/G529</f>
        <v>4.1372212692967411E-2</v>
      </c>
      <c r="BP512" s="130">
        <f t="shared" ref="BP512" si="9269">H512/H529</f>
        <v>6.1471663619744057E-2</v>
      </c>
      <c r="BQ512" s="131">
        <f t="shared" ref="BQ512" si="9270">I512/I529</f>
        <v>4.8471719188978774E-2</v>
      </c>
      <c r="BR512" s="128">
        <f t="shared" ref="BR512" si="9271">J512/J529</f>
        <v>3.2508833922261483E-2</v>
      </c>
      <c r="BS512" s="129">
        <f t="shared" ref="BS512" si="9272">K512/K529</f>
        <v>8.9503126028298782E-2</v>
      </c>
      <c r="BT512" s="130">
        <f t="shared" ref="BT512" si="9273">L512/L529</f>
        <v>2.835279113116845E-2</v>
      </c>
      <c r="BU512" s="128">
        <f t="shared" ref="BU512" si="9274">M512/M529</f>
        <v>7.9825963416799858E-2</v>
      </c>
      <c r="BV512" s="132">
        <f t="shared" ref="BV512" si="9275">N512/N529</f>
        <v>5.3792674874742687E-2</v>
      </c>
      <c r="BW512" s="133">
        <f t="shared" ref="BW512" si="9276">O512/O529</f>
        <v>6.1371561410306086E-2</v>
      </c>
      <c r="BX512" s="128">
        <f t="shared" ref="BX512" si="9277">P512/P529</f>
        <v>7.3425742574257422E-2</v>
      </c>
      <c r="BY512" s="129">
        <f t="shared" ref="BY512" si="9278">Q512/Q529</f>
        <v>3.9755600814663949E-2</v>
      </c>
      <c r="BZ512" s="130">
        <f t="shared" ref="BZ512" si="9279">R512/R529</f>
        <v>7.0865682096783608E-2</v>
      </c>
      <c r="CA512" s="131">
        <f t="shared" ref="CA512" si="9280">S512/S529</f>
        <v>4.7193324664065887E-2</v>
      </c>
      <c r="CB512" s="128">
        <f t="shared" ref="CB512" si="9281">T512/T529</f>
        <v>4.6558704453441298E-2</v>
      </c>
      <c r="CC512" s="129">
        <f t="shared" ref="CC512" si="9282">U512/U529</f>
        <v>5.1166598444535409E-2</v>
      </c>
      <c r="CD512" s="130">
        <f t="shared" ref="CD512" si="9283">V512/V529</f>
        <v>3.62014303620143E-2</v>
      </c>
      <c r="CE512" s="131">
        <f t="shared" ref="CE512" si="9284">W512/W529</f>
        <v>6.9429870584120326E-2</v>
      </c>
      <c r="CF512" s="128">
        <f t="shared" ref="CF512" si="9285">X512/X529</f>
        <v>6.0064428972253975E-2</v>
      </c>
      <c r="CG512" s="129">
        <f t="shared" ref="CG512" si="9286">Y512/Y529</f>
        <v>4.6486090775988288E-2</v>
      </c>
      <c r="CH512" s="130">
        <f t="shared" ref="CH512" si="9287">Z512/Z529</f>
        <v>5.6502444044250068E-2</v>
      </c>
      <c r="CI512" s="128">
        <f t="shared" ref="CI512" si="9288">AA512/AA529</f>
        <v>7.2997613657223279E-2</v>
      </c>
      <c r="CJ512" s="134">
        <f t="shared" ref="CJ512" si="9289">AB512/AB529</f>
        <v>5.7981406763655825E-2</v>
      </c>
      <c r="CK512" s="135">
        <f t="shared" ref="CK512" si="9290">AC512/AC529</f>
        <v>5.9093883638466571E-2</v>
      </c>
    </row>
    <row r="513" spans="1:89" ht="13.5" thickTop="1" x14ac:dyDescent="0.2">
      <c r="A513" s="145" t="s">
        <v>24</v>
      </c>
      <c r="B513" s="189">
        <v>1127</v>
      </c>
      <c r="C513" s="183">
        <v>1230</v>
      </c>
      <c r="D513" s="184">
        <v>443</v>
      </c>
      <c r="E513" s="185">
        <v>300</v>
      </c>
      <c r="F513" s="182">
        <v>1260</v>
      </c>
      <c r="G513" s="186">
        <v>575</v>
      </c>
      <c r="H513" s="184">
        <v>2148</v>
      </c>
      <c r="I513" s="185">
        <v>1599</v>
      </c>
      <c r="J513" s="182">
        <v>158</v>
      </c>
      <c r="K513" s="186">
        <v>218</v>
      </c>
      <c r="L513" s="184">
        <v>324</v>
      </c>
      <c r="M513" s="182">
        <v>927</v>
      </c>
      <c r="N513" s="187">
        <v>1459</v>
      </c>
      <c r="O513" s="190">
        <v>1705</v>
      </c>
      <c r="P513" s="182">
        <v>896</v>
      </c>
      <c r="Q513" s="186">
        <v>499</v>
      </c>
      <c r="R513" s="184">
        <v>1232</v>
      </c>
      <c r="S513" s="185">
        <v>944</v>
      </c>
      <c r="T513" s="182">
        <v>87</v>
      </c>
      <c r="U513" s="186">
        <v>125</v>
      </c>
      <c r="V513" s="184">
        <v>473</v>
      </c>
      <c r="W513" s="191">
        <v>1302</v>
      </c>
      <c r="X513" s="182">
        <v>549</v>
      </c>
      <c r="Y513" s="186">
        <v>221</v>
      </c>
      <c r="Z513" s="184">
        <v>1926</v>
      </c>
      <c r="AA513" s="182">
        <v>1974</v>
      </c>
      <c r="AB513" s="156">
        <f t="shared" si="9099"/>
        <v>12082</v>
      </c>
      <c r="AC513" s="157">
        <f t="shared" si="9100"/>
        <v>11619</v>
      </c>
      <c r="AE513" s="235" t="str">
        <f>$AE$17</f>
        <v>17:00 - 17:59</v>
      </c>
      <c r="AF513" s="125">
        <f t="shared" ref="AF513:AU514" si="9291">SUMIF($A$9:$A$32,$AE513,B$505:B$528)</f>
        <v>1568</v>
      </c>
      <c r="AG513" s="172">
        <f t="shared" si="9291"/>
        <v>1433</v>
      </c>
      <c r="AH513" s="126">
        <f t="shared" si="9291"/>
        <v>419</v>
      </c>
      <c r="AI513" s="166">
        <f t="shared" si="9291"/>
        <v>538</v>
      </c>
      <c r="AJ513" s="125">
        <f t="shared" si="9291"/>
        <v>1083</v>
      </c>
      <c r="AK513" s="127">
        <f t="shared" si="9291"/>
        <v>1083</v>
      </c>
      <c r="AL513" s="126">
        <f t="shared" si="9291"/>
        <v>2170</v>
      </c>
      <c r="AM513" s="166">
        <f t="shared" si="9291"/>
        <v>2281</v>
      </c>
      <c r="AN513" s="125">
        <f t="shared" si="9291"/>
        <v>229</v>
      </c>
      <c r="AO513" s="127">
        <f t="shared" si="9291"/>
        <v>187</v>
      </c>
      <c r="AP513" s="126">
        <f t="shared" si="9291"/>
        <v>795</v>
      </c>
      <c r="AQ513" s="125">
        <f t="shared" si="9291"/>
        <v>610</v>
      </c>
      <c r="AR513" s="165">
        <f t="shared" si="9291"/>
        <v>1819</v>
      </c>
      <c r="AS513" s="167">
        <f t="shared" si="9291"/>
        <v>1897</v>
      </c>
      <c r="AT513" s="125">
        <f t="shared" si="9291"/>
        <v>766</v>
      </c>
      <c r="AU513" s="127">
        <f t="shared" si="9291"/>
        <v>1006</v>
      </c>
      <c r="AV513" s="126">
        <f t="shared" ref="AP513:BE514" si="9292">SUMIF($A$9:$A$32,$AE513,R$505:R$528)</f>
        <v>1096</v>
      </c>
      <c r="AW513" s="166">
        <f t="shared" si="9292"/>
        <v>1509</v>
      </c>
      <c r="AX513" s="125">
        <f t="shared" si="9292"/>
        <v>148</v>
      </c>
      <c r="AY513" s="127">
        <f t="shared" si="9292"/>
        <v>187</v>
      </c>
      <c r="AZ513" s="126">
        <f t="shared" si="9292"/>
        <v>1075</v>
      </c>
      <c r="BA513" s="166">
        <f t="shared" si="9292"/>
        <v>1152</v>
      </c>
      <c r="BB513" s="125">
        <f t="shared" si="9292"/>
        <v>623</v>
      </c>
      <c r="BC513" s="127">
        <f t="shared" si="9292"/>
        <v>456</v>
      </c>
      <c r="BD513" s="170">
        <f t="shared" si="9292"/>
        <v>2491</v>
      </c>
      <c r="BE513" s="171">
        <f t="shared" si="9292"/>
        <v>2368</v>
      </c>
      <c r="BF513" s="156">
        <f>AF513+AH513+AJ513+AL513+AN513+AP513+AR513+AT513+AV513+AX513+AZ513+BB513+BD513</f>
        <v>14282</v>
      </c>
      <c r="BG513" s="157">
        <f>AG513+AI513+AK513+AM513+AO513+AQ513+AS513+AU513+AW513+AY513+BA513+BC513+BE513</f>
        <v>14707</v>
      </c>
      <c r="BI513" s="145" t="s">
        <v>24</v>
      </c>
      <c r="BJ513" s="128">
        <f>B513/B529</f>
        <v>5.9535129424194401E-2</v>
      </c>
      <c r="BK513" s="129">
        <f t="shared" ref="BK513" si="9293">C513/C529</f>
        <v>6.8649885583524028E-2</v>
      </c>
      <c r="BL513" s="130">
        <f t="shared" ref="BL513" si="9294">D513/D529</f>
        <v>6.9110764430577218E-2</v>
      </c>
      <c r="BM513" s="131">
        <f t="shared" ref="BM513" si="9295">E513/E529</f>
        <v>4.6132554205751193E-2</v>
      </c>
      <c r="BN513" s="128">
        <f t="shared" ref="BN513" si="9296">F513/F529</f>
        <v>7.2946216638684655E-2</v>
      </c>
      <c r="BO513" s="129">
        <f t="shared" ref="BO513" si="9297">G513/G529</f>
        <v>3.9451114922813037E-2</v>
      </c>
      <c r="BP513" s="130">
        <f t="shared" ref="BP513" si="9298">H513/H529</f>
        <v>7.0122747453643247E-2</v>
      </c>
      <c r="BQ513" s="131">
        <f t="shared" ref="BQ513" si="9299">I513/I529</f>
        <v>5.4124496496632028E-2</v>
      </c>
      <c r="BR513" s="128">
        <f t="shared" ref="BR513" si="9300">J513/J529</f>
        <v>5.5830388692579502E-2</v>
      </c>
      <c r="BS513" s="129">
        <f t="shared" ref="BS513" si="9301">K513/K529</f>
        <v>7.1734123066798286E-2</v>
      </c>
      <c r="BT513" s="130">
        <f t="shared" ref="BT513" si="9302">L513/L529</f>
        <v>3.1786520160894734E-2</v>
      </c>
      <c r="BU513" s="128">
        <f t="shared" ref="BU513" si="9303">M513/M529</f>
        <v>8.2312200319659024E-2</v>
      </c>
      <c r="BV513" s="132">
        <f t="shared" ref="BV513" si="9304">N513/N529</f>
        <v>5.6666796131588149E-2</v>
      </c>
      <c r="BW513" s="133">
        <f t="shared" ref="BW513" si="9305">O513/O529</f>
        <v>6.6059666795815569E-2</v>
      </c>
      <c r="BX513" s="128">
        <f t="shared" ref="BX513" si="9306">P513/P529</f>
        <v>7.0970297029702964E-2</v>
      </c>
      <c r="BY513" s="129">
        <f t="shared" ref="BY513" si="9307">Q513/Q529</f>
        <v>4.0651731160896133E-2</v>
      </c>
      <c r="BZ513" s="130">
        <f t="shared" ref="BZ513" si="9308">R513/R529</f>
        <v>7.1916408849454203E-2</v>
      </c>
      <c r="CA513" s="131">
        <f t="shared" ref="CA513" si="9309">S513/S529</f>
        <v>5.1148677936714348E-2</v>
      </c>
      <c r="CB513" s="128">
        <f t="shared" ref="CB513" si="9310">T513/T529</f>
        <v>4.4028340080971659E-2</v>
      </c>
      <c r="CC513" s="129">
        <f t="shared" ref="CC513" si="9311">U513/U529</f>
        <v>5.1166598444535409E-2</v>
      </c>
      <c r="CD513" s="130">
        <f t="shared" ref="CD513" si="9312">V513/V529</f>
        <v>3.4874290348742905E-2</v>
      </c>
      <c r="CE513" s="131">
        <f t="shared" ref="CE513" si="9313">W513/W529</f>
        <v>7.5900664568030782E-2</v>
      </c>
      <c r="CF513" s="128">
        <f t="shared" ref="CF513" si="9314">X513/X529</f>
        <v>5.7050815753922894E-2</v>
      </c>
      <c r="CG513" s="129">
        <f t="shared" ref="CG513" si="9315">Y513/Y529</f>
        <v>4.0446559297218153E-2</v>
      </c>
      <c r="CH513" s="130">
        <f t="shared" ref="CH513" si="9316">Z513/Z529</f>
        <v>6.1937226652945716E-2</v>
      </c>
      <c r="CI513" s="128">
        <f t="shared" ref="CI513" si="9317">AA513/AA529</f>
        <v>6.039282873401456E-2</v>
      </c>
      <c r="CJ513" s="134">
        <f t="shared" ref="CJ513" si="9318">AB513/AB529</f>
        <v>6.1011266026693059E-2</v>
      </c>
      <c r="CK513" s="135">
        <f t="shared" ref="CK513" si="9319">AC513/AC529</f>
        <v>5.894169748436287E-2</v>
      </c>
    </row>
    <row r="514" spans="1:89" x14ac:dyDescent="0.2">
      <c r="A514" s="136" t="s">
        <v>25</v>
      </c>
      <c r="B514" s="192">
        <v>1100</v>
      </c>
      <c r="C514" s="176">
        <v>1261</v>
      </c>
      <c r="D514" s="177">
        <v>428</v>
      </c>
      <c r="E514" s="178">
        <v>333</v>
      </c>
      <c r="F514" s="175">
        <v>1216</v>
      </c>
      <c r="G514" s="179">
        <v>593</v>
      </c>
      <c r="H514" s="177">
        <v>2167</v>
      </c>
      <c r="I514" s="178">
        <v>1598</v>
      </c>
      <c r="J514" s="175">
        <v>119</v>
      </c>
      <c r="K514" s="176">
        <v>162</v>
      </c>
      <c r="L514" s="177">
        <v>380</v>
      </c>
      <c r="M514" s="175">
        <v>1111</v>
      </c>
      <c r="N514" s="180">
        <v>1370</v>
      </c>
      <c r="O514" s="193">
        <v>1705</v>
      </c>
      <c r="P514" s="175">
        <v>905</v>
      </c>
      <c r="Q514" s="176">
        <v>515</v>
      </c>
      <c r="R514" s="177">
        <v>1160</v>
      </c>
      <c r="S514" s="178">
        <v>980</v>
      </c>
      <c r="T514" s="184">
        <v>91</v>
      </c>
      <c r="U514" s="175">
        <v>112</v>
      </c>
      <c r="V514" s="177">
        <v>588</v>
      </c>
      <c r="W514" s="194">
        <v>1220</v>
      </c>
      <c r="X514" s="175">
        <v>630</v>
      </c>
      <c r="Y514" s="179">
        <v>252</v>
      </c>
      <c r="Z514" s="177">
        <v>1904</v>
      </c>
      <c r="AA514" s="175">
        <v>2489</v>
      </c>
      <c r="AB514" s="156">
        <f t="shared" si="9099"/>
        <v>12058</v>
      </c>
      <c r="AC514" s="157">
        <f t="shared" si="9100"/>
        <v>12331</v>
      </c>
      <c r="AE514" s="237" t="str">
        <f>$AE$18</f>
        <v>18:00 - 18:59</v>
      </c>
      <c r="AF514" s="125">
        <f t="shared" si="9291"/>
        <v>1791</v>
      </c>
      <c r="AG514" s="176">
        <f t="shared" si="9291"/>
        <v>1203</v>
      </c>
      <c r="AH514" s="177">
        <f t="shared" si="9291"/>
        <v>396</v>
      </c>
      <c r="AI514" s="178">
        <f t="shared" si="9291"/>
        <v>472</v>
      </c>
      <c r="AJ514" s="238">
        <f t="shared" si="9291"/>
        <v>965</v>
      </c>
      <c r="AK514" s="179">
        <f t="shared" si="9291"/>
        <v>996</v>
      </c>
      <c r="AL514" s="177">
        <f t="shared" si="9291"/>
        <v>2027</v>
      </c>
      <c r="AM514" s="178">
        <f t="shared" si="9291"/>
        <v>2110</v>
      </c>
      <c r="AN514" s="238">
        <f t="shared" si="9291"/>
        <v>256</v>
      </c>
      <c r="AO514" s="179">
        <f t="shared" si="9291"/>
        <v>137</v>
      </c>
      <c r="AP514" s="177">
        <f t="shared" si="9292"/>
        <v>1096</v>
      </c>
      <c r="AQ514" s="238">
        <f t="shared" si="9292"/>
        <v>537</v>
      </c>
      <c r="AR514" s="180">
        <f t="shared" si="9292"/>
        <v>1973</v>
      </c>
      <c r="AS514" s="181">
        <f t="shared" si="9292"/>
        <v>1738</v>
      </c>
      <c r="AT514" s="238">
        <f t="shared" si="9292"/>
        <v>642</v>
      </c>
      <c r="AU514" s="179">
        <f t="shared" si="9292"/>
        <v>1184</v>
      </c>
      <c r="AV514" s="177">
        <f t="shared" si="9292"/>
        <v>840</v>
      </c>
      <c r="AW514" s="178">
        <f t="shared" si="9292"/>
        <v>1698</v>
      </c>
      <c r="AX514" s="238">
        <f t="shared" si="9292"/>
        <v>143</v>
      </c>
      <c r="AY514" s="179">
        <f t="shared" si="9292"/>
        <v>175</v>
      </c>
      <c r="AZ514" s="177">
        <f t="shared" si="9292"/>
        <v>1237</v>
      </c>
      <c r="BA514" s="178">
        <f t="shared" si="9292"/>
        <v>1111</v>
      </c>
      <c r="BB514" s="238">
        <f t="shared" si="9292"/>
        <v>615</v>
      </c>
      <c r="BC514" s="179">
        <f t="shared" si="9292"/>
        <v>459</v>
      </c>
      <c r="BD514" s="177">
        <f t="shared" si="9292"/>
        <v>2437</v>
      </c>
      <c r="BE514" s="238">
        <f t="shared" si="9292"/>
        <v>2402</v>
      </c>
      <c r="BF514" s="158">
        <f>SUM(AF514,AH514,AJ514,AL514,AN514,AP514,AR514,AT514,AV514,AX514,AZ514,BB514,BD514)</f>
        <v>14418</v>
      </c>
      <c r="BG514" s="159">
        <f>SUM(AG514,AI514,AK514,AM514,AO514,AQ514,AS514,AU514,AW514,AY514,BA514,BC514,BE514)</f>
        <v>14222</v>
      </c>
      <c r="BI514" s="136" t="s">
        <v>25</v>
      </c>
      <c r="BJ514" s="128">
        <f>B514/B529</f>
        <v>5.8108821975699949E-2</v>
      </c>
      <c r="BK514" s="129">
        <f t="shared" ref="BK514" si="9320">C514/C529</f>
        <v>7.0380085951889271E-2</v>
      </c>
      <c r="BL514" s="130">
        <f t="shared" ref="BL514" si="9321">D514/D529</f>
        <v>6.6770670826833078E-2</v>
      </c>
      <c r="BM514" s="131">
        <f t="shared" ref="BM514" si="9322">E514/E529</f>
        <v>5.1207135168383822E-2</v>
      </c>
      <c r="BN514" s="128">
        <f t="shared" ref="BN514" si="9323">F514/F529</f>
        <v>7.0398888438603605E-2</v>
      </c>
      <c r="BO514" s="129">
        <f t="shared" ref="BO514" si="9324">G514/G529</f>
        <v>4.0686106346483703E-2</v>
      </c>
      <c r="BP514" s="130">
        <f t="shared" ref="BP514" si="9325">H514/H529</f>
        <v>7.0743013841734134E-2</v>
      </c>
      <c r="BQ514" s="131">
        <f t="shared" ref="BQ514" si="9326">I514/I529</f>
        <v>5.4090647530717934E-2</v>
      </c>
      <c r="BR514" s="128">
        <f t="shared" ref="BR514" si="9327">J514/J529</f>
        <v>4.2049469964664313E-2</v>
      </c>
      <c r="BS514" s="129">
        <f t="shared" ref="BS514" si="9328">K514/K529</f>
        <v>5.3307008884501482E-2</v>
      </c>
      <c r="BT514" s="130">
        <f t="shared" ref="BT514" si="9329">L514/L529</f>
        <v>3.7280486608456787E-2</v>
      </c>
      <c r="BU514" s="128">
        <f t="shared" ref="BU514" si="9330">M514/M529</f>
        <v>9.8650328538447879E-2</v>
      </c>
      <c r="BV514" s="132">
        <f t="shared" ref="BV514" si="9331">N514/N529</f>
        <v>5.3210082728084827E-2</v>
      </c>
      <c r="BW514" s="133">
        <f t="shared" ref="BW514" si="9332">O514/O529</f>
        <v>6.6059666795815569E-2</v>
      </c>
      <c r="BX514" s="128">
        <f t="shared" ref="BX514" si="9333">P514/P529</f>
        <v>7.1683168316831677E-2</v>
      </c>
      <c r="BY514" s="129">
        <f t="shared" ref="BY514" si="9334">Q514/Q529</f>
        <v>4.1955193482688391E-2</v>
      </c>
      <c r="BZ514" s="130">
        <f t="shared" ref="BZ514" si="9335">R514/R529</f>
        <v>6.7713501838771811E-2</v>
      </c>
      <c r="CA514" s="131">
        <f t="shared" ref="CA514" si="9336">S514/S529</f>
        <v>5.3099263112267016E-2</v>
      </c>
      <c r="CB514" s="128">
        <f t="shared" ref="CB514" si="9337">T514/T529</f>
        <v>4.6052631578947366E-2</v>
      </c>
      <c r="CC514" s="129">
        <f t="shared" ref="CC514" si="9338">U514/U529</f>
        <v>4.5845272206303724E-2</v>
      </c>
      <c r="CD514" s="130">
        <f t="shared" ref="CD514" si="9339">V514/V529</f>
        <v>4.3353240433532406E-2</v>
      </c>
      <c r="CE514" s="131">
        <f t="shared" ref="CE514" si="9340">W514/W529</f>
        <v>7.1120438381718554E-2</v>
      </c>
      <c r="CF514" s="128">
        <f t="shared" ref="CF514" si="9341">X514/X529</f>
        <v>6.5468149225813149E-2</v>
      </c>
      <c r="CG514" s="129">
        <f t="shared" ref="CG514" si="9342">Y514/Y529</f>
        <v>4.6120058565153735E-2</v>
      </c>
      <c r="CH514" s="130">
        <f t="shared" ref="CH514" si="9343">Z514/Z529</f>
        <v>6.1229740159506045E-2</v>
      </c>
      <c r="CI514" s="128">
        <f t="shared" ref="CI514" si="9344">AA514/AA529</f>
        <v>7.6148809888025457E-2</v>
      </c>
      <c r="CJ514" s="134">
        <f t="shared" ref="CJ514" si="9345">AB514/AB529</f>
        <v>6.0890071656171572E-2</v>
      </c>
      <c r="CK514" s="135">
        <f t="shared" ref="CK514" si="9346">AC514/AC529</f>
        <v>6.2553582208424011E-2</v>
      </c>
    </row>
    <row r="515" spans="1:89" ht="13.5" thickBot="1" x14ac:dyDescent="0.25">
      <c r="A515" s="145" t="s">
        <v>26</v>
      </c>
      <c r="B515" s="189">
        <v>1171</v>
      </c>
      <c r="C515" s="183">
        <v>1172</v>
      </c>
      <c r="D515" s="184">
        <v>432</v>
      </c>
      <c r="E515" s="185">
        <v>422</v>
      </c>
      <c r="F515" s="182">
        <v>961</v>
      </c>
      <c r="G515" s="186">
        <v>711</v>
      </c>
      <c r="H515" s="184">
        <v>1974</v>
      </c>
      <c r="I515" s="185">
        <v>1547</v>
      </c>
      <c r="J515" s="182">
        <v>135</v>
      </c>
      <c r="K515" s="183">
        <v>169</v>
      </c>
      <c r="L515" s="184">
        <v>447</v>
      </c>
      <c r="M515" s="182">
        <v>830</v>
      </c>
      <c r="N515" s="187">
        <v>1385</v>
      </c>
      <c r="O515" s="190">
        <v>1427</v>
      </c>
      <c r="P515" s="182">
        <v>957</v>
      </c>
      <c r="Q515" s="183">
        <v>579</v>
      </c>
      <c r="R515" s="184">
        <v>1162</v>
      </c>
      <c r="S515" s="185">
        <v>935</v>
      </c>
      <c r="T515" s="182">
        <v>80</v>
      </c>
      <c r="U515" s="186">
        <v>102</v>
      </c>
      <c r="V515" s="184">
        <v>607</v>
      </c>
      <c r="W515" s="191">
        <v>1145</v>
      </c>
      <c r="X515" s="182">
        <v>601</v>
      </c>
      <c r="Y515" s="186">
        <v>230</v>
      </c>
      <c r="Z515" s="184">
        <v>1951</v>
      </c>
      <c r="AA515" s="182">
        <v>2170</v>
      </c>
      <c r="AB515" s="156">
        <f t="shared" si="9099"/>
        <v>11863</v>
      </c>
      <c r="AC515" s="157">
        <f t="shared" si="9100"/>
        <v>11439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6.1859482303222399E-2</v>
      </c>
      <c r="BK515" s="129">
        <f t="shared" ref="BK515" si="9347">C515/C529</f>
        <v>6.5412736507227773E-2</v>
      </c>
      <c r="BL515" s="130">
        <f t="shared" ref="BL515" si="9348">D515/D529</f>
        <v>6.7394695787831513E-2</v>
      </c>
      <c r="BM515" s="131">
        <f t="shared" ref="BM515" si="9349">E515/E529</f>
        <v>6.4893126249423339E-2</v>
      </c>
      <c r="BN515" s="128">
        <f t="shared" ref="BN515" si="9350">F515/F529</f>
        <v>5.5635963642679323E-2</v>
      </c>
      <c r="BO515" s="129">
        <f t="shared" ref="BO515" si="9351">G515/G529</f>
        <v>4.8782161234991427E-2</v>
      </c>
      <c r="BP515" s="130">
        <f t="shared" ref="BP515" si="9352">H515/H529</f>
        <v>6.4442413162705672E-2</v>
      </c>
      <c r="BQ515" s="131">
        <f t="shared" ref="BQ515" si="9353">I515/I529</f>
        <v>5.2364350269099282E-2</v>
      </c>
      <c r="BR515" s="128">
        <f t="shared" ref="BR515" si="9354">J515/J529</f>
        <v>4.7703180212014133E-2</v>
      </c>
      <c r="BS515" s="129">
        <f t="shared" ref="BS515" si="9355">K515/K529</f>
        <v>5.5610398157288583E-2</v>
      </c>
      <c r="BT515" s="130">
        <f t="shared" ref="BT515" si="9356">L515/L529</f>
        <v>4.3853625036789953E-2</v>
      </c>
      <c r="BU515" s="128">
        <f t="shared" ref="BU515" si="9357">M515/M529</f>
        <v>7.3699165334754041E-2</v>
      </c>
      <c r="BV515" s="132">
        <f t="shared" ref="BV515" si="9358">N515/N529</f>
        <v>5.3792674874742687E-2</v>
      </c>
      <c r="BW515" s="133">
        <f t="shared" ref="BW515" si="9359">O515/O529</f>
        <v>5.5288647810925996E-2</v>
      </c>
      <c r="BX515" s="128">
        <f t="shared" ref="BX515" si="9360">P515/P529</f>
        <v>7.58019801980198E-2</v>
      </c>
      <c r="BY515" s="129">
        <f t="shared" ref="BY515" si="9361">Q515/Q529</f>
        <v>4.7169042769857436E-2</v>
      </c>
      <c r="BZ515" s="130">
        <f t="shared" ref="BZ515" si="9362">R515/R529</f>
        <v>6.783024925573522E-2</v>
      </c>
      <c r="CA515" s="131">
        <f t="shared" ref="CA515" si="9363">S515/S529</f>
        <v>5.0661031642826183E-2</v>
      </c>
      <c r="CB515" s="128">
        <f t="shared" ref="CB515" si="9364">T515/T529</f>
        <v>4.048582995951417E-2</v>
      </c>
      <c r="CC515" s="129">
        <f t="shared" ref="CC515" si="9365">U515/U529</f>
        <v>4.1751944330740892E-2</v>
      </c>
      <c r="CD515" s="130">
        <f t="shared" ref="CD515" si="9366">V515/V529</f>
        <v>4.4754110447541101E-2</v>
      </c>
      <c r="CE515" s="131">
        <f t="shared" ref="CE515" si="9367">W515/W529</f>
        <v>6.6748280284481751E-2</v>
      </c>
      <c r="CF515" s="128">
        <f t="shared" ref="CF515" si="9368">X515/X529</f>
        <v>6.2454536007482075E-2</v>
      </c>
      <c r="CG515" s="129">
        <f t="shared" ref="CG515" si="9369">Y515/Y529</f>
        <v>4.2093704245973647E-2</v>
      </c>
      <c r="CH515" s="130">
        <f t="shared" ref="CH515" si="9370">Z515/Z529</f>
        <v>6.2741188577308982E-2</v>
      </c>
      <c r="CI515" s="128">
        <f t="shared" ref="CI515" si="9371">AA515/AA529</f>
        <v>6.6389279813987637E-2</v>
      </c>
      <c r="CJ515" s="134">
        <f t="shared" ref="CJ515" si="9372">AB515/AB529</f>
        <v>5.9905367395684472E-2</v>
      </c>
      <c r="CK515" s="135">
        <f t="shared" ref="CK515" si="9373">AC515/AC529</f>
        <v>5.8028580559740674E-2</v>
      </c>
    </row>
    <row r="516" spans="1:89" ht="14.25" thickTop="1" thickBot="1" x14ac:dyDescent="0.25">
      <c r="A516" s="136" t="s">
        <v>27</v>
      </c>
      <c r="B516" s="192">
        <v>1202</v>
      </c>
      <c r="C516" s="176">
        <v>1394</v>
      </c>
      <c r="D516" s="177">
        <v>448</v>
      </c>
      <c r="E516" s="178">
        <v>407</v>
      </c>
      <c r="F516" s="175">
        <v>1012</v>
      </c>
      <c r="G516" s="179">
        <v>783</v>
      </c>
      <c r="H516" s="177">
        <v>2046</v>
      </c>
      <c r="I516" s="178">
        <v>1850</v>
      </c>
      <c r="J516" s="175">
        <v>167</v>
      </c>
      <c r="K516" s="176">
        <v>188</v>
      </c>
      <c r="L516" s="177">
        <v>570</v>
      </c>
      <c r="M516" s="175">
        <v>692</v>
      </c>
      <c r="N516" s="180">
        <v>1512</v>
      </c>
      <c r="O516" s="193">
        <v>1435</v>
      </c>
      <c r="P516" s="175">
        <v>907</v>
      </c>
      <c r="Q516" s="176">
        <v>679</v>
      </c>
      <c r="R516" s="177">
        <v>1145</v>
      </c>
      <c r="S516" s="178">
        <v>1043</v>
      </c>
      <c r="T516" s="175">
        <v>106</v>
      </c>
      <c r="U516" s="179">
        <v>107</v>
      </c>
      <c r="V516" s="177">
        <v>811</v>
      </c>
      <c r="W516" s="194">
        <v>1130</v>
      </c>
      <c r="X516" s="175">
        <v>608</v>
      </c>
      <c r="Y516" s="179">
        <v>278</v>
      </c>
      <c r="Z516" s="177">
        <v>2049</v>
      </c>
      <c r="AA516" s="175">
        <v>2416</v>
      </c>
      <c r="AB516" s="156">
        <f t="shared" si="9099"/>
        <v>12583</v>
      </c>
      <c r="AC516" s="157">
        <f t="shared" si="9100"/>
        <v>12402</v>
      </c>
      <c r="AE516" s="229" t="s">
        <v>13</v>
      </c>
      <c r="AF516" s="20">
        <f t="shared" ref="AF516:BG516" si="9374">SUM(AF513:AF515)</f>
        <v>3359</v>
      </c>
      <c r="AG516" s="21">
        <f t="shared" si="9374"/>
        <v>2636</v>
      </c>
      <c r="AH516" s="20">
        <f t="shared" si="9374"/>
        <v>815</v>
      </c>
      <c r="AI516" s="21">
        <f t="shared" si="9374"/>
        <v>1010</v>
      </c>
      <c r="AJ516" s="20">
        <f t="shared" si="9374"/>
        <v>2048</v>
      </c>
      <c r="AK516" s="21">
        <f t="shared" si="9374"/>
        <v>2079</v>
      </c>
      <c r="AL516" s="20">
        <f t="shared" si="9374"/>
        <v>4197</v>
      </c>
      <c r="AM516" s="21">
        <f t="shared" si="9374"/>
        <v>4391</v>
      </c>
      <c r="AN516" s="20">
        <f t="shared" si="9374"/>
        <v>485</v>
      </c>
      <c r="AO516" s="21">
        <f t="shared" si="9374"/>
        <v>324</v>
      </c>
      <c r="AP516" s="20">
        <f t="shared" si="9374"/>
        <v>1891</v>
      </c>
      <c r="AQ516" s="21">
        <f t="shared" si="9374"/>
        <v>1147</v>
      </c>
      <c r="AR516" s="20">
        <f t="shared" si="9374"/>
        <v>3792</v>
      </c>
      <c r="AS516" s="21">
        <f t="shared" si="9374"/>
        <v>3635</v>
      </c>
      <c r="AT516" s="20">
        <f t="shared" si="9374"/>
        <v>1408</v>
      </c>
      <c r="AU516" s="21">
        <f t="shared" si="9374"/>
        <v>2190</v>
      </c>
      <c r="AV516" s="20">
        <f t="shared" si="9374"/>
        <v>1936</v>
      </c>
      <c r="AW516" s="21">
        <f t="shared" si="9374"/>
        <v>3207</v>
      </c>
      <c r="AX516" s="20">
        <f t="shared" si="9374"/>
        <v>291</v>
      </c>
      <c r="AY516" s="21">
        <f t="shared" si="9374"/>
        <v>362</v>
      </c>
      <c r="AZ516" s="20">
        <f t="shared" si="9374"/>
        <v>2312</v>
      </c>
      <c r="BA516" s="21">
        <f t="shared" si="9374"/>
        <v>2263</v>
      </c>
      <c r="BB516" s="20">
        <f t="shared" si="9374"/>
        <v>1238</v>
      </c>
      <c r="BC516" s="21">
        <f t="shared" si="9374"/>
        <v>915</v>
      </c>
      <c r="BD516" s="20">
        <f t="shared" si="9374"/>
        <v>4928</v>
      </c>
      <c r="BE516" s="21">
        <f t="shared" si="9374"/>
        <v>4770</v>
      </c>
      <c r="BF516" s="160">
        <f t="shared" si="9374"/>
        <v>28700</v>
      </c>
      <c r="BG516" s="161">
        <f t="shared" si="9374"/>
        <v>28929</v>
      </c>
      <c r="BI516" s="136" t="s">
        <v>27</v>
      </c>
      <c r="BJ516" s="128">
        <f>B516/B529</f>
        <v>6.3497094558901221E-2</v>
      </c>
      <c r="BK516" s="129">
        <f t="shared" ref="BK516" si="9375">C516/C529</f>
        <v>7.780320366132723E-2</v>
      </c>
      <c r="BL516" s="130">
        <f t="shared" ref="BL516" si="9376">D516/D529</f>
        <v>6.9890795631825278E-2</v>
      </c>
      <c r="BM516" s="131">
        <f t="shared" ref="BM516" si="9377">E516/E529</f>
        <v>6.2586498539135782E-2</v>
      </c>
      <c r="BN516" s="128">
        <f t="shared" ref="BN516" si="9378">F516/F529</f>
        <v>5.8588548601864181E-2</v>
      </c>
      <c r="BO516" s="129">
        <f t="shared" ref="BO516" si="9379">G516/G529</f>
        <v>5.3722126929674097E-2</v>
      </c>
      <c r="BP516" s="130">
        <f t="shared" ref="BP516" si="9380">H516/H529</f>
        <v>6.6792896317576386E-2</v>
      </c>
      <c r="BQ516" s="131">
        <f t="shared" ref="BQ516" si="9381">I516/I529</f>
        <v>6.2620586941068951E-2</v>
      </c>
      <c r="BR516" s="128">
        <f t="shared" ref="BR516" si="9382">J516/J529</f>
        <v>5.9010600706713781E-2</v>
      </c>
      <c r="BS516" s="129">
        <f t="shared" ref="BS516" si="9383">K516/K529</f>
        <v>6.1862454754853573E-2</v>
      </c>
      <c r="BT516" s="130">
        <f t="shared" ref="BT516" si="9384">L516/L529</f>
        <v>5.5920729912685173E-2</v>
      </c>
      <c r="BU516" s="128">
        <f t="shared" ref="BU516" si="9385">M516/M529</f>
        <v>6.1445569170662406E-2</v>
      </c>
      <c r="BV516" s="132">
        <f t="shared" ref="BV516" si="9386">N516/N529</f>
        <v>5.8725288383112598E-2</v>
      </c>
      <c r="BW516" s="133">
        <f t="shared" ref="BW516" si="9387">O516/O529</f>
        <v>5.5598605191786131E-2</v>
      </c>
      <c r="BX516" s="128">
        <f t="shared" ref="BX516" si="9388">P516/P529</f>
        <v>7.1841584158415836E-2</v>
      </c>
      <c r="BY516" s="129">
        <f t="shared" ref="BY516" si="9389">Q516/Q529</f>
        <v>5.5315682281059063E-2</v>
      </c>
      <c r="BZ516" s="130">
        <f t="shared" ref="BZ516" si="9390">R516/R529</f>
        <v>6.6837896211546316E-2</v>
      </c>
      <c r="CA516" s="131">
        <f t="shared" ref="CA516" si="9391">S516/S529</f>
        <v>5.6512787169484179E-2</v>
      </c>
      <c r="CB516" s="128">
        <f t="shared" ref="CB516" si="9392">T516/T529</f>
        <v>5.3643724696356275E-2</v>
      </c>
      <c r="CC516" s="129">
        <f t="shared" ref="CC516" si="9393">U516/U529</f>
        <v>4.3798608268522311E-2</v>
      </c>
      <c r="CD516" s="130">
        <f t="shared" ref="CD516" si="9394">V516/V529</f>
        <v>5.9795030597950306E-2</v>
      </c>
      <c r="CE516" s="131">
        <f t="shared" ref="CE516" si="9395">W516/W529</f>
        <v>6.5873848665034387E-2</v>
      </c>
      <c r="CF516" s="128">
        <f t="shared" ref="CF516" si="9396">X516/X529</f>
        <v>6.3181959887768882E-2</v>
      </c>
      <c r="CG516" s="129">
        <f t="shared" ref="CG516" si="9397">Y516/Y529</f>
        <v>5.087847730600293E-2</v>
      </c>
      <c r="CH516" s="130">
        <f t="shared" ref="CH516" si="9398">Z516/Z529</f>
        <v>6.5892719320812962E-2</v>
      </c>
      <c r="CI516" s="128">
        <f t="shared" ref="CI516" si="9399">AA516/AA529</f>
        <v>7.3915437802117109E-2</v>
      </c>
      <c r="CJ516" s="134">
        <f t="shared" ref="CJ516" si="9400">AB516/AB529</f>
        <v>6.3541198511329153E-2</v>
      </c>
      <c r="CK516" s="135">
        <f t="shared" ref="CK516" si="9401">AC516/AC529</f>
        <v>6.2913756106469432E-2</v>
      </c>
    </row>
    <row r="517" spans="1:89" ht="13.5" thickTop="1" x14ac:dyDescent="0.2">
      <c r="A517" s="145" t="s">
        <v>28</v>
      </c>
      <c r="B517" s="189">
        <v>1294</v>
      </c>
      <c r="C517" s="183">
        <v>1540</v>
      </c>
      <c r="D517" s="184">
        <v>467</v>
      </c>
      <c r="E517" s="185">
        <v>374</v>
      </c>
      <c r="F517" s="182">
        <v>959</v>
      </c>
      <c r="G517" s="186">
        <v>869</v>
      </c>
      <c r="H517" s="184">
        <v>2153</v>
      </c>
      <c r="I517" s="185">
        <v>2026</v>
      </c>
      <c r="J517" s="182">
        <v>218</v>
      </c>
      <c r="K517" s="183">
        <v>175</v>
      </c>
      <c r="L517" s="184">
        <v>746</v>
      </c>
      <c r="M517" s="182">
        <v>689</v>
      </c>
      <c r="N517" s="187">
        <v>1903</v>
      </c>
      <c r="O517" s="190">
        <v>1475</v>
      </c>
      <c r="P517" s="182">
        <v>1046</v>
      </c>
      <c r="Q517" s="183">
        <v>717</v>
      </c>
      <c r="R517" s="184">
        <v>1106</v>
      </c>
      <c r="S517" s="185">
        <v>1297</v>
      </c>
      <c r="T517" s="182">
        <v>121</v>
      </c>
      <c r="U517" s="186">
        <v>158</v>
      </c>
      <c r="V517" s="184">
        <v>1064</v>
      </c>
      <c r="W517" s="191">
        <v>1321</v>
      </c>
      <c r="X517" s="182">
        <v>713</v>
      </c>
      <c r="Y517" s="186">
        <v>303</v>
      </c>
      <c r="Z517" s="184">
        <v>2142</v>
      </c>
      <c r="AA517" s="182">
        <v>2480</v>
      </c>
      <c r="AB517" s="156">
        <f t="shared" si="9099"/>
        <v>13932</v>
      </c>
      <c r="AC517" s="157">
        <f t="shared" si="9100"/>
        <v>13424</v>
      </c>
      <c r="BI517" s="145" t="s">
        <v>28</v>
      </c>
      <c r="BJ517" s="128">
        <f>B517/B529</f>
        <v>6.8357105124141573E-2</v>
      </c>
      <c r="BK517" s="129">
        <f t="shared" ref="BK517" si="9402">C517/C529</f>
        <v>8.5951889267176423E-2</v>
      </c>
      <c r="BL517" s="130">
        <f t="shared" ref="BL517" si="9403">D517/D529</f>
        <v>7.2854914196567866E-2</v>
      </c>
      <c r="BM517" s="131">
        <f t="shared" ref="BM517" si="9404">E517/E529</f>
        <v>5.7511917576503153E-2</v>
      </c>
      <c r="BN517" s="128">
        <f t="shared" ref="BN517" si="9405">F517/F529</f>
        <v>5.5520175997221095E-2</v>
      </c>
      <c r="BO517" s="129">
        <f t="shared" ref="BO517" si="9406">G517/G529</f>
        <v>5.9622641509433964E-2</v>
      </c>
      <c r="BP517" s="130">
        <f t="shared" ref="BP517" si="9407">H517/H529</f>
        <v>7.0285975450509269E-2</v>
      </c>
      <c r="BQ517" s="131">
        <f t="shared" ref="BQ517" si="9408">I517/I529</f>
        <v>6.8578004941949017E-2</v>
      </c>
      <c r="BR517" s="128">
        <f t="shared" ref="BR517" si="9409">J517/J529</f>
        <v>7.7031802120141338E-2</v>
      </c>
      <c r="BS517" s="129">
        <f t="shared" ref="BS517" si="9410">K517/K529</f>
        <v>5.7584731819677527E-2</v>
      </c>
      <c r="BT517" s="130">
        <f t="shared" ref="BT517" si="9411">L517/L529</f>
        <v>7.3187481605023058E-2</v>
      </c>
      <c r="BU517" s="128">
        <f t="shared" ref="BU517" si="9412">M517/M529</f>
        <v>6.1179186645356064E-2</v>
      </c>
      <c r="BV517" s="132">
        <f t="shared" ref="BV517" si="9413">N517/N529</f>
        <v>7.3911523672660892E-2</v>
      </c>
      <c r="BW517" s="133">
        <f t="shared" ref="BW517" si="9414">O517/O529</f>
        <v>5.7148392096086791E-2</v>
      </c>
      <c r="BX517" s="128">
        <f t="shared" ref="BX517" si="9415">P517/P529</f>
        <v>8.2851485148514856E-2</v>
      </c>
      <c r="BY517" s="129">
        <f t="shared" ref="BY517" si="9416">Q517/Q529</f>
        <v>5.8411405295315681E-2</v>
      </c>
      <c r="BZ517" s="130">
        <f t="shared" ref="BZ517" si="9417">R517/R529</f>
        <v>6.4561321580760028E-2</v>
      </c>
      <c r="CA517" s="131">
        <f t="shared" ref="CA517" si="9418">S517/S529</f>
        <v>7.0275249241439103E-2</v>
      </c>
      <c r="CB517" s="128">
        <f t="shared" ref="CB517" si="9419">T517/T529</f>
        <v>6.1234817813765184E-2</v>
      </c>
      <c r="CC517" s="129">
        <f t="shared" ref="CC517" si="9420">U517/U529</f>
        <v>6.467458043389275E-2</v>
      </c>
      <c r="CD517" s="130">
        <f t="shared" ref="CD517" si="9421">V517/V529</f>
        <v>7.8448720784487211E-2</v>
      </c>
      <c r="CE517" s="131">
        <f t="shared" ref="CE517" si="9422">W517/W529</f>
        <v>7.70082779526641E-2</v>
      </c>
      <c r="CF517" s="128">
        <f t="shared" ref="CF517" si="9423">X517/X529</f>
        <v>7.4093318092071078E-2</v>
      </c>
      <c r="CG517" s="129">
        <f t="shared" ref="CG517" si="9424">Y517/Y529</f>
        <v>5.5453879941434844E-2</v>
      </c>
      <c r="CH517" s="130">
        <f t="shared" ref="CH517" si="9425">Z517/Z529</f>
        <v>6.8883457679444302E-2</v>
      </c>
      <c r="CI517" s="128">
        <f t="shared" ref="CI517" si="9426">AA517/AA529</f>
        <v>7.5873462644557299E-2</v>
      </c>
      <c r="CJ517" s="134">
        <f t="shared" ref="CJ517" si="9427">AB517/AB529</f>
        <v>7.0353332087724527E-2</v>
      </c>
      <c r="CK517" s="135">
        <f t="shared" ref="CK517" si="9428">AC517/AC529</f>
        <v>6.809823108960214E-2</v>
      </c>
    </row>
    <row r="518" spans="1:89" x14ac:dyDescent="0.2">
      <c r="A518" s="136" t="s">
        <v>29</v>
      </c>
      <c r="B518" s="192">
        <v>1601</v>
      </c>
      <c r="C518" s="176">
        <v>1343</v>
      </c>
      <c r="D518" s="177">
        <v>494</v>
      </c>
      <c r="E518" s="178">
        <v>510</v>
      </c>
      <c r="F518" s="175">
        <v>1106</v>
      </c>
      <c r="G518" s="179">
        <v>1181</v>
      </c>
      <c r="H518" s="177">
        <v>2110</v>
      </c>
      <c r="I518" s="178">
        <v>2540</v>
      </c>
      <c r="J518" s="175">
        <v>238</v>
      </c>
      <c r="K518" s="176">
        <v>136</v>
      </c>
      <c r="L518" s="177">
        <v>902</v>
      </c>
      <c r="M518" s="175">
        <v>656</v>
      </c>
      <c r="N518" s="180">
        <v>1787</v>
      </c>
      <c r="O518" s="193">
        <v>1773</v>
      </c>
      <c r="P518" s="175">
        <v>1009</v>
      </c>
      <c r="Q518" s="176">
        <v>921</v>
      </c>
      <c r="R518" s="177">
        <v>1190</v>
      </c>
      <c r="S518" s="178">
        <v>1508</v>
      </c>
      <c r="T518" s="175">
        <v>200</v>
      </c>
      <c r="U518" s="179">
        <v>97</v>
      </c>
      <c r="V518" s="177">
        <v>1052</v>
      </c>
      <c r="W518" s="194">
        <v>1161</v>
      </c>
      <c r="X518" s="175">
        <v>652</v>
      </c>
      <c r="Y518" s="179">
        <v>373</v>
      </c>
      <c r="Z518" s="177">
        <v>2666</v>
      </c>
      <c r="AA518" s="175">
        <v>2219</v>
      </c>
      <c r="AB518" s="156">
        <f t="shared" si="9099"/>
        <v>15007</v>
      </c>
      <c r="AC518" s="157">
        <f t="shared" si="9100"/>
        <v>14418</v>
      </c>
      <c r="BI518" s="136" t="s">
        <v>29</v>
      </c>
      <c r="BJ518" s="128">
        <f>B518/B529</f>
        <v>8.4574749075541467E-2</v>
      </c>
      <c r="BK518" s="129">
        <f t="shared" ref="BK518" si="9429">C518/C529</f>
        <v>7.4956744990790872E-2</v>
      </c>
      <c r="BL518" s="130">
        <f t="shared" ref="BL518" si="9430">D518/D529</f>
        <v>7.7067082683307336E-2</v>
      </c>
      <c r="BM518" s="131">
        <f t="shared" ref="BM518" si="9431">E518/E529</f>
        <v>7.8425342149777019E-2</v>
      </c>
      <c r="BN518" s="128">
        <f t="shared" ref="BN518" si="9432">F518/F529</f>
        <v>6.4030567938400978E-2</v>
      </c>
      <c r="BO518" s="129">
        <f t="shared" ref="BO518" si="9433">G518/G529</f>
        <v>8.1029159519725558E-2</v>
      </c>
      <c r="BP518" s="130">
        <f t="shared" ref="BP518" si="9434">H518/H529</f>
        <v>6.8882214677461473E-2</v>
      </c>
      <c r="BQ518" s="131">
        <f t="shared" ref="BQ518" si="9435">I518/I529</f>
        <v>8.5976373421791971E-2</v>
      </c>
      <c r="BR518" s="128">
        <f t="shared" ref="BR518" si="9436">J518/J529</f>
        <v>8.4098939929328625E-2</v>
      </c>
      <c r="BS518" s="129">
        <f t="shared" ref="BS518" si="9437">K518/K529</f>
        <v>4.4751563014149391E-2</v>
      </c>
      <c r="BT518" s="130">
        <f t="shared" ref="BT518" si="9438">L518/L529</f>
        <v>8.8492102423231633E-2</v>
      </c>
      <c r="BU518" s="128">
        <f t="shared" ref="BU518" si="9439">M518/M529</f>
        <v>5.8248978866986323E-2</v>
      </c>
      <c r="BV518" s="132">
        <f t="shared" ref="BV518" si="9440">N518/N529</f>
        <v>6.9406144405173412E-2</v>
      </c>
      <c r="BW518" s="133">
        <f t="shared" ref="BW518" si="9441">O518/O529</f>
        <v>6.8694304533126693E-2</v>
      </c>
      <c r="BX518" s="128">
        <f t="shared" ref="BX518" si="9442">P518/P529</f>
        <v>7.9920792079207922E-2</v>
      </c>
      <c r="BY518" s="129">
        <f t="shared" ref="BY518" si="9443">Q518/Q529</f>
        <v>7.5030549898167001E-2</v>
      </c>
      <c r="BZ518" s="130">
        <f t="shared" ref="BZ518" si="9444">R518/R529</f>
        <v>6.9464713093222816E-2</v>
      </c>
      <c r="CA518" s="131">
        <f t="shared" ref="CA518" si="9445">S518/S529</f>
        <v>8.170784568703944E-2</v>
      </c>
      <c r="CB518" s="128">
        <f t="shared" ref="CB518" si="9446">T518/T529</f>
        <v>0.10121457489878542</v>
      </c>
      <c r="CC518" s="129">
        <f t="shared" ref="CC518" si="9447">U518/U529</f>
        <v>3.9705280392959473E-2</v>
      </c>
      <c r="CD518" s="130">
        <f t="shared" ref="CD518" si="9448">V518/V529</f>
        <v>7.7563960775639609E-2</v>
      </c>
      <c r="CE518" s="131">
        <f t="shared" ref="CE518" si="9449">W518/W529</f>
        <v>6.7681007345225599E-2</v>
      </c>
      <c r="CF518" s="128">
        <f t="shared" ref="CF518" si="9450">X518/X529</f>
        <v>6.775433856385743E-2</v>
      </c>
      <c r="CG518" s="129">
        <f t="shared" ref="CG518" si="9451">Y518/Y529</f>
        <v>6.8265007320644222E-2</v>
      </c>
      <c r="CH518" s="130">
        <f t="shared" ref="CH518" si="9452">Z518/Z529</f>
        <v>8.5734499614098278E-2</v>
      </c>
      <c r="CI518" s="128">
        <f t="shared" ref="CI518" si="9453">AA518/AA529</f>
        <v>6.7888392583980911E-2</v>
      </c>
      <c r="CJ518" s="134">
        <f t="shared" ref="CJ518" si="9454">AB518/AB529</f>
        <v>7.5781829933999567E-2</v>
      </c>
      <c r="CK518" s="135">
        <f t="shared" ref="CK518" si="9455">AC518/AC529</f>
        <v>7.314066566223805E-2</v>
      </c>
    </row>
    <row r="519" spans="1:89" x14ac:dyDescent="0.2">
      <c r="A519" s="145" t="s">
        <v>30</v>
      </c>
      <c r="B519" s="189">
        <v>1568</v>
      </c>
      <c r="C519" s="183">
        <v>1433</v>
      </c>
      <c r="D519" s="184">
        <v>419</v>
      </c>
      <c r="E519" s="185">
        <v>538</v>
      </c>
      <c r="F519" s="182">
        <v>1083</v>
      </c>
      <c r="G519" s="186">
        <v>1083</v>
      </c>
      <c r="H519" s="184">
        <v>2170</v>
      </c>
      <c r="I519" s="185">
        <v>2281</v>
      </c>
      <c r="J519" s="182">
        <v>229</v>
      </c>
      <c r="K519" s="183">
        <v>187</v>
      </c>
      <c r="L519" s="184">
        <v>795</v>
      </c>
      <c r="M519" s="182">
        <v>610</v>
      </c>
      <c r="N519" s="187">
        <v>1819</v>
      </c>
      <c r="O519" s="190">
        <v>1897</v>
      </c>
      <c r="P519" s="182">
        <v>766</v>
      </c>
      <c r="Q519" s="183">
        <v>1006</v>
      </c>
      <c r="R519" s="184">
        <v>1096</v>
      </c>
      <c r="S519" s="185">
        <v>1509</v>
      </c>
      <c r="T519" s="182">
        <v>148</v>
      </c>
      <c r="U519" s="186">
        <v>187</v>
      </c>
      <c r="V519" s="184">
        <v>1075</v>
      </c>
      <c r="W519" s="191">
        <v>1152</v>
      </c>
      <c r="X519" s="182">
        <v>623</v>
      </c>
      <c r="Y519" s="186">
        <v>456</v>
      </c>
      <c r="Z519" s="184">
        <v>2491</v>
      </c>
      <c r="AA519" s="182">
        <v>2368</v>
      </c>
      <c r="AB519" s="156">
        <f t="shared" si="9099"/>
        <v>14282</v>
      </c>
      <c r="AC519" s="157">
        <f t="shared" si="9100"/>
        <v>14707</v>
      </c>
      <c r="BI519" s="145" t="s">
        <v>30</v>
      </c>
      <c r="BJ519" s="128">
        <f>B519/B529</f>
        <v>8.2831484416270473E-2</v>
      </c>
      <c r="BK519" s="129">
        <f t="shared" ref="BK519" si="9456">C519/C529</f>
        <v>7.9979907350560916E-2</v>
      </c>
      <c r="BL519" s="130">
        <f t="shared" ref="BL519" si="9457">D519/D529</f>
        <v>6.5366614664586584E-2</v>
      </c>
      <c r="BM519" s="131">
        <f t="shared" ref="BM519" si="9458">E519/E529</f>
        <v>8.2731047208980474E-2</v>
      </c>
      <c r="BN519" s="128">
        <f t="shared" ref="BN519" si="9459">F519/F529</f>
        <v>6.2699010015631329E-2</v>
      </c>
      <c r="BO519" s="129">
        <f t="shared" ref="BO519" si="9460">G519/G529</f>
        <v>7.4305317324185244E-2</v>
      </c>
      <c r="BP519" s="130">
        <f t="shared" ref="BP519" si="9461">H519/H529</f>
        <v>7.0840950639853753E-2</v>
      </c>
      <c r="BQ519" s="131">
        <f t="shared" ref="BQ519" si="9462">I519/I529</f>
        <v>7.7209491250042311E-2</v>
      </c>
      <c r="BR519" s="128">
        <f t="shared" ref="BR519" si="9463">J519/J529</f>
        <v>8.0918727915194347E-2</v>
      </c>
      <c r="BS519" s="129">
        <f t="shared" ref="BS519" si="9464">K519/K529</f>
        <v>6.1533399144455415E-2</v>
      </c>
      <c r="BT519" s="130">
        <f t="shared" ref="BT519" si="9465">L519/L529</f>
        <v>7.7994702246639847E-2</v>
      </c>
      <c r="BU519" s="128">
        <f t="shared" ref="BU519" si="9466">M519/M529</f>
        <v>5.4164446812289116E-2</v>
      </c>
      <c r="BV519" s="132">
        <f t="shared" ref="BV519" si="9467">N519/N529</f>
        <v>7.0649007651376855E-2</v>
      </c>
      <c r="BW519" s="133">
        <f t="shared" ref="BW519" si="9468">O519/O529</f>
        <v>7.3498643936458732E-2</v>
      </c>
      <c r="BX519" s="128">
        <f t="shared" ref="BX519" si="9469">P519/P529</f>
        <v>6.0673267326732672E-2</v>
      </c>
      <c r="BY519" s="129">
        <f t="shared" ref="BY519" si="9470">Q519/Q529</f>
        <v>8.1955193482688385E-2</v>
      </c>
      <c r="BZ519" s="130">
        <f t="shared" ref="BZ519" si="9471">R519/R529</f>
        <v>6.3977584495943027E-2</v>
      </c>
      <c r="CA519" s="131">
        <f t="shared" ref="CA519" si="9472">S519/S529</f>
        <v>8.1762028608582574E-2</v>
      </c>
      <c r="CB519" s="128">
        <f t="shared" ref="CB519" si="9473">T519/T529</f>
        <v>7.4898785425101214E-2</v>
      </c>
      <c r="CC519" s="129">
        <f t="shared" ref="CC519" si="9474">U519/U529</f>
        <v>7.6545231273024969E-2</v>
      </c>
      <c r="CD519" s="130">
        <f t="shared" ref="CD519" si="9475">V519/V529</f>
        <v>7.9259750792597505E-2</v>
      </c>
      <c r="CE519" s="131">
        <f t="shared" ref="CE519" si="9476">W519/W529</f>
        <v>6.715634837355719E-2</v>
      </c>
      <c r="CF519" s="128">
        <f t="shared" ref="CF519" si="9477">X519/X529</f>
        <v>6.4740725345526343E-2</v>
      </c>
      <c r="CG519" s="129">
        <f t="shared" ref="CG519" si="9478">Y519/Y529</f>
        <v>8.3455344070278187E-2</v>
      </c>
      <c r="CH519" s="130">
        <f t="shared" ref="CH519" si="9479">Z519/Z529</f>
        <v>8.0106766143555441E-2</v>
      </c>
      <c r="CI519" s="128">
        <f t="shared" ref="CI519" si="9480">AA519/AA529</f>
        <v>7.2446919170286977E-2</v>
      </c>
      <c r="CJ519" s="134">
        <f t="shared" ref="CJ519" si="9481">AB519/AB529</f>
        <v>7.2120749991162914E-2</v>
      </c>
      <c r="CK519" s="135">
        <f t="shared" ref="CK519" si="9482">AC519/AC529</f>
        <v>7.4606725613437022E-2</v>
      </c>
    </row>
    <row r="520" spans="1:89" x14ac:dyDescent="0.2">
      <c r="A520" s="136" t="s">
        <v>31</v>
      </c>
      <c r="B520" s="192">
        <v>1791</v>
      </c>
      <c r="C520" s="176">
        <v>1203</v>
      </c>
      <c r="D520" s="177">
        <v>396</v>
      </c>
      <c r="E520" s="178">
        <v>472</v>
      </c>
      <c r="F520" s="175">
        <v>965</v>
      </c>
      <c r="G520" s="179">
        <v>996</v>
      </c>
      <c r="H520" s="177">
        <v>2027</v>
      </c>
      <c r="I520" s="178">
        <v>2110</v>
      </c>
      <c r="J520" s="175">
        <v>256</v>
      </c>
      <c r="K520" s="176">
        <v>137</v>
      </c>
      <c r="L520" s="177">
        <v>1096</v>
      </c>
      <c r="M520" s="175">
        <v>537</v>
      </c>
      <c r="N520" s="180">
        <v>1973</v>
      </c>
      <c r="O520" s="193">
        <v>1738</v>
      </c>
      <c r="P520" s="175">
        <v>642</v>
      </c>
      <c r="Q520" s="176">
        <v>1184</v>
      </c>
      <c r="R520" s="177">
        <v>840</v>
      </c>
      <c r="S520" s="178">
        <v>1698</v>
      </c>
      <c r="T520" s="175">
        <v>143</v>
      </c>
      <c r="U520" s="179">
        <v>175</v>
      </c>
      <c r="V520" s="177">
        <v>1237</v>
      </c>
      <c r="W520" s="194">
        <v>1111</v>
      </c>
      <c r="X520" s="175">
        <v>615</v>
      </c>
      <c r="Y520" s="179">
        <v>459</v>
      </c>
      <c r="Z520" s="177">
        <v>2437</v>
      </c>
      <c r="AA520" s="175">
        <v>2402</v>
      </c>
      <c r="AB520" s="156">
        <f t="shared" si="9099"/>
        <v>14418</v>
      </c>
      <c r="AC520" s="157">
        <f t="shared" si="9100"/>
        <v>14222</v>
      </c>
      <c r="BI520" s="136" t="s">
        <v>31</v>
      </c>
      <c r="BJ520" s="128">
        <f>B520/B529</f>
        <v>9.4611727416798727E-2</v>
      </c>
      <c r="BK520" s="129">
        <f t="shared" ref="BK520" si="9483">C520/C529</f>
        <v>6.7142936875593015E-2</v>
      </c>
      <c r="BL520" s="130">
        <f t="shared" ref="BL520" si="9484">D520/D529</f>
        <v>6.1778471138845555E-2</v>
      </c>
      <c r="BM520" s="131">
        <f t="shared" ref="BM520" si="9485">E520/E529</f>
        <v>7.2581885283715203E-2</v>
      </c>
      <c r="BN520" s="128">
        <f t="shared" ref="BN520" si="9486">F520/F529</f>
        <v>5.5867538933595785E-2</v>
      </c>
      <c r="BO520" s="129">
        <f t="shared" ref="BO520" si="9487">G520/G529</f>
        <v>6.8336192109777011E-2</v>
      </c>
      <c r="BP520" s="130">
        <f t="shared" ref="BP520" si="9488">H520/H529</f>
        <v>6.6172629929485499E-2</v>
      </c>
      <c r="BQ520" s="131">
        <f t="shared" ref="BQ520" si="9489">I520/I529</f>
        <v>7.1421318078732698E-2</v>
      </c>
      <c r="BR520" s="128">
        <f t="shared" ref="BR520" si="9490">J520/J529</f>
        <v>9.0459363957597169E-2</v>
      </c>
      <c r="BS520" s="129">
        <f t="shared" ref="BS520" si="9491">K520/K529</f>
        <v>4.5080618624547548E-2</v>
      </c>
      <c r="BT520" s="130">
        <f t="shared" ref="BT520" si="9492">L520/L529</f>
        <v>0.10752477190228588</v>
      </c>
      <c r="BU520" s="128">
        <f t="shared" ref="BU520" si="9493">M520/M529</f>
        <v>4.768247202983484E-2</v>
      </c>
      <c r="BV520" s="132">
        <f t="shared" ref="BV520" si="9494">N520/N529</f>
        <v>7.6630287023730925E-2</v>
      </c>
      <c r="BW520" s="133">
        <f t="shared" ref="BW520" si="9495">O520/O529</f>
        <v>6.7338240991863613E-2</v>
      </c>
      <c r="BX520" s="128">
        <f t="shared" ref="BX520" si="9496">P520/P529</f>
        <v>5.0851485148514848E-2</v>
      </c>
      <c r="BY520" s="129">
        <f t="shared" ref="BY520" si="9497">Q520/Q529</f>
        <v>9.6456211812627285E-2</v>
      </c>
      <c r="BZ520" s="130">
        <f t="shared" ref="BZ520" si="9498">R520/R529</f>
        <v>4.9033915124627868E-2</v>
      </c>
      <c r="CA520" s="131">
        <f t="shared" ref="CA520" si="9499">S520/S529</f>
        <v>9.2002600780234076E-2</v>
      </c>
      <c r="CB520" s="128">
        <f t="shared" ref="CB520" si="9500">T520/T529</f>
        <v>7.2368421052631582E-2</v>
      </c>
      <c r="CC520" s="129">
        <f t="shared" ref="CC520" si="9501">U520/U529</f>
        <v>7.1633237822349566E-2</v>
      </c>
      <c r="CD520" s="130">
        <f t="shared" ref="CD520" si="9502">V520/V529</f>
        <v>9.1204010912040112E-2</v>
      </c>
      <c r="CE520" s="131">
        <f t="shared" ref="CE520" si="9503">W520/W529</f>
        <v>6.4766235280401069E-2</v>
      </c>
      <c r="CF520" s="128">
        <f t="shared" ref="CF520" si="9504">X520/X529</f>
        <v>6.3909383768055703E-2</v>
      </c>
      <c r="CG520" s="129">
        <f t="shared" ref="CG520" si="9505">Y520/Y529</f>
        <v>8.4004392386530014E-2</v>
      </c>
      <c r="CH520" s="130">
        <f t="shared" ref="CH520" si="9506">Z520/Z529</f>
        <v>7.837020838693079E-2</v>
      </c>
      <c r="CI520" s="128">
        <f t="shared" ref="CI520" si="9507">AA520/AA529</f>
        <v>7.3487119867833323E-2</v>
      </c>
      <c r="CJ520" s="134">
        <f t="shared" ref="CJ520" si="9508">AB520/AB529</f>
        <v>7.2807518090784687E-2</v>
      </c>
      <c r="CK520" s="135">
        <f t="shared" ref="CK520" si="9509">AC520/AC529</f>
        <v>7.2146382788760552E-2</v>
      </c>
    </row>
    <row r="521" spans="1:89" x14ac:dyDescent="0.2">
      <c r="A521" s="145" t="s">
        <v>32</v>
      </c>
      <c r="B521" s="189">
        <v>1542</v>
      </c>
      <c r="C521" s="183">
        <v>1292</v>
      </c>
      <c r="D521" s="184">
        <v>360</v>
      </c>
      <c r="E521" s="185">
        <v>477</v>
      </c>
      <c r="F521" s="182">
        <v>824</v>
      </c>
      <c r="G521" s="186">
        <v>1360</v>
      </c>
      <c r="H521" s="184">
        <v>1932</v>
      </c>
      <c r="I521" s="185">
        <v>2518</v>
      </c>
      <c r="J521" s="182">
        <v>252</v>
      </c>
      <c r="K521" s="183">
        <v>151</v>
      </c>
      <c r="L521" s="184">
        <v>1075</v>
      </c>
      <c r="M521" s="182">
        <v>453</v>
      </c>
      <c r="N521" s="187">
        <v>1903</v>
      </c>
      <c r="O521" s="190">
        <v>1677</v>
      </c>
      <c r="P521" s="182">
        <v>545</v>
      </c>
      <c r="Q521" s="183">
        <v>1215</v>
      </c>
      <c r="R521" s="184">
        <v>816</v>
      </c>
      <c r="S521" s="185">
        <v>1635</v>
      </c>
      <c r="T521" s="182">
        <v>107</v>
      </c>
      <c r="U521" s="186">
        <v>169</v>
      </c>
      <c r="V521" s="184">
        <v>1514</v>
      </c>
      <c r="W521" s="191">
        <v>906</v>
      </c>
      <c r="X521" s="182">
        <v>532</v>
      </c>
      <c r="Y521" s="186">
        <v>443</v>
      </c>
      <c r="Z521" s="184">
        <v>2182</v>
      </c>
      <c r="AA521" s="182">
        <v>2011</v>
      </c>
      <c r="AB521" s="156">
        <f t="shared" si="9099"/>
        <v>13584</v>
      </c>
      <c r="AC521" s="157">
        <f t="shared" si="9100"/>
        <v>14307</v>
      </c>
      <c r="BI521" s="145" t="s">
        <v>32</v>
      </c>
      <c r="BJ521" s="128">
        <f>B521/B529</f>
        <v>8.1458003169572107E-2</v>
      </c>
      <c r="BK521" s="129">
        <f t="shared" ref="BK521" si="9510">C521/C529</f>
        <v>7.2110286320254513E-2</v>
      </c>
      <c r="BL521" s="130">
        <f t="shared" ref="BL521" si="9511">D521/D529</f>
        <v>5.6162246489859596E-2</v>
      </c>
      <c r="BM521" s="131">
        <f t="shared" ref="BM521" si="9512">E521/E529</f>
        <v>7.3350761187144398E-2</v>
      </c>
      <c r="BN521" s="128">
        <f t="shared" ref="BN521" si="9513">F521/F529</f>
        <v>4.7704509928790599E-2</v>
      </c>
      <c r="BO521" s="129">
        <f t="shared" ref="BO521" si="9514">G521/G529</f>
        <v>9.3310463121783871E-2</v>
      </c>
      <c r="BP521" s="130">
        <f t="shared" ref="BP521" si="9515">H521/H529</f>
        <v>6.3071297989031078E-2</v>
      </c>
      <c r="BQ521" s="131">
        <f t="shared" ref="BQ521" si="9516">I521/I529</f>
        <v>8.5231696171681956E-2</v>
      </c>
      <c r="BR521" s="128">
        <f t="shared" ref="BR521" si="9517">J521/J529</f>
        <v>8.9045936395759723E-2</v>
      </c>
      <c r="BS521" s="129">
        <f t="shared" ref="BS521" si="9518">K521/K529</f>
        <v>4.9687397170121751E-2</v>
      </c>
      <c r="BT521" s="130">
        <f t="shared" ref="BT521" si="9519">L521/L529</f>
        <v>0.10546453448445012</v>
      </c>
      <c r="BU521" s="128">
        <f t="shared" ref="BU521" si="9520">M521/M529</f>
        <v>4.0223761321257323E-2</v>
      </c>
      <c r="BV521" s="132">
        <f t="shared" ref="BV521" si="9521">N521/N529</f>
        <v>7.3911523672660892E-2</v>
      </c>
      <c r="BW521" s="133">
        <f t="shared" ref="BW521" si="9522">O521/O529</f>
        <v>6.4974815962805119E-2</v>
      </c>
      <c r="BX521" s="128">
        <f t="shared" ref="BX521" si="9523">P521/P529</f>
        <v>4.3168316831683165E-2</v>
      </c>
      <c r="BY521" s="129">
        <f t="shared" ref="BY521" si="9524">Q521/Q529</f>
        <v>9.89816700610998E-2</v>
      </c>
      <c r="BZ521" s="130">
        <f t="shared" ref="BZ521" si="9525">R521/R529</f>
        <v>4.7632946121067068E-2</v>
      </c>
      <c r="CA521" s="131">
        <f t="shared" ref="CA521" si="9526">S521/S529</f>
        <v>8.8589076723016899E-2</v>
      </c>
      <c r="CB521" s="128">
        <f t="shared" ref="CB521" si="9527">T521/T529</f>
        <v>5.41497975708502E-2</v>
      </c>
      <c r="CC521" s="129">
        <f t="shared" ref="CC521" si="9528">U521/U529</f>
        <v>6.9177241097011871E-2</v>
      </c>
      <c r="CD521" s="130">
        <f t="shared" ref="CD521" si="9529">V521/V529</f>
        <v>0.11162722111627221</v>
      </c>
      <c r="CE521" s="131">
        <f t="shared" ref="CE521" si="9530">W521/W529</f>
        <v>5.2815669814620499E-2</v>
      </c>
      <c r="CF521" s="128">
        <f t="shared" ref="CF521" si="9531">X521/X529</f>
        <v>5.5284214901797774E-2</v>
      </c>
      <c r="CG521" s="129">
        <f t="shared" ref="CG521" si="9532">Y521/Y529</f>
        <v>8.1076134699853586E-2</v>
      </c>
      <c r="CH521" s="130">
        <f t="shared" ref="CH521" si="9533">Z521/Z529</f>
        <v>7.0169796758425523E-2</v>
      </c>
      <c r="CI521" s="128">
        <f t="shared" ref="CI521" si="9534">AA521/AA529</f>
        <v>6.1524811846050298E-2</v>
      </c>
      <c r="CJ521" s="134">
        <f t="shared" ref="CJ521" si="9535">AB521/AB529</f>
        <v>6.8596013715162926E-2</v>
      </c>
      <c r="CK521" s="135">
        <f t="shared" ref="CK521" si="9536">AC521/AC529</f>
        <v>7.2577576892054366E-2</v>
      </c>
    </row>
    <row r="522" spans="1:89" x14ac:dyDescent="0.2">
      <c r="A522" s="136" t="s">
        <v>33</v>
      </c>
      <c r="B522" s="192">
        <v>1345</v>
      </c>
      <c r="C522" s="176">
        <v>885</v>
      </c>
      <c r="D522" s="177">
        <v>267</v>
      </c>
      <c r="E522" s="178">
        <v>478</v>
      </c>
      <c r="F522" s="175">
        <v>854</v>
      </c>
      <c r="G522" s="179">
        <v>1061</v>
      </c>
      <c r="H522" s="177">
        <v>1902</v>
      </c>
      <c r="I522" s="178">
        <v>2067</v>
      </c>
      <c r="J522" s="175">
        <v>232</v>
      </c>
      <c r="K522" s="176">
        <v>108</v>
      </c>
      <c r="L522" s="177">
        <v>751</v>
      </c>
      <c r="M522" s="175">
        <v>411</v>
      </c>
      <c r="N522" s="180">
        <v>1520</v>
      </c>
      <c r="O522" s="193">
        <v>1484</v>
      </c>
      <c r="P522" s="175">
        <v>417</v>
      </c>
      <c r="Q522" s="176">
        <v>1124</v>
      </c>
      <c r="R522" s="177">
        <v>781</v>
      </c>
      <c r="S522" s="178">
        <v>1408</v>
      </c>
      <c r="T522" s="175">
        <v>82</v>
      </c>
      <c r="U522" s="179">
        <v>166</v>
      </c>
      <c r="V522" s="177">
        <v>1270</v>
      </c>
      <c r="W522" s="194">
        <v>837</v>
      </c>
      <c r="X522" s="175">
        <v>473</v>
      </c>
      <c r="Y522" s="179">
        <v>445</v>
      </c>
      <c r="Z522" s="177">
        <v>1859</v>
      </c>
      <c r="AA522" s="175">
        <v>1666</v>
      </c>
      <c r="AB522" s="156">
        <f t="shared" si="9099"/>
        <v>11753</v>
      </c>
      <c r="AC522" s="157">
        <f t="shared" si="9100"/>
        <v>12140</v>
      </c>
      <c r="BI522" s="136" t="s">
        <v>33</v>
      </c>
      <c r="BJ522" s="128">
        <f>B522/B529</f>
        <v>7.1051241415742206E-2</v>
      </c>
      <c r="BK522" s="129">
        <f t="shared" ref="BK522" si="9537">C522/C529</f>
        <v>4.9394429871072169E-2</v>
      </c>
      <c r="BL522" s="130">
        <f t="shared" ref="BL522" si="9538">D522/D529</f>
        <v>4.1653666146645868E-2</v>
      </c>
      <c r="BM522" s="131">
        <f t="shared" ref="BM522" si="9539">E522/E529</f>
        <v>7.3504536367830234E-2</v>
      </c>
      <c r="BN522" s="128">
        <f t="shared" ref="BN522" si="9540">F522/F529</f>
        <v>4.9441324610664042E-2</v>
      </c>
      <c r="BO522" s="129">
        <f t="shared" ref="BO522" si="9541">G522/G529</f>
        <v>7.2795883361921096E-2</v>
      </c>
      <c r="BP522" s="130">
        <f t="shared" ref="BP522" si="9542">H522/H529</f>
        <v>6.2091930007834945E-2</v>
      </c>
      <c r="BQ522" s="131">
        <f t="shared" ref="BQ522" si="9543">I522/I529</f>
        <v>6.996581254442677E-2</v>
      </c>
      <c r="BR522" s="128">
        <f t="shared" ref="BR522" si="9544">J522/J529</f>
        <v>8.1978798586572435E-2</v>
      </c>
      <c r="BS522" s="129">
        <f t="shared" ref="BS522" si="9545">K522/K529</f>
        <v>3.5538005923000986E-2</v>
      </c>
      <c r="BT522" s="130">
        <f t="shared" ref="BT522" si="9546">L522/L529</f>
        <v>7.3678014323555377E-2</v>
      </c>
      <c r="BU522" s="128">
        <f t="shared" ref="BU522" si="9547">M522/M529</f>
        <v>3.6494405966968568E-2</v>
      </c>
      <c r="BV522" s="132">
        <f t="shared" ref="BV522" si="9548">N522/N529</f>
        <v>5.9036004194663455E-2</v>
      </c>
      <c r="BW522" s="133">
        <f t="shared" ref="BW522" si="9549">O522/O529</f>
        <v>5.7497094149554437E-2</v>
      </c>
      <c r="BX522" s="128">
        <f t="shared" ref="BX522" si="9550">P522/P529</f>
        <v>3.3029702970297031E-2</v>
      </c>
      <c r="BY522" s="129">
        <f t="shared" ref="BY522" si="9551">Q522/Q529</f>
        <v>9.1568228105906313E-2</v>
      </c>
      <c r="BZ522" s="130">
        <f t="shared" ref="BZ522" si="9552">R522/R529</f>
        <v>4.5589866324207577E-2</v>
      </c>
      <c r="CA522" s="131">
        <f t="shared" ref="CA522" si="9553">S522/S529</f>
        <v>7.6289553532726484E-2</v>
      </c>
      <c r="CB522" s="128">
        <f t="shared" ref="CB522" si="9554">T522/T529</f>
        <v>4.1497975708502027E-2</v>
      </c>
      <c r="CC522" s="129">
        <f t="shared" ref="CC522" si="9555">U522/U529</f>
        <v>6.7949242734343024E-2</v>
      </c>
      <c r="CD522" s="130">
        <f t="shared" ref="CD522" si="9556">V522/V529</f>
        <v>9.3637100936371009E-2</v>
      </c>
      <c r="CE522" s="131">
        <f t="shared" ref="CE522" si="9557">W522/W529</f>
        <v>4.8793284365162642E-2</v>
      </c>
      <c r="CF522" s="128">
        <f t="shared" ref="CF522" si="9558">X522/X529</f>
        <v>4.9153070767951786E-2</v>
      </c>
      <c r="CG522" s="129">
        <f t="shared" ref="CG522" si="9559">Y522/Y529</f>
        <v>8.1442166910688146E-2</v>
      </c>
      <c r="CH522" s="130">
        <f t="shared" ref="CH522" si="9560">Z522/Z529</f>
        <v>5.9782608695652176E-2</v>
      </c>
      <c r="CI522" s="128">
        <f t="shared" ref="CI522" si="9561">AA522/AA529</f>
        <v>5.0969834179771155E-2</v>
      </c>
      <c r="CJ522" s="134">
        <f t="shared" ref="CJ522" si="9562">AB522/AB529</f>
        <v>5.9349893197460979E-2</v>
      </c>
      <c r="CK522" s="135">
        <f t="shared" ref="CK522" si="9563">AC522/AC529</f>
        <v>6.1584663693963787E-2</v>
      </c>
    </row>
    <row r="523" spans="1:89" x14ac:dyDescent="0.2">
      <c r="A523" s="145" t="s">
        <v>34</v>
      </c>
      <c r="B523" s="189">
        <v>585</v>
      </c>
      <c r="C523" s="183">
        <v>778</v>
      </c>
      <c r="D523" s="184">
        <v>126</v>
      </c>
      <c r="E523" s="185">
        <v>462</v>
      </c>
      <c r="F523" s="182">
        <v>355</v>
      </c>
      <c r="G523" s="186">
        <v>1057</v>
      </c>
      <c r="H523" s="184">
        <v>1033</v>
      </c>
      <c r="I523" s="185">
        <v>1668</v>
      </c>
      <c r="J523" s="182">
        <v>222</v>
      </c>
      <c r="K523" s="183">
        <v>98</v>
      </c>
      <c r="L523" s="184">
        <v>677</v>
      </c>
      <c r="M523" s="182">
        <v>324</v>
      </c>
      <c r="N523" s="187">
        <v>1433</v>
      </c>
      <c r="O523" s="190">
        <v>1389</v>
      </c>
      <c r="P523" s="182">
        <v>341</v>
      </c>
      <c r="Q523" s="183">
        <v>892</v>
      </c>
      <c r="R523" s="184">
        <v>682</v>
      </c>
      <c r="S523" s="185">
        <v>1123</v>
      </c>
      <c r="T523" s="182">
        <v>82</v>
      </c>
      <c r="U523" s="186">
        <v>119</v>
      </c>
      <c r="V523" s="184">
        <v>1046</v>
      </c>
      <c r="W523" s="191">
        <v>637</v>
      </c>
      <c r="X523" s="182">
        <v>296</v>
      </c>
      <c r="Y523" s="186">
        <v>355</v>
      </c>
      <c r="Z523" s="184">
        <v>1264</v>
      </c>
      <c r="AA523" s="182">
        <v>1530</v>
      </c>
      <c r="AB523" s="156">
        <f t="shared" si="9099"/>
        <v>8142</v>
      </c>
      <c r="AC523" s="157">
        <f t="shared" si="9100"/>
        <v>10432</v>
      </c>
      <c r="BI523" s="145" t="s">
        <v>34</v>
      </c>
      <c r="BJ523" s="128">
        <f>B523/B529</f>
        <v>3.0903328050713153E-2</v>
      </c>
      <c r="BK523" s="129">
        <f t="shared" ref="BK523" si="9564">C523/C529</f>
        <v>4.3422447954456662E-2</v>
      </c>
      <c r="BL523" s="130">
        <f t="shared" ref="BL523" si="9565">D523/D529</f>
        <v>1.9656786271450857E-2</v>
      </c>
      <c r="BM523" s="131">
        <f t="shared" ref="BM523" si="9566">E523/E529</f>
        <v>7.1044133476856841E-2</v>
      </c>
      <c r="BN523" s="128">
        <f t="shared" ref="BN523" si="9567">F523/F529</f>
        <v>2.0552307068835755E-2</v>
      </c>
      <c r="BO523" s="129">
        <f t="shared" ref="BO523" si="9568">G523/G529</f>
        <v>7.2521440823327621E-2</v>
      </c>
      <c r="BP523" s="130">
        <f t="shared" ref="BP523" si="9569">H523/H529</f>
        <v>3.3722904152520237E-2</v>
      </c>
      <c r="BQ523" s="131">
        <f t="shared" ref="BQ523" si="9570">I523/I529</f>
        <v>5.646007514470433E-2</v>
      </c>
      <c r="BR523" s="128">
        <f t="shared" ref="BR523" si="9571">J523/J529</f>
        <v>7.8445229681978798E-2</v>
      </c>
      <c r="BS523" s="129">
        <f t="shared" ref="BS523" si="9572">K523/K529</f>
        <v>3.2247449819019412E-2</v>
      </c>
      <c r="BT523" s="130">
        <f t="shared" ref="BT523" si="9573">L523/L529</f>
        <v>6.6418130089276953E-2</v>
      </c>
      <c r="BU523" s="128">
        <f t="shared" ref="BU523" si="9574">M523/M529</f>
        <v>2.8769312733084709E-2</v>
      </c>
      <c r="BV523" s="132">
        <f t="shared" ref="BV523" si="9575">N523/N529</f>
        <v>5.5656969744047852E-2</v>
      </c>
      <c r="BW523" s="133">
        <f t="shared" ref="BW523" si="9576">O523/O529</f>
        <v>5.3816350251840374E-2</v>
      </c>
      <c r="BX523" s="128">
        <f t="shared" ref="BX523" si="9577">P523/P529</f>
        <v>2.700990099009901E-2</v>
      </c>
      <c r="BY523" s="129">
        <f t="shared" ref="BY523" si="9578">Q523/Q529</f>
        <v>7.266802443991853E-2</v>
      </c>
      <c r="BZ523" s="130">
        <f t="shared" ref="BZ523" si="9579">R523/R529</f>
        <v>3.9810869184519294E-2</v>
      </c>
      <c r="CA523" s="131">
        <f t="shared" ref="CA523" si="9580">S523/S529</f>
        <v>6.0847420892934545E-2</v>
      </c>
      <c r="CB523" s="128">
        <f t="shared" ref="CB523" si="9581">T523/T529</f>
        <v>4.1497975708502027E-2</v>
      </c>
      <c r="CC523" s="129">
        <f t="shared" ref="CC523" si="9582">U523/U529</f>
        <v>4.8710601719197708E-2</v>
      </c>
      <c r="CD523" s="130">
        <f t="shared" ref="CD523" si="9583">V523/V529</f>
        <v>7.7121580771215809E-2</v>
      </c>
      <c r="CE523" s="131">
        <f t="shared" ref="CE523" si="9584">W523/W529</f>
        <v>3.713419610586452E-2</v>
      </c>
      <c r="CF523" s="128">
        <f t="shared" ref="CF523" si="9585">X523/X529</f>
        <v>3.0759638366413801E-2</v>
      </c>
      <c r="CG523" s="129">
        <f t="shared" ref="CG523" si="9586">Y523/Y529</f>
        <v>6.4970717423133234E-2</v>
      </c>
      <c r="CH523" s="130">
        <f t="shared" ref="CH523" si="9587">Z523/Z529</f>
        <v>4.0648314895806538E-2</v>
      </c>
      <c r="CI523" s="128">
        <f t="shared" ref="CI523" si="9588">AA523/AA529</f>
        <v>4.6809031389585753E-2</v>
      </c>
      <c r="CJ523" s="134">
        <f t="shared" ref="CJ523" si="9589">AB523/AB529</f>
        <v>4.1115190199415237E-2</v>
      </c>
      <c r="CK523" s="135">
        <f t="shared" ref="CK523" si="9590">AC523/AC529</f>
        <v>5.2920198653659822E-2</v>
      </c>
    </row>
    <row r="524" spans="1:89" x14ac:dyDescent="0.2">
      <c r="A524" s="136" t="s">
        <v>35</v>
      </c>
      <c r="B524" s="192">
        <v>0</v>
      </c>
      <c r="C524" s="176">
        <v>409</v>
      </c>
      <c r="D524" s="177">
        <v>6</v>
      </c>
      <c r="E524" s="178">
        <v>256</v>
      </c>
      <c r="F524" s="175">
        <v>20</v>
      </c>
      <c r="G524" s="179">
        <v>724</v>
      </c>
      <c r="H524" s="177">
        <v>75</v>
      </c>
      <c r="I524" s="178">
        <v>896</v>
      </c>
      <c r="J524" s="175">
        <v>71</v>
      </c>
      <c r="K524" s="176">
        <v>46</v>
      </c>
      <c r="L524" s="177">
        <v>586</v>
      </c>
      <c r="M524" s="175">
        <v>55</v>
      </c>
      <c r="N524" s="180">
        <v>437</v>
      </c>
      <c r="O524" s="193">
        <v>257</v>
      </c>
      <c r="P524" s="175">
        <v>65</v>
      </c>
      <c r="Q524" s="176">
        <v>204</v>
      </c>
      <c r="R524" s="177">
        <v>171</v>
      </c>
      <c r="S524" s="178">
        <v>146</v>
      </c>
      <c r="T524" s="175">
        <v>18</v>
      </c>
      <c r="U524" s="179">
        <v>10</v>
      </c>
      <c r="V524" s="177">
        <v>313</v>
      </c>
      <c r="W524" s="194">
        <v>30</v>
      </c>
      <c r="X524" s="175">
        <v>43</v>
      </c>
      <c r="Y524" s="179">
        <v>10</v>
      </c>
      <c r="Z524" s="177">
        <v>154</v>
      </c>
      <c r="AA524" s="175">
        <v>132</v>
      </c>
      <c r="AB524" s="156">
        <f t="shared" si="9099"/>
        <v>1959</v>
      </c>
      <c r="AC524" s="157">
        <f t="shared" si="9100"/>
        <v>3175</v>
      </c>
      <c r="BI524" s="136" t="s">
        <v>35</v>
      </c>
      <c r="BJ524" s="128">
        <f>B524/B529</f>
        <v>0</v>
      </c>
      <c r="BK524" s="129">
        <f t="shared" ref="BK524" si="9591">C524/C529</f>
        <v>2.2827482279399455E-2</v>
      </c>
      <c r="BL524" s="130">
        <f t="shared" ref="BL524" si="9592">D524/D529</f>
        <v>9.3603744149765996E-4</v>
      </c>
      <c r="BM524" s="131">
        <f t="shared" ref="BM524" si="9593">E524/E529</f>
        <v>3.9366446255574353E-2</v>
      </c>
      <c r="BN524" s="128">
        <f t="shared" ref="BN524" si="9594">F524/F529</f>
        <v>1.157876454582296E-3</v>
      </c>
      <c r="BO524" s="129">
        <f t="shared" ref="BO524" si="9595">G524/G529</f>
        <v>4.9674099485420238E-2</v>
      </c>
      <c r="BP524" s="130">
        <f t="shared" ref="BP524" si="9596">H524/H529</f>
        <v>2.4484199529903371E-3</v>
      </c>
      <c r="BQ524" s="131">
        <f t="shared" ref="BQ524" si="9597">I524/I529</f>
        <v>3.0328673459025828E-2</v>
      </c>
      <c r="BR524" s="128">
        <f t="shared" ref="BR524" si="9598">J524/J529</f>
        <v>2.5088339222614841E-2</v>
      </c>
      <c r="BS524" s="129">
        <f t="shared" ref="BS524" si="9599">K524/K529</f>
        <v>1.5136558078315236E-2</v>
      </c>
      <c r="BT524" s="130">
        <f t="shared" ref="BT524" si="9600">L524/L529</f>
        <v>5.7490434611988619E-2</v>
      </c>
      <c r="BU524" s="128">
        <f t="shared" ref="BU524" si="9601">M524/M529</f>
        <v>4.8836796306162313E-3</v>
      </c>
      <c r="BV524" s="132">
        <f t="shared" ref="BV524" si="9602">N524/N529</f>
        <v>1.6972851205965745E-2</v>
      </c>
      <c r="BW524" s="133">
        <f t="shared" ref="BW524" si="9603">O524/O529</f>
        <v>9.9573808601317315E-3</v>
      </c>
      <c r="BX524" s="128">
        <f t="shared" ref="BX524" si="9604">P524/P529</f>
        <v>5.1485148514851488E-3</v>
      </c>
      <c r="BY524" s="129">
        <f t="shared" ref="BY524" si="9605">Q524/Q529</f>
        <v>1.6619144602851323E-2</v>
      </c>
      <c r="BZ524" s="130">
        <f t="shared" ref="BZ524" si="9606">R524/R529</f>
        <v>9.9819041503706723E-3</v>
      </c>
      <c r="CA524" s="131">
        <f t="shared" ref="CA524" si="9607">S524/S529</f>
        <v>7.9107065452969222E-3</v>
      </c>
      <c r="CB524" s="128">
        <f t="shared" ref="CB524" si="9608">T524/T529</f>
        <v>9.1093117408906875E-3</v>
      </c>
      <c r="CC524" s="129">
        <f t="shared" ref="CC524" si="9609">U524/U529</f>
        <v>4.0933278755628322E-3</v>
      </c>
      <c r="CD524" s="130">
        <f t="shared" ref="CD524" si="9610">V524/V529</f>
        <v>2.3077490230774902E-2</v>
      </c>
      <c r="CE524" s="131">
        <f t="shared" ref="CE524" si="9611">W524/W529</f>
        <v>1.7488632388947185E-3</v>
      </c>
      <c r="CF524" s="128">
        <f t="shared" ref="CF524" si="9612">X524/X529</f>
        <v>4.4684609789047078E-3</v>
      </c>
      <c r="CG524" s="129">
        <f t="shared" ref="CG524" si="9613">Y524/Y529</f>
        <v>1.8301610541727673E-3</v>
      </c>
      <c r="CH524" s="130">
        <f t="shared" ref="CH524" si="9614">Z524/Z529</f>
        <v>4.9524054540776947E-3</v>
      </c>
      <c r="CI524" s="128">
        <f t="shared" ref="CI524" si="9615">AA524/AA529</f>
        <v>4.0384262375328887E-3</v>
      </c>
      <c r="CJ524" s="134">
        <f t="shared" ref="CJ524" si="9616">AB524/AB529</f>
        <v>9.8924904938165626E-3</v>
      </c>
      <c r="CK524" s="135">
        <f t="shared" ref="CK524" si="9617">AC524/AC529</f>
        <v>1.6106367975974881E-2</v>
      </c>
    </row>
    <row r="525" spans="1:89" x14ac:dyDescent="0.2">
      <c r="A525" s="145" t="s">
        <v>36</v>
      </c>
      <c r="B525" s="189"/>
      <c r="C525" s="183"/>
      <c r="D525" s="184"/>
      <c r="E525" s="185"/>
      <c r="F525" s="182"/>
      <c r="G525" s="186"/>
      <c r="H525" s="184"/>
      <c r="I525" s="185"/>
      <c r="J525" s="182"/>
      <c r="K525" s="186"/>
      <c r="L525" s="184"/>
      <c r="M525" s="182"/>
      <c r="N525" s="187"/>
      <c r="O525" s="190"/>
      <c r="P525" s="182"/>
      <c r="Q525" s="186"/>
      <c r="R525" s="184"/>
      <c r="S525" s="185"/>
      <c r="T525" s="182"/>
      <c r="U525" s="186"/>
      <c r="V525" s="184"/>
      <c r="W525" s="185"/>
      <c r="X525" s="182"/>
      <c r="Y525" s="186"/>
      <c r="Z525" s="184"/>
      <c r="AA525" s="182"/>
      <c r="AB525" s="156">
        <f t="shared" si="9099"/>
        <v>0</v>
      </c>
      <c r="AC525" s="157">
        <f t="shared" si="9100"/>
        <v>0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0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29" t="s">
        <v>13</v>
      </c>
      <c r="B529" s="20">
        <f t="shared" ref="B529:AA529" si="9728">SUM(B506:B528)</f>
        <v>18930</v>
      </c>
      <c r="C529" s="21">
        <f t="shared" si="9728"/>
        <v>17917</v>
      </c>
      <c r="D529" s="20">
        <f t="shared" si="9728"/>
        <v>6410</v>
      </c>
      <c r="E529" s="21">
        <f t="shared" si="9728"/>
        <v>6503</v>
      </c>
      <c r="F529" s="20">
        <f t="shared" si="9728"/>
        <v>17273</v>
      </c>
      <c r="G529" s="21">
        <f t="shared" si="9728"/>
        <v>14575</v>
      </c>
      <c r="H529" s="20">
        <f t="shared" si="9728"/>
        <v>30632</v>
      </c>
      <c r="I529" s="21">
        <f t="shared" si="9728"/>
        <v>29543</v>
      </c>
      <c r="J529" s="20">
        <f t="shared" si="9728"/>
        <v>2830</v>
      </c>
      <c r="K529" s="21">
        <f t="shared" si="9728"/>
        <v>3039</v>
      </c>
      <c r="L529" s="20">
        <f t="shared" si="9728"/>
        <v>10193</v>
      </c>
      <c r="M529" s="21">
        <f t="shared" si="9728"/>
        <v>11262</v>
      </c>
      <c r="N529" s="20">
        <f t="shared" si="9728"/>
        <v>25747</v>
      </c>
      <c r="O529" s="21">
        <f t="shared" si="9728"/>
        <v>25810</v>
      </c>
      <c r="P529" s="20">
        <f t="shared" si="9728"/>
        <v>12625</v>
      </c>
      <c r="Q529" s="21">
        <f t="shared" si="9728"/>
        <v>12275</v>
      </c>
      <c r="R529" s="20">
        <f t="shared" si="9728"/>
        <v>17131</v>
      </c>
      <c r="S529" s="21">
        <f t="shared" si="9728"/>
        <v>18456</v>
      </c>
      <c r="T529" s="20">
        <f t="shared" si="9728"/>
        <v>1976</v>
      </c>
      <c r="U529" s="21">
        <f t="shared" si="9728"/>
        <v>2443</v>
      </c>
      <c r="V529" s="20">
        <f t="shared" si="9728"/>
        <v>13563</v>
      </c>
      <c r="W529" s="21">
        <f t="shared" si="9728"/>
        <v>17154</v>
      </c>
      <c r="X529" s="20">
        <f t="shared" si="9728"/>
        <v>9623</v>
      </c>
      <c r="Y529" s="21">
        <f t="shared" si="9728"/>
        <v>5464</v>
      </c>
      <c r="Z529" s="20">
        <f t="shared" si="9728"/>
        <v>31096</v>
      </c>
      <c r="AA529" s="21">
        <f t="shared" si="9728"/>
        <v>32686</v>
      </c>
      <c r="AB529" s="160">
        <f>SUM(AB505:AB528)</f>
        <v>198029</v>
      </c>
      <c r="AC529" s="161">
        <f t="shared" ref="AC529" si="9729">SUM(AC505:AC528)</f>
        <v>197127</v>
      </c>
      <c r="BI529" s="229" t="s">
        <v>13</v>
      </c>
      <c r="BJ529" s="154">
        <f>SUM(BJ505:BJ528)</f>
        <v>1</v>
      </c>
      <c r="BK529" s="155">
        <f t="shared" ref="BK529:CK529" si="9730">SUM(BK505:BK528)</f>
        <v>1</v>
      </c>
      <c r="BL529" s="154">
        <f t="shared" si="9730"/>
        <v>1.0000000000000002</v>
      </c>
      <c r="BM529" s="155">
        <f t="shared" si="9730"/>
        <v>1.0000000000000002</v>
      </c>
      <c r="BN529" s="154">
        <f t="shared" si="9730"/>
        <v>1</v>
      </c>
      <c r="BO529" s="155">
        <f t="shared" si="9730"/>
        <v>1.0000000000000002</v>
      </c>
      <c r="BP529" s="154">
        <f t="shared" si="9730"/>
        <v>1</v>
      </c>
      <c r="BQ529" s="155">
        <f t="shared" si="9730"/>
        <v>0.99999999999999978</v>
      </c>
      <c r="BR529" s="154">
        <f t="shared" si="9730"/>
        <v>1</v>
      </c>
      <c r="BS529" s="155">
        <f t="shared" si="9730"/>
        <v>1</v>
      </c>
      <c r="BT529" s="154">
        <f t="shared" si="9730"/>
        <v>1</v>
      </c>
      <c r="BU529" s="155">
        <f t="shared" si="9730"/>
        <v>0.99999999999999989</v>
      </c>
      <c r="BV529" s="154">
        <f t="shared" si="9730"/>
        <v>0.99999999999999989</v>
      </c>
      <c r="BW529" s="155">
        <f t="shared" si="9730"/>
        <v>1</v>
      </c>
      <c r="BX529" s="154">
        <f t="shared" si="9730"/>
        <v>1</v>
      </c>
      <c r="BY529" s="155">
        <f t="shared" si="9730"/>
        <v>1.0000000000000002</v>
      </c>
      <c r="BZ529" s="154">
        <f t="shared" si="9730"/>
        <v>1</v>
      </c>
      <c r="CA529" s="155">
        <f t="shared" si="9730"/>
        <v>1.0000000000000002</v>
      </c>
      <c r="CB529" s="154">
        <f t="shared" si="9730"/>
        <v>1</v>
      </c>
      <c r="CC529" s="155">
        <f t="shared" si="9730"/>
        <v>1</v>
      </c>
      <c r="CD529" s="154">
        <f t="shared" si="9730"/>
        <v>0.99999999999999989</v>
      </c>
      <c r="CE529" s="155">
        <f t="shared" si="9730"/>
        <v>1</v>
      </c>
      <c r="CF529" s="154">
        <f t="shared" si="9730"/>
        <v>1</v>
      </c>
      <c r="CG529" s="155">
        <f t="shared" si="9730"/>
        <v>1</v>
      </c>
      <c r="CH529" s="154">
        <f t="shared" si="9730"/>
        <v>0.99999999999999989</v>
      </c>
      <c r="CI529" s="155">
        <f t="shared" si="9730"/>
        <v>1</v>
      </c>
      <c r="CJ529" s="154">
        <f t="shared" si="9730"/>
        <v>0.99999999999999989</v>
      </c>
      <c r="CK529" s="155">
        <f t="shared" si="9730"/>
        <v>1</v>
      </c>
    </row>
    <row r="530" spans="1:89" ht="13.5" thickTop="1" x14ac:dyDescent="0.2">
      <c r="A530" s="173"/>
    </row>
    <row r="532" spans="1:89" x14ac:dyDescent="0.2">
      <c r="A532" s="305">
        <f>+A501+1</f>
        <v>44760</v>
      </c>
      <c r="B532" s="305"/>
      <c r="C532" s="305"/>
      <c r="D532" s="305"/>
      <c r="BI532" s="310">
        <f>+BI470+2</f>
        <v>44760</v>
      </c>
      <c r="BJ532" s="310"/>
      <c r="BK532" s="310"/>
      <c r="BL532" s="310"/>
    </row>
    <row r="533" spans="1:89" ht="13.5" thickBot="1" x14ac:dyDescent="0.25">
      <c r="AE533" s="232" t="s">
        <v>84</v>
      </c>
    </row>
    <row r="534" spans="1:89" ht="14.25" thickTop="1" thickBot="1" x14ac:dyDescent="0.25">
      <c r="A534" s="301" t="s">
        <v>0</v>
      </c>
      <c r="B534" s="303" t="s">
        <v>1</v>
      </c>
      <c r="C534" s="304"/>
      <c r="D534" s="303" t="s">
        <v>2</v>
      </c>
      <c r="E534" s="304"/>
      <c r="F534" s="303" t="s">
        <v>3</v>
      </c>
      <c r="G534" s="304"/>
      <c r="H534" s="303" t="s">
        <v>4</v>
      </c>
      <c r="I534" s="304"/>
      <c r="J534" s="303" t="s">
        <v>5</v>
      </c>
      <c r="K534" s="304"/>
      <c r="L534" s="303" t="s">
        <v>6</v>
      </c>
      <c r="M534" s="304"/>
      <c r="N534" s="303" t="s">
        <v>7</v>
      </c>
      <c r="O534" s="304"/>
      <c r="P534" s="303" t="s">
        <v>8</v>
      </c>
      <c r="Q534" s="304"/>
      <c r="R534" s="303" t="s">
        <v>9</v>
      </c>
      <c r="S534" s="304"/>
      <c r="T534" s="303" t="s">
        <v>10</v>
      </c>
      <c r="U534" s="304"/>
      <c r="V534" s="303" t="s">
        <v>11</v>
      </c>
      <c r="W534" s="304"/>
      <c r="X534" s="303" t="s">
        <v>12</v>
      </c>
      <c r="Y534" s="304"/>
      <c r="Z534" s="306" t="s">
        <v>40</v>
      </c>
      <c r="AA534" s="307"/>
      <c r="AB534" s="308" t="s">
        <v>41</v>
      </c>
      <c r="AC534" s="309"/>
      <c r="AE534" s="301" t="s">
        <v>0</v>
      </c>
      <c r="AF534" s="303" t="s">
        <v>1</v>
      </c>
      <c r="AG534" s="304"/>
      <c r="AH534" s="303" t="s">
        <v>2</v>
      </c>
      <c r="AI534" s="304"/>
      <c r="AJ534" s="303" t="s">
        <v>3</v>
      </c>
      <c r="AK534" s="304"/>
      <c r="AL534" s="303" t="s">
        <v>4</v>
      </c>
      <c r="AM534" s="304"/>
      <c r="AN534" s="303" t="s">
        <v>5</v>
      </c>
      <c r="AO534" s="304"/>
      <c r="AP534" s="303" t="s">
        <v>6</v>
      </c>
      <c r="AQ534" s="304"/>
      <c r="AR534" s="303" t="s">
        <v>7</v>
      </c>
      <c r="AS534" s="304"/>
      <c r="AT534" s="303" t="s">
        <v>8</v>
      </c>
      <c r="AU534" s="304"/>
      <c r="AV534" s="303" t="s">
        <v>9</v>
      </c>
      <c r="AW534" s="304"/>
      <c r="AX534" s="303" t="s">
        <v>10</v>
      </c>
      <c r="AY534" s="304"/>
      <c r="AZ534" s="303" t="s">
        <v>11</v>
      </c>
      <c r="BA534" s="304"/>
      <c r="BB534" s="303" t="s">
        <v>12</v>
      </c>
      <c r="BC534" s="304"/>
      <c r="BD534" s="306" t="s">
        <v>40</v>
      </c>
      <c r="BE534" s="307"/>
      <c r="BF534" s="308" t="s">
        <v>41</v>
      </c>
      <c r="BG534" s="309"/>
      <c r="BI534" s="301" t="s">
        <v>0</v>
      </c>
      <c r="BJ534" s="303" t="s">
        <v>1</v>
      </c>
      <c r="BK534" s="304"/>
      <c r="BL534" s="303" t="s">
        <v>2</v>
      </c>
      <c r="BM534" s="304"/>
      <c r="BN534" s="303" t="s">
        <v>3</v>
      </c>
      <c r="BO534" s="304"/>
      <c r="BP534" s="303" t="s">
        <v>4</v>
      </c>
      <c r="BQ534" s="304"/>
      <c r="BR534" s="303" t="s">
        <v>5</v>
      </c>
      <c r="BS534" s="304"/>
      <c r="BT534" s="303" t="s">
        <v>6</v>
      </c>
      <c r="BU534" s="304"/>
      <c r="BV534" s="303" t="s">
        <v>7</v>
      </c>
      <c r="BW534" s="304"/>
      <c r="BX534" s="303" t="s">
        <v>8</v>
      </c>
      <c r="BY534" s="304"/>
      <c r="BZ534" s="303" t="s">
        <v>9</v>
      </c>
      <c r="CA534" s="304"/>
      <c r="CB534" s="303" t="s">
        <v>10</v>
      </c>
      <c r="CC534" s="304"/>
      <c r="CD534" s="303" t="s">
        <v>11</v>
      </c>
      <c r="CE534" s="304"/>
      <c r="CF534" s="303" t="s">
        <v>12</v>
      </c>
      <c r="CG534" s="304"/>
      <c r="CH534" s="306" t="s">
        <v>40</v>
      </c>
      <c r="CI534" s="307"/>
      <c r="CJ534" s="303" t="s">
        <v>41</v>
      </c>
      <c r="CK534" s="304"/>
    </row>
    <row r="535" spans="1:89" ht="15" thickTop="1" thickBot="1" x14ac:dyDescent="0.3">
      <c r="A535" s="302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2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2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2983</v>
      </c>
      <c r="AG536" s="172">
        <f t="shared" ref="AG536:AV537" si="9731">SUMIF($A$9:$A$32,$AE536,C$536:C$559)</f>
        <v>1097</v>
      </c>
      <c r="AH536" s="126">
        <f t="shared" si="9731"/>
        <v>1259</v>
      </c>
      <c r="AI536" s="166">
        <f t="shared" si="9731"/>
        <v>1043</v>
      </c>
      <c r="AJ536" s="125">
        <f t="shared" si="9731"/>
        <v>2904</v>
      </c>
      <c r="AK536" s="127">
        <f t="shared" si="9731"/>
        <v>1222</v>
      </c>
      <c r="AL536" s="126">
        <f t="shared" si="9731"/>
        <v>4096</v>
      </c>
      <c r="AM536" s="166">
        <f t="shared" si="9731"/>
        <v>1913</v>
      </c>
      <c r="AN536" s="125">
        <f t="shared" si="9731"/>
        <v>255</v>
      </c>
      <c r="AO536" s="127">
        <f t="shared" si="9731"/>
        <v>968</v>
      </c>
      <c r="AP536" s="126">
        <f t="shared" si="9731"/>
        <v>756</v>
      </c>
      <c r="AQ536" s="125">
        <f t="shared" si="9731"/>
        <v>3004</v>
      </c>
      <c r="AR536" s="165">
        <f t="shared" si="9731"/>
        <v>2352</v>
      </c>
      <c r="AS536" s="167">
        <f t="shared" si="9731"/>
        <v>4034</v>
      </c>
      <c r="AT536" s="125">
        <f t="shared" si="9731"/>
        <v>1767</v>
      </c>
      <c r="AU536" s="127">
        <f t="shared" si="9731"/>
        <v>1856</v>
      </c>
      <c r="AV536" s="126">
        <f t="shared" si="9731"/>
        <v>2258</v>
      </c>
      <c r="AW536" s="166">
        <f t="shared" ref="AW536:BE537" si="9732">SUMIF($A$9:$A$32,$AE536,S$536:S$559)</f>
        <v>2037</v>
      </c>
      <c r="AX536" s="125">
        <f t="shared" si="9732"/>
        <v>234</v>
      </c>
      <c r="AY536" s="127">
        <f t="shared" si="9732"/>
        <v>1554</v>
      </c>
      <c r="AZ536" s="126">
        <f t="shared" si="9732"/>
        <v>808</v>
      </c>
      <c r="BA536" s="166">
        <f t="shared" si="9732"/>
        <v>3157</v>
      </c>
      <c r="BB536" s="125">
        <f t="shared" si="9732"/>
        <v>1775</v>
      </c>
      <c r="BC536" s="127">
        <f t="shared" si="9732"/>
        <v>1809</v>
      </c>
      <c r="BD536" s="170">
        <f t="shared" si="9732"/>
        <v>3907</v>
      </c>
      <c r="BE536" s="171">
        <f t="shared" si="9732"/>
        <v>2473</v>
      </c>
      <c r="BF536" s="156">
        <f>AF536+AH536+AJ536+AL536+AN536+AP536+AR536+AT536+AV536+AX536+AZ536+BB536+BD536</f>
        <v>25354</v>
      </c>
      <c r="BG536" s="157">
        <f>AG536+AI536+AK536+AM536+AO536+AQ536+AS536+AU536+AW536+AY536+BA536+BC536+BE536</f>
        <v>26167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75">
        <v>598</v>
      </c>
      <c r="C537" s="176">
        <v>0</v>
      </c>
      <c r="D537" s="177">
        <v>489</v>
      </c>
      <c r="E537" s="178">
        <v>2</v>
      </c>
      <c r="F537" s="175">
        <v>1224</v>
      </c>
      <c r="G537" s="179">
        <v>11</v>
      </c>
      <c r="H537" s="177">
        <v>765</v>
      </c>
      <c r="I537" s="178">
        <v>59</v>
      </c>
      <c r="J537" s="175">
        <v>14</v>
      </c>
      <c r="K537" s="179">
        <v>34</v>
      </c>
      <c r="L537" s="177">
        <v>91</v>
      </c>
      <c r="M537" s="175">
        <v>153</v>
      </c>
      <c r="N537" s="180">
        <v>324</v>
      </c>
      <c r="O537" s="181">
        <v>166</v>
      </c>
      <c r="P537" s="175">
        <v>65</v>
      </c>
      <c r="Q537" s="179">
        <v>89</v>
      </c>
      <c r="R537" s="177">
        <v>31</v>
      </c>
      <c r="S537" s="178">
        <v>108</v>
      </c>
      <c r="T537" s="175">
        <v>0</v>
      </c>
      <c r="U537" s="179">
        <v>11</v>
      </c>
      <c r="V537" s="177">
        <v>10</v>
      </c>
      <c r="W537" s="178">
        <v>0</v>
      </c>
      <c r="X537" s="175">
        <v>2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3613</v>
      </c>
      <c r="AC537" s="157">
        <f t="shared" ref="AC537:AC556" si="9761">C537+E537+G537+I537+K537+M537+O537+Q537+S537+U537+W537+Y537+AA537</f>
        <v>633</v>
      </c>
      <c r="AD537" s="201"/>
      <c r="AE537" s="237" t="str">
        <f>$AE$10</f>
        <v>08:00 - 08:59</v>
      </c>
      <c r="AF537" s="125">
        <f>SUMIF($A$9:$A$32,$AE537,B$536:B$559)</f>
        <v>3037</v>
      </c>
      <c r="AG537" s="176">
        <f t="shared" si="9731"/>
        <v>959</v>
      </c>
      <c r="AH537" s="177">
        <f t="shared" si="9731"/>
        <v>918</v>
      </c>
      <c r="AI537" s="178">
        <f t="shared" si="9731"/>
        <v>789</v>
      </c>
      <c r="AJ537" s="238">
        <f t="shared" si="9731"/>
        <v>2541</v>
      </c>
      <c r="AK537" s="179">
        <f t="shared" si="9731"/>
        <v>1021</v>
      </c>
      <c r="AL537" s="177">
        <f t="shared" si="9731"/>
        <v>3291</v>
      </c>
      <c r="AM537" s="178">
        <f t="shared" si="9731"/>
        <v>1943</v>
      </c>
      <c r="AN537" s="238">
        <f t="shared" si="9731"/>
        <v>259</v>
      </c>
      <c r="AO537" s="179">
        <f t="shared" si="9731"/>
        <v>950</v>
      </c>
      <c r="AP537" s="177">
        <f t="shared" si="9731"/>
        <v>719</v>
      </c>
      <c r="AQ537" s="238">
        <f t="shared" si="9731"/>
        <v>3063</v>
      </c>
      <c r="AR537" s="180">
        <f t="shared" si="9731"/>
        <v>2036</v>
      </c>
      <c r="AS537" s="181">
        <f t="shared" si="9731"/>
        <v>3745</v>
      </c>
      <c r="AT537" s="238">
        <f t="shared" si="9731"/>
        <v>1362</v>
      </c>
      <c r="AU537" s="179">
        <f t="shared" si="9731"/>
        <v>1716</v>
      </c>
      <c r="AV537" s="177">
        <f t="shared" si="9731"/>
        <v>1855</v>
      </c>
      <c r="AW537" s="178">
        <f t="shared" si="9732"/>
        <v>1422</v>
      </c>
      <c r="AX537" s="238">
        <f t="shared" si="9732"/>
        <v>181</v>
      </c>
      <c r="AY537" s="179">
        <f t="shared" si="9732"/>
        <v>973</v>
      </c>
      <c r="AZ537" s="177">
        <f t="shared" si="9732"/>
        <v>625</v>
      </c>
      <c r="BA537" s="178">
        <f t="shared" si="9732"/>
        <v>2023</v>
      </c>
      <c r="BB537" s="238">
        <f t="shared" si="9732"/>
        <v>1495</v>
      </c>
      <c r="BC537" s="179">
        <f t="shared" si="9732"/>
        <v>1291</v>
      </c>
      <c r="BD537" s="177">
        <f t="shared" si="9732"/>
        <v>3317</v>
      </c>
      <c r="BE537" s="238">
        <f t="shared" si="9732"/>
        <v>1888</v>
      </c>
      <c r="BF537" s="158">
        <f>SUM(AF537,AH537,AJ537,AL537,AN537,AP537,AR537,AT537,AV537,AX537,AZ537,BB537,BD537)</f>
        <v>21636</v>
      </c>
      <c r="BG537" s="159">
        <f>SUM(AG537,AI537,AK537,AM537,AO537,AQ537,AS537,AU537,AW537,AY537,BA537,BC537,BE537)</f>
        <v>21783</v>
      </c>
      <c r="BH537" s="201"/>
      <c r="BI537" s="136" t="s">
        <v>17</v>
      </c>
      <c r="BJ537" s="128">
        <f>B537/B560</f>
        <v>2.0254708034141714E-2</v>
      </c>
      <c r="BK537" s="129">
        <f t="shared" ref="BK537" si="9762">C537/C560</f>
        <v>0</v>
      </c>
      <c r="BL537" s="130">
        <f t="shared" ref="BL537" si="9763">D537/D560</f>
        <v>3.5950595500661667E-2</v>
      </c>
      <c r="BM537" s="131">
        <f t="shared" ref="BM537" si="9764">E537/E560</f>
        <v>1.6245633985866297E-4</v>
      </c>
      <c r="BN537" s="128">
        <f t="shared" ref="BN537" si="9765">F537/F560</f>
        <v>3.8086940286896721E-2</v>
      </c>
      <c r="BO537" s="129">
        <f t="shared" ref="BO537" si="9766">G537/G560</f>
        <v>4.7751345719743014E-4</v>
      </c>
      <c r="BP537" s="130">
        <f t="shared" ref="BP537" si="9767">H537/H560</f>
        <v>1.8439955647688376E-2</v>
      </c>
      <c r="BQ537" s="131">
        <f t="shared" ref="BQ537" si="9768">I537/I560</f>
        <v>1.4032917895538007E-3</v>
      </c>
      <c r="BR537" s="128">
        <f t="shared" ref="BR537" si="9769">J537/J560</f>
        <v>2.2708840227088404E-3</v>
      </c>
      <c r="BS537" s="129">
        <f t="shared" ref="BS537" si="9770">K537/K560</f>
        <v>4.8509059780282495E-3</v>
      </c>
      <c r="BT537" s="130">
        <f t="shared" ref="BT537" si="9771">L537/L560</f>
        <v>4.0821819486811413E-3</v>
      </c>
      <c r="BU537" s="128">
        <f t="shared" ref="BU537" si="9772">M537/M560</f>
        <v>6.4059621503935685E-3</v>
      </c>
      <c r="BV537" s="132">
        <f t="shared" ref="BV537" si="9773">N537/N560</f>
        <v>8.1710884696862707E-3</v>
      </c>
      <c r="BW537" s="133">
        <f t="shared" ref="BW537" si="9774">O537/O560</f>
        <v>3.9204572292286617E-3</v>
      </c>
      <c r="BX537" s="128">
        <f t="shared" ref="BX537" si="9775">P537/P560</f>
        <v>3.1787949921752738E-3</v>
      </c>
      <c r="BY537" s="129">
        <f t="shared" ref="BY537" si="9776">Q537/Q560</f>
        <v>4.0702460440867096E-3</v>
      </c>
      <c r="BZ537" s="130">
        <f t="shared" ref="BZ537" si="9777">R537/R560</f>
        <v>1.2572494626272458E-3</v>
      </c>
      <c r="CA537" s="131">
        <f t="shared" ref="CA537" si="9778">S537/S560</f>
        <v>3.8420490928495199E-3</v>
      </c>
      <c r="CB537" s="128">
        <f t="shared" ref="CB537" si="9779">T537/T560</f>
        <v>0</v>
      </c>
      <c r="CC537" s="129">
        <f t="shared" ref="CC537" si="9780">U537/U560</f>
        <v>1.2681577127046345E-3</v>
      </c>
      <c r="CD537" s="130">
        <f t="shared" ref="CD537" si="9781">V537/V560</f>
        <v>4.5238633793259444E-4</v>
      </c>
      <c r="CE537" s="131">
        <f t="shared" ref="CE537" si="9782">W537/W560</f>
        <v>0</v>
      </c>
      <c r="CF537" s="128">
        <f t="shared" ref="CF537" si="9783">X537/X560</f>
        <v>9.5547487101089239E-5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1.1193243779121642E-2</v>
      </c>
      <c r="CK537" s="135">
        <f t="shared" ref="CK537" si="9788">AC537/AC560</f>
        <v>1.969312327335175E-3</v>
      </c>
    </row>
    <row r="538" spans="1:89" ht="13.5" thickBot="1" x14ac:dyDescent="0.25">
      <c r="A538" s="145" t="s">
        <v>18</v>
      </c>
      <c r="B538" s="182">
        <v>2010</v>
      </c>
      <c r="C538" s="183">
        <v>0</v>
      </c>
      <c r="D538" s="184">
        <v>1216</v>
      </c>
      <c r="E538" s="185">
        <v>133</v>
      </c>
      <c r="F538" s="182">
        <v>3463</v>
      </c>
      <c r="G538" s="186">
        <v>252</v>
      </c>
      <c r="H538" s="184">
        <v>2555</v>
      </c>
      <c r="I538" s="185">
        <v>651</v>
      </c>
      <c r="J538" s="182">
        <v>98</v>
      </c>
      <c r="K538" s="186">
        <v>384</v>
      </c>
      <c r="L538" s="184">
        <v>384</v>
      </c>
      <c r="M538" s="182">
        <v>1076</v>
      </c>
      <c r="N538" s="187">
        <v>1651</v>
      </c>
      <c r="O538" s="188">
        <v>2176</v>
      </c>
      <c r="P538" s="182">
        <v>648</v>
      </c>
      <c r="Q538" s="186">
        <v>913</v>
      </c>
      <c r="R538" s="184">
        <v>886</v>
      </c>
      <c r="S538" s="185">
        <v>1296</v>
      </c>
      <c r="T538" s="182">
        <v>72</v>
      </c>
      <c r="U538" s="186">
        <v>726</v>
      </c>
      <c r="V538" s="184">
        <v>468</v>
      </c>
      <c r="W538" s="185">
        <v>1912</v>
      </c>
      <c r="X538" s="182">
        <v>921</v>
      </c>
      <c r="Y538" s="186">
        <v>893</v>
      </c>
      <c r="Z538" s="184">
        <v>2450</v>
      </c>
      <c r="AA538" s="182">
        <v>1501</v>
      </c>
      <c r="AB538" s="156">
        <f t="shared" si="9760"/>
        <v>16822</v>
      </c>
      <c r="AC538" s="157">
        <f t="shared" si="9761"/>
        <v>11913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6.8080205934155258E-2</v>
      </c>
      <c r="BK538" s="129">
        <f t="shared" ref="BK538" si="9789">C538/C560</f>
        <v>0</v>
      </c>
      <c r="BL538" s="130">
        <f t="shared" ref="BL538" si="9790">D538/D560</f>
        <v>8.9398617850316137E-2</v>
      </c>
      <c r="BM538" s="131">
        <f t="shared" ref="BM538" si="9791">E538/E560</f>
        <v>1.0803346600601088E-2</v>
      </c>
      <c r="BN538" s="128">
        <f t="shared" ref="BN538" si="9792">F538/F560</f>
        <v>0.10775741357313999</v>
      </c>
      <c r="BO538" s="129">
        <f t="shared" ref="BO538" si="9793">G538/G560</f>
        <v>1.0939399201250217E-2</v>
      </c>
      <c r="BP538" s="130">
        <f t="shared" ref="BP538" si="9794">H538/H560</f>
        <v>6.1587041411560524E-2</v>
      </c>
      <c r="BQ538" s="131">
        <f t="shared" ref="BQ538" si="9795">I538/I560</f>
        <v>1.5483778898297022E-2</v>
      </c>
      <c r="BR538" s="128">
        <f t="shared" ref="BR538" si="9796">J538/J560</f>
        <v>1.589618815896188E-2</v>
      </c>
      <c r="BS538" s="129">
        <f t="shared" ref="BS538" si="9797">K538/K560</f>
        <v>5.4786702810671994E-2</v>
      </c>
      <c r="BT538" s="130">
        <f t="shared" ref="BT538" si="9798">L538/L560</f>
        <v>1.7225910640588551E-2</v>
      </c>
      <c r="BU538" s="128">
        <f t="shared" ref="BU538" si="9799">M538/M560</f>
        <v>4.5051080221068497E-2</v>
      </c>
      <c r="BV538" s="132">
        <f t="shared" ref="BV538" si="9800">N538/N560</f>
        <v>4.1637244023000099E-2</v>
      </c>
      <c r="BW538" s="133">
        <f t="shared" ref="BW538" si="9801">O538/O560</f>
        <v>5.1391053800009447E-2</v>
      </c>
      <c r="BX538" s="128">
        <f t="shared" ref="BX538" si="9802">P538/P560</f>
        <v>3.1690140845070422E-2</v>
      </c>
      <c r="BY538" s="129">
        <f t="shared" ref="BY538" si="9803">Q538/Q560</f>
        <v>4.1754321778102989E-2</v>
      </c>
      <c r="BZ538" s="130">
        <f t="shared" ref="BZ538" si="9804">R538/R560</f>
        <v>3.5933000770572252E-2</v>
      </c>
      <c r="CA538" s="131">
        <f t="shared" ref="CA538" si="9805">S538/S560</f>
        <v>4.6104589114194239E-2</v>
      </c>
      <c r="CB538" s="128">
        <f t="shared" ref="CB538" si="9806">T538/T560</f>
        <v>1.0552542869705408E-2</v>
      </c>
      <c r="CC538" s="129">
        <f t="shared" ref="CC538" si="9807">U538/U560</f>
        <v>8.369840903850588E-2</v>
      </c>
      <c r="CD538" s="130">
        <f t="shared" ref="CD538" si="9808">V538/V560</f>
        <v>2.1171680615245419E-2</v>
      </c>
      <c r="CE538" s="131">
        <f t="shared" ref="CE538" si="9809">W538/W560</f>
        <v>6.5702209546063706E-2</v>
      </c>
      <c r="CF538" s="128">
        <f t="shared" ref="CF538" si="9810">X538/X560</f>
        <v>4.3999617810051593E-2</v>
      </c>
      <c r="CG538" s="129">
        <f t="shared" ref="CG538" si="9811">Y538/Y560</f>
        <v>6.5570159336221456E-2</v>
      </c>
      <c r="CH538" s="130">
        <f t="shared" ref="CH538" si="9812">Z538/Z560</f>
        <v>5.7028467679988828E-2</v>
      </c>
      <c r="CI538" s="128">
        <f t="shared" ref="CI538" si="9813">AA538/AA560</f>
        <v>3.4375357838085423E-2</v>
      </c>
      <c r="CJ538" s="134">
        <f t="shared" ref="CJ538" si="9814">AB538/AB560</f>
        <v>5.2115346485575496E-2</v>
      </c>
      <c r="CK538" s="135">
        <f t="shared" ref="CK538" si="9815">AC538/AC560</f>
        <v>3.7062271335772418E-2</v>
      </c>
    </row>
    <row r="539" spans="1:89" ht="14.25" thickTop="1" thickBot="1" x14ac:dyDescent="0.25">
      <c r="A539" s="136" t="s">
        <v>19</v>
      </c>
      <c r="B539" s="175">
        <v>3063</v>
      </c>
      <c r="C539" s="176">
        <v>909</v>
      </c>
      <c r="D539" s="177">
        <v>1258</v>
      </c>
      <c r="E539" s="178">
        <v>769</v>
      </c>
      <c r="F539" s="175">
        <v>3641</v>
      </c>
      <c r="G539" s="179">
        <v>1038</v>
      </c>
      <c r="H539" s="177">
        <v>3212</v>
      </c>
      <c r="I539" s="178">
        <v>1711</v>
      </c>
      <c r="J539" s="175">
        <v>220</v>
      </c>
      <c r="K539" s="179">
        <v>701</v>
      </c>
      <c r="L539" s="177">
        <v>658</v>
      </c>
      <c r="M539" s="175">
        <v>2324</v>
      </c>
      <c r="N539" s="180">
        <v>2509</v>
      </c>
      <c r="O539" s="181">
        <v>3765</v>
      </c>
      <c r="P539" s="175">
        <v>1421</v>
      </c>
      <c r="Q539" s="179">
        <v>1778</v>
      </c>
      <c r="R539" s="177">
        <v>1954</v>
      </c>
      <c r="S539" s="178">
        <v>1989</v>
      </c>
      <c r="T539" s="175">
        <v>198</v>
      </c>
      <c r="U539" s="179">
        <v>1343</v>
      </c>
      <c r="V539" s="177">
        <v>713</v>
      </c>
      <c r="W539" s="178">
        <v>3065</v>
      </c>
      <c r="X539" s="175">
        <v>1983</v>
      </c>
      <c r="Y539" s="179">
        <v>1212</v>
      </c>
      <c r="Z539" s="177">
        <v>3257</v>
      </c>
      <c r="AA539" s="175">
        <v>2165</v>
      </c>
      <c r="AB539" s="156">
        <f t="shared" si="9760"/>
        <v>24087</v>
      </c>
      <c r="AC539" s="157">
        <f t="shared" si="9761"/>
        <v>22769</v>
      </c>
      <c r="AE539" s="229" t="s">
        <v>13</v>
      </c>
      <c r="AF539" s="20">
        <f t="shared" ref="AF539:BG539" si="9816">SUM(AF536:AF538)</f>
        <v>6020</v>
      </c>
      <c r="AG539" s="21">
        <f t="shared" si="9816"/>
        <v>2056</v>
      </c>
      <c r="AH539" s="20">
        <f t="shared" si="9816"/>
        <v>2177</v>
      </c>
      <c r="AI539" s="21">
        <f t="shared" si="9816"/>
        <v>1832</v>
      </c>
      <c r="AJ539" s="20">
        <f t="shared" si="9816"/>
        <v>5445</v>
      </c>
      <c r="AK539" s="21">
        <f t="shared" si="9816"/>
        <v>2243</v>
      </c>
      <c r="AL539" s="20">
        <f t="shared" si="9816"/>
        <v>7387</v>
      </c>
      <c r="AM539" s="21">
        <f t="shared" si="9816"/>
        <v>3856</v>
      </c>
      <c r="AN539" s="20">
        <f t="shared" si="9816"/>
        <v>514</v>
      </c>
      <c r="AO539" s="21">
        <f t="shared" si="9816"/>
        <v>1918</v>
      </c>
      <c r="AP539" s="20">
        <f t="shared" si="9816"/>
        <v>1475</v>
      </c>
      <c r="AQ539" s="21">
        <f t="shared" si="9816"/>
        <v>6067</v>
      </c>
      <c r="AR539" s="20">
        <f t="shared" si="9816"/>
        <v>4388</v>
      </c>
      <c r="AS539" s="21">
        <f t="shared" si="9816"/>
        <v>7779</v>
      </c>
      <c r="AT539" s="20">
        <f t="shared" si="9816"/>
        <v>3129</v>
      </c>
      <c r="AU539" s="21">
        <f t="shared" si="9816"/>
        <v>3572</v>
      </c>
      <c r="AV539" s="20">
        <f t="shared" si="9816"/>
        <v>4113</v>
      </c>
      <c r="AW539" s="21">
        <f t="shared" si="9816"/>
        <v>3459</v>
      </c>
      <c r="AX539" s="20">
        <f t="shared" si="9816"/>
        <v>415</v>
      </c>
      <c r="AY539" s="21">
        <f t="shared" si="9816"/>
        <v>2527</v>
      </c>
      <c r="AZ539" s="20">
        <f t="shared" si="9816"/>
        <v>1433</v>
      </c>
      <c r="BA539" s="21">
        <f t="shared" si="9816"/>
        <v>5180</v>
      </c>
      <c r="BB539" s="20">
        <f t="shared" si="9816"/>
        <v>3270</v>
      </c>
      <c r="BC539" s="21">
        <f t="shared" si="9816"/>
        <v>3100</v>
      </c>
      <c r="BD539" s="20">
        <f t="shared" si="9816"/>
        <v>7224</v>
      </c>
      <c r="BE539" s="21">
        <f t="shared" si="9816"/>
        <v>4361</v>
      </c>
      <c r="BF539" s="160">
        <f t="shared" si="9816"/>
        <v>46990</v>
      </c>
      <c r="BG539" s="161">
        <f t="shared" si="9816"/>
        <v>47950</v>
      </c>
      <c r="BI539" s="136" t="s">
        <v>19</v>
      </c>
      <c r="BJ539" s="128">
        <f>B539/B560</f>
        <v>0.10374610486383959</v>
      </c>
      <c r="BK539" s="129">
        <f t="shared" ref="BK539" si="9817">C539/C560</f>
        <v>3.5272205191882351E-2</v>
      </c>
      <c r="BL539" s="130">
        <f t="shared" ref="BL539" si="9818">D539/D560</f>
        <v>9.2486399058961916E-2</v>
      </c>
      <c r="BM539" s="131">
        <f t="shared" ref="BM539" si="9819">E539/E560</f>
        <v>6.2464462675655918E-2</v>
      </c>
      <c r="BN539" s="128">
        <f t="shared" ref="BN539" si="9820">F539/F560</f>
        <v>0.11329620064100569</v>
      </c>
      <c r="BO539" s="129">
        <f t="shared" ref="BO539" si="9821">G539/G560</f>
        <v>4.505990623372113E-2</v>
      </c>
      <c r="BP539" s="130">
        <f t="shared" ref="BP539" si="9822">H539/H560</f>
        <v>7.7423709203104665E-2</v>
      </c>
      <c r="BQ539" s="131">
        <f t="shared" ref="BQ539" si="9823">I539/I560</f>
        <v>4.069546189706022E-2</v>
      </c>
      <c r="BR539" s="128">
        <f t="shared" ref="BR539" si="9824">J539/J560</f>
        <v>3.5685320356853206E-2</v>
      </c>
      <c r="BS539" s="129">
        <f t="shared" ref="BS539" si="9825">K539/K560</f>
        <v>0.10001426737052362</v>
      </c>
      <c r="BT539" s="130">
        <f t="shared" ref="BT539" si="9826">L539/L560</f>
        <v>2.9517315628925175E-2</v>
      </c>
      <c r="BU539" s="128">
        <f t="shared" ref="BU539" si="9827">M539/M560</f>
        <v>9.7303634232121919E-2</v>
      </c>
      <c r="BV539" s="132">
        <f t="shared" ref="BV539" si="9828">N539/N560</f>
        <v>6.3275496822354491E-2</v>
      </c>
      <c r="BW539" s="133">
        <f t="shared" ref="BW539" si="9829">O539/O560</f>
        <v>8.8918804024372966E-2</v>
      </c>
      <c r="BX539" s="128">
        <f t="shared" ref="BX539" si="9830">P539/P560</f>
        <v>6.9493348982785599E-2</v>
      </c>
      <c r="BY539" s="129">
        <f t="shared" ref="BY539" si="9831">Q539/Q560</f>
        <v>8.1313454678496294E-2</v>
      </c>
      <c r="BZ539" s="130">
        <f t="shared" ref="BZ539" si="9832">R539/R560</f>
        <v>7.9247272579794789E-2</v>
      </c>
      <c r="CA539" s="131">
        <f t="shared" ref="CA539" si="9833">S539/S560</f>
        <v>7.0757737459978653E-2</v>
      </c>
      <c r="CB539" s="128">
        <f t="shared" ref="CB539" si="9834">T539/T560</f>
        <v>2.9019492891689872E-2</v>
      </c>
      <c r="CC539" s="129">
        <f t="shared" ref="CC539" si="9835">U539/U560</f>
        <v>0.15483052801475675</v>
      </c>
      <c r="CD539" s="130">
        <f t="shared" ref="CD539" si="9836">V539/V560</f>
        <v>3.2255145894593981E-2</v>
      </c>
      <c r="CE539" s="131">
        <f t="shared" ref="CE539" si="9837">W539/W560</f>
        <v>0.10532284113947975</v>
      </c>
      <c r="CF539" s="128">
        <f t="shared" ref="CF539" si="9838">X539/X560</f>
        <v>9.4735333460729987E-2</v>
      </c>
      <c r="CG539" s="129">
        <f t="shared" ref="CG539" si="9839">Y539/Y560</f>
        <v>8.8993318158455098E-2</v>
      </c>
      <c r="CH539" s="130">
        <f t="shared" ref="CH539" si="9840">Z539/Z560</f>
        <v>7.5812946626009639E-2</v>
      </c>
      <c r="CI539" s="128">
        <f t="shared" ref="CI539" si="9841">AA539/AA560</f>
        <v>4.9582045116225812E-2</v>
      </c>
      <c r="CJ539" s="134">
        <f t="shared" ref="CJ539" si="9842">AB539/AB560</f>
        <v>7.4622657876474666E-2</v>
      </c>
      <c r="CK539" s="135">
        <f t="shared" ref="CK539" si="9843">AC539/AC560</f>
        <v>7.0836133303466983E-2</v>
      </c>
    </row>
    <row r="540" spans="1:89" ht="13.5" thickTop="1" x14ac:dyDescent="0.2">
      <c r="A540" s="145" t="s">
        <v>20</v>
      </c>
      <c r="B540" s="182">
        <v>2983</v>
      </c>
      <c r="C540" s="183">
        <v>1097</v>
      </c>
      <c r="D540" s="184">
        <v>1259</v>
      </c>
      <c r="E540" s="185">
        <v>1043</v>
      </c>
      <c r="F540" s="182">
        <v>2904</v>
      </c>
      <c r="G540" s="186">
        <v>1222</v>
      </c>
      <c r="H540" s="184">
        <v>4096</v>
      </c>
      <c r="I540" s="185">
        <v>1913</v>
      </c>
      <c r="J540" s="182">
        <v>255</v>
      </c>
      <c r="K540" s="186">
        <v>968</v>
      </c>
      <c r="L540" s="184">
        <v>756</v>
      </c>
      <c r="M540" s="182">
        <v>3004</v>
      </c>
      <c r="N540" s="187">
        <v>2352</v>
      </c>
      <c r="O540" s="188">
        <v>4034</v>
      </c>
      <c r="P540" s="182">
        <v>1767</v>
      </c>
      <c r="Q540" s="186">
        <v>1856</v>
      </c>
      <c r="R540" s="184">
        <v>2258</v>
      </c>
      <c r="S540" s="185">
        <v>2037</v>
      </c>
      <c r="T540" s="182">
        <v>234</v>
      </c>
      <c r="U540" s="186">
        <v>1554</v>
      </c>
      <c r="V540" s="184">
        <v>808</v>
      </c>
      <c r="W540" s="185">
        <v>3157</v>
      </c>
      <c r="X540" s="182">
        <v>1775</v>
      </c>
      <c r="Y540" s="186">
        <v>1809</v>
      </c>
      <c r="Z540" s="184">
        <v>3907</v>
      </c>
      <c r="AA540" s="182">
        <v>2473</v>
      </c>
      <c r="AB540" s="156">
        <f t="shared" si="9760"/>
        <v>25354</v>
      </c>
      <c r="AC540" s="157">
        <f t="shared" si="9761"/>
        <v>26167</v>
      </c>
      <c r="BI540" s="145" t="s">
        <v>20</v>
      </c>
      <c r="BJ540" s="128">
        <f>B540/B560</f>
        <v>0.10103644492616176</v>
      </c>
      <c r="BK540" s="129">
        <f t="shared" ref="BK540" si="9844">C540/C560</f>
        <v>4.2567226727717199E-2</v>
      </c>
      <c r="BL540" s="130">
        <f t="shared" ref="BL540" si="9845">D540/D560</f>
        <v>9.2559917659167767E-2</v>
      </c>
      <c r="BM540" s="131">
        <f t="shared" ref="BM540" si="9846">E540/E560</f>
        <v>8.472098123629275E-2</v>
      </c>
      <c r="BN540" s="128">
        <f t="shared" ref="BN540" si="9847">F540/F560</f>
        <v>9.0363132837539287E-2</v>
      </c>
      <c r="BO540" s="129">
        <f t="shared" ref="BO540" si="9848">G540/G560</f>
        <v>5.3047404063205419E-2</v>
      </c>
      <c r="BP540" s="130">
        <f t="shared" ref="BP540" si="9849">H540/H560</f>
        <v>9.8732102395989008E-2</v>
      </c>
      <c r="BQ540" s="131">
        <f t="shared" ref="BQ540" si="9850">I540/I560</f>
        <v>4.5499952430786791E-2</v>
      </c>
      <c r="BR540" s="128">
        <f t="shared" ref="BR540" si="9851">J540/J560</f>
        <v>4.1362530413625302E-2</v>
      </c>
      <c r="BS540" s="129">
        <f t="shared" ref="BS540" si="9852">K540/K560</f>
        <v>0.13810814666856899</v>
      </c>
      <c r="BT540" s="130">
        <f t="shared" ref="BT540" si="9853">L540/L560</f>
        <v>3.3913511573658711E-2</v>
      </c>
      <c r="BU540" s="128">
        <f t="shared" ref="BU540" si="9854">M540/M560</f>
        <v>0.12577457712276</v>
      </c>
      <c r="BV540" s="132">
        <f t="shared" ref="BV540" si="9855">N540/N560</f>
        <v>5.9316049631796632E-2</v>
      </c>
      <c r="BW540" s="133">
        <f t="shared" ref="BW540" si="9856">O540/O560</f>
        <v>9.5271834112701334E-2</v>
      </c>
      <c r="BX540" s="128">
        <f t="shared" ref="BX540" si="9857">P540/P560</f>
        <v>8.6414319248826296E-2</v>
      </c>
      <c r="BY540" s="129">
        <f t="shared" ref="BY540" si="9858">Q540/Q560</f>
        <v>8.4880636604774531E-2</v>
      </c>
      <c r="BZ540" s="130">
        <f t="shared" ref="BZ540" si="9859">R540/R560</f>
        <v>9.1576428600397455E-2</v>
      </c>
      <c r="CA540" s="131">
        <f t="shared" ref="CA540" si="9860">S540/S560</f>
        <v>7.2465314834578437E-2</v>
      </c>
      <c r="CB540" s="128">
        <f t="shared" ref="CB540" si="9861">T540/T560</f>
        <v>3.4295764326542577E-2</v>
      </c>
      <c r="CC540" s="129">
        <f t="shared" ref="CC540" si="9862">U540/U560</f>
        <v>0.17915609868572746</v>
      </c>
      <c r="CD540" s="130">
        <f t="shared" ref="CD540" si="9863">V540/V560</f>
        <v>3.6552816104953631E-2</v>
      </c>
      <c r="CE540" s="131">
        <f t="shared" ref="CE540" si="9864">W540/W560</f>
        <v>0.10848424452767946</v>
      </c>
      <c r="CF540" s="128">
        <f t="shared" ref="CF540" si="9865">X540/X560</f>
        <v>8.4798394802216695E-2</v>
      </c>
      <c r="CG540" s="129">
        <f t="shared" ref="CG540" si="9866">Y540/Y560</f>
        <v>0.13282913576620897</v>
      </c>
      <c r="CH540" s="130">
        <f t="shared" ref="CH540" si="9867">Z540/Z560</f>
        <v>9.0942948255394424E-2</v>
      </c>
      <c r="CI540" s="128">
        <f t="shared" ref="CI540" si="9868">AA540/AA560</f>
        <v>5.6635749456086112E-2</v>
      </c>
      <c r="CJ540" s="134">
        <f t="shared" ref="CJ540" si="9869">AB540/AB560</f>
        <v>7.8547883414295624E-2</v>
      </c>
      <c r="CK540" s="135">
        <f t="shared" ref="CK540" si="9870">AC540/AC560</f>
        <v>8.1407576096966083E-2</v>
      </c>
    </row>
    <row r="541" spans="1:89" ht="13.5" thickBot="1" x14ac:dyDescent="0.25">
      <c r="A541" s="136" t="s">
        <v>21</v>
      </c>
      <c r="B541" s="175">
        <v>3037</v>
      </c>
      <c r="C541" s="176">
        <v>959</v>
      </c>
      <c r="D541" s="177">
        <v>918</v>
      </c>
      <c r="E541" s="178">
        <v>789</v>
      </c>
      <c r="F541" s="175">
        <v>2541</v>
      </c>
      <c r="G541" s="179">
        <v>1021</v>
      </c>
      <c r="H541" s="177">
        <v>3291</v>
      </c>
      <c r="I541" s="178">
        <v>1943</v>
      </c>
      <c r="J541" s="175">
        <v>259</v>
      </c>
      <c r="K541" s="179">
        <v>950</v>
      </c>
      <c r="L541" s="177">
        <v>719</v>
      </c>
      <c r="M541" s="175">
        <v>3063</v>
      </c>
      <c r="N541" s="180">
        <v>2036</v>
      </c>
      <c r="O541" s="181">
        <v>3745</v>
      </c>
      <c r="P541" s="175">
        <v>1362</v>
      </c>
      <c r="Q541" s="179">
        <v>1716</v>
      </c>
      <c r="R541" s="177">
        <v>1855</v>
      </c>
      <c r="S541" s="178">
        <v>1422</v>
      </c>
      <c r="T541" s="175">
        <v>181</v>
      </c>
      <c r="U541" s="179">
        <v>973</v>
      </c>
      <c r="V541" s="177">
        <v>625</v>
      </c>
      <c r="W541" s="178">
        <v>2023</v>
      </c>
      <c r="X541" s="175">
        <v>1495</v>
      </c>
      <c r="Y541" s="179">
        <v>1291</v>
      </c>
      <c r="Z541" s="177">
        <v>3317</v>
      </c>
      <c r="AA541" s="175">
        <v>1888</v>
      </c>
      <c r="AB541" s="156">
        <f t="shared" si="9760"/>
        <v>21636</v>
      </c>
      <c r="AC541" s="157">
        <f t="shared" si="9761"/>
        <v>21783</v>
      </c>
      <c r="AE541" s="232" t="s">
        <v>85</v>
      </c>
      <c r="BI541" s="136" t="s">
        <v>21</v>
      </c>
      <c r="BJ541" s="128">
        <f>B541/B560</f>
        <v>0.1028654653840943</v>
      </c>
      <c r="BK541" s="129">
        <f t="shared" ref="BK541" si="9871">C541/C560</f>
        <v>3.7212370493966085E-2</v>
      </c>
      <c r="BL541" s="130">
        <f t="shared" ref="BL541" si="9872">D541/D560</f>
        <v>6.7490074988972207E-2</v>
      </c>
      <c r="BM541" s="131">
        <f t="shared" ref="BM541" si="9873">E541/E560</f>
        <v>6.408902607424255E-2</v>
      </c>
      <c r="BN541" s="128">
        <f t="shared" ref="BN541" si="9874">F541/F560</f>
        <v>7.9067741232846878E-2</v>
      </c>
      <c r="BO541" s="129">
        <f t="shared" ref="BO541" si="9875">G541/G560</f>
        <v>4.4321930890779647E-2</v>
      </c>
      <c r="BP541" s="130">
        <f t="shared" ref="BP541" si="9876">H541/H560</f>
        <v>7.9327966060839805E-2</v>
      </c>
      <c r="BQ541" s="131">
        <f t="shared" ref="BQ541" si="9877">I541/I560</f>
        <v>4.6213490628864998E-2</v>
      </c>
      <c r="BR541" s="128">
        <f t="shared" ref="BR541" si="9878">J541/J560</f>
        <v>4.2011354420113542E-2</v>
      </c>
      <c r="BS541" s="129">
        <f t="shared" ref="BS541" si="9879">K541/K560</f>
        <v>0.13554001997431872</v>
      </c>
      <c r="BT541" s="130">
        <f t="shared" ref="BT541" si="9880">L541/L560</f>
        <v>3.2253723308810336E-2</v>
      </c>
      <c r="BU541" s="128">
        <f t="shared" ref="BU541" si="9881">M541/M560</f>
        <v>0.1282448501088595</v>
      </c>
      <c r="BV541" s="132">
        <f t="shared" ref="BV541" si="9882">N541/N560</f>
        <v>5.1346716432966809E-2</v>
      </c>
      <c r="BW541" s="133">
        <f t="shared" ref="BW541" si="9883">O541/O560</f>
        <v>8.8446459779887576E-2</v>
      </c>
      <c r="BX541" s="128">
        <f t="shared" ref="BX541" si="9884">P541/P560</f>
        <v>6.6607981220657281E-2</v>
      </c>
      <c r="BY541" s="129">
        <f t="shared" ref="BY541" si="9885">Q541/Q560</f>
        <v>7.8478002378121289E-2</v>
      </c>
      <c r="BZ541" s="130">
        <f t="shared" ref="BZ541" si="9886">R541/R560</f>
        <v>7.5232185586243255E-2</v>
      </c>
      <c r="CA541" s="131">
        <f t="shared" ref="CA541" si="9887">S541/S560</f>
        <v>5.0586979722518674E-2</v>
      </c>
      <c r="CB541" s="128">
        <f t="shared" ref="CB541" si="9888">T541/T560</f>
        <v>2.6527920269676094E-2</v>
      </c>
      <c r="CC541" s="129">
        <f t="shared" ref="CC541" si="9889">U541/U560</f>
        <v>0.1121743140419645</v>
      </c>
      <c r="CD541" s="130">
        <f t="shared" ref="CD541" si="9890">V541/V560</f>
        <v>2.8274146120787151E-2</v>
      </c>
      <c r="CE541" s="131">
        <f t="shared" ref="CE541" si="9891">W541/W560</f>
        <v>6.9516511460087277E-2</v>
      </c>
      <c r="CF541" s="128">
        <f t="shared" ref="CF541" si="9892">X541/X560</f>
        <v>7.1421746608064204E-2</v>
      </c>
      <c r="CG541" s="129">
        <f t="shared" ref="CG541" si="9893">Y541/Y560</f>
        <v>9.479403774139071E-2</v>
      </c>
      <c r="CH541" s="130">
        <f t="shared" ref="CH541" si="9894">Z541/Z560</f>
        <v>7.7209562161029768E-2</v>
      </c>
      <c r="CI541" s="128">
        <f t="shared" ref="CI541" si="9895">AA541/AA560</f>
        <v>4.3238291537844954E-2</v>
      </c>
      <c r="CJ541" s="134">
        <f t="shared" ref="CJ541" si="9896">AB541/AB560</f>
        <v>6.7029344701100432E-2</v>
      </c>
      <c r="CK541" s="135">
        <f t="shared" ref="CK541" si="9897">AC541/AC560</f>
        <v>6.7768610468155008E-2</v>
      </c>
    </row>
    <row r="542" spans="1:89" ht="14.25" thickTop="1" thickBot="1" x14ac:dyDescent="0.25">
      <c r="A542" s="145" t="s">
        <v>22</v>
      </c>
      <c r="B542" s="182">
        <v>1997</v>
      </c>
      <c r="C542" s="183">
        <v>1008</v>
      </c>
      <c r="D542" s="184">
        <v>714</v>
      </c>
      <c r="E542" s="185">
        <v>650</v>
      </c>
      <c r="F542" s="182">
        <v>2327</v>
      </c>
      <c r="G542" s="186">
        <v>928</v>
      </c>
      <c r="H542" s="184">
        <v>2757</v>
      </c>
      <c r="I542" s="185">
        <v>2108</v>
      </c>
      <c r="J542" s="182">
        <v>222</v>
      </c>
      <c r="K542" s="186">
        <v>807</v>
      </c>
      <c r="L542" s="184">
        <v>691</v>
      </c>
      <c r="M542" s="182">
        <v>2126</v>
      </c>
      <c r="N542" s="187">
        <v>1891</v>
      </c>
      <c r="O542" s="188">
        <v>3322</v>
      </c>
      <c r="P542" s="182">
        <v>1091</v>
      </c>
      <c r="Q542" s="186">
        <v>1379</v>
      </c>
      <c r="R542" s="184">
        <v>1714</v>
      </c>
      <c r="S542" s="185">
        <v>1485</v>
      </c>
      <c r="T542" s="182">
        <v>197</v>
      </c>
      <c r="U542" s="186">
        <v>667</v>
      </c>
      <c r="V542" s="184">
        <v>642</v>
      </c>
      <c r="W542" s="185">
        <v>2356</v>
      </c>
      <c r="X542" s="182">
        <v>1156</v>
      </c>
      <c r="Y542" s="186">
        <v>1157</v>
      </c>
      <c r="Z542" s="184">
        <v>2792</v>
      </c>
      <c r="AA542" s="182">
        <v>2308</v>
      </c>
      <c r="AB542" s="156">
        <f t="shared" si="9760"/>
        <v>18191</v>
      </c>
      <c r="AC542" s="157">
        <f t="shared" si="9761"/>
        <v>20301</v>
      </c>
      <c r="AE542" s="301" t="s">
        <v>0</v>
      </c>
      <c r="AF542" s="303" t="s">
        <v>1</v>
      </c>
      <c r="AG542" s="304"/>
      <c r="AH542" s="303" t="s">
        <v>2</v>
      </c>
      <c r="AI542" s="304"/>
      <c r="AJ542" s="303" t="s">
        <v>3</v>
      </c>
      <c r="AK542" s="304"/>
      <c r="AL542" s="303" t="s">
        <v>4</v>
      </c>
      <c r="AM542" s="304"/>
      <c r="AN542" s="303" t="s">
        <v>5</v>
      </c>
      <c r="AO542" s="304"/>
      <c r="AP542" s="303" t="s">
        <v>6</v>
      </c>
      <c r="AQ542" s="304"/>
      <c r="AR542" s="303" t="s">
        <v>7</v>
      </c>
      <c r="AS542" s="304"/>
      <c r="AT542" s="303" t="s">
        <v>8</v>
      </c>
      <c r="AU542" s="304"/>
      <c r="AV542" s="303" t="s">
        <v>9</v>
      </c>
      <c r="AW542" s="304"/>
      <c r="AX542" s="303" t="s">
        <v>10</v>
      </c>
      <c r="AY542" s="304"/>
      <c r="AZ542" s="303" t="s">
        <v>11</v>
      </c>
      <c r="BA542" s="304"/>
      <c r="BB542" s="303" t="s">
        <v>12</v>
      </c>
      <c r="BC542" s="304"/>
      <c r="BD542" s="306" t="s">
        <v>40</v>
      </c>
      <c r="BE542" s="307"/>
      <c r="BF542" s="308" t="s">
        <v>41</v>
      </c>
      <c r="BG542" s="309"/>
      <c r="BI542" s="145" t="s">
        <v>22</v>
      </c>
      <c r="BJ542" s="128">
        <f>B542/B560</f>
        <v>6.7639886194282614E-2</v>
      </c>
      <c r="BK542" s="129">
        <f t="shared" ref="BK542" si="9898">C542/C560</f>
        <v>3.911373249000815E-2</v>
      </c>
      <c r="BL542" s="130">
        <f t="shared" ref="BL542" si="9899">D542/D560</f>
        <v>5.2492280546978388E-2</v>
      </c>
      <c r="BM542" s="131">
        <f t="shared" ref="BM542" si="9900">E542/E560</f>
        <v>5.2798310454065467E-2</v>
      </c>
      <c r="BN542" s="128">
        <f t="shared" ref="BN542" si="9901">F542/F560</f>
        <v>7.2408750038895978E-2</v>
      </c>
      <c r="BO542" s="129">
        <f t="shared" ref="BO542" si="9902">G542/G560</f>
        <v>4.0284771661746828E-2</v>
      </c>
      <c r="BP542" s="130">
        <f t="shared" ref="BP542" si="9903">H542/H560</f>
        <v>6.6456153883237723E-2</v>
      </c>
      <c r="BQ542" s="131">
        <f t="shared" ref="BQ542" si="9904">I542/I560</f>
        <v>5.0137950718295118E-2</v>
      </c>
      <c r="BR542" s="128">
        <f t="shared" ref="BR542" si="9905">J542/J560</f>
        <v>3.6009732360097323E-2</v>
      </c>
      <c r="BS542" s="129">
        <f t="shared" ref="BS542" si="9906">K542/K560</f>
        <v>0.11513768012555287</v>
      </c>
      <c r="BT542" s="130">
        <f t="shared" ref="BT542" si="9907">L542/L560</f>
        <v>3.0997667324600752E-2</v>
      </c>
      <c r="BU542" s="128">
        <f t="shared" ref="BU542" si="9908">M542/M560</f>
        <v>8.9013565566906719E-2</v>
      </c>
      <c r="BV542" s="132">
        <f t="shared" ref="BV542" si="9909">N542/N560</f>
        <v>4.7689902148693633E-2</v>
      </c>
      <c r="BW542" s="133">
        <f t="shared" ref="BW542" si="9910">O542/O560</f>
        <v>7.8456379009021776E-2</v>
      </c>
      <c r="BX542" s="128">
        <f t="shared" ref="BX542" si="9911">P542/P560</f>
        <v>5.3354851330203443E-2</v>
      </c>
      <c r="BY542" s="129">
        <f t="shared" ref="BY542" si="9912">Q542/Q560</f>
        <v>6.3065947132534522E-2</v>
      </c>
      <c r="BZ542" s="130">
        <f t="shared" ref="BZ542" si="9913">R542/R560</f>
        <v>6.9513728353003207E-2</v>
      </c>
      <c r="CA542" s="131">
        <f t="shared" ref="CA542" si="9914">S542/S560</f>
        <v>5.2828175026680899E-2</v>
      </c>
      <c r="CB542" s="128">
        <f t="shared" ref="CB542" si="9915">T542/T560</f>
        <v>2.8872929796277296E-2</v>
      </c>
      <c r="CC542" s="129">
        <f t="shared" ref="CC542" si="9916">U542/U560</f>
        <v>7.6896472215817385E-2</v>
      </c>
      <c r="CD542" s="130">
        <f t="shared" ref="CD542" si="9917">V542/V560</f>
        <v>2.9043202895272562E-2</v>
      </c>
      <c r="CE542" s="131">
        <f t="shared" ref="CE542" si="9918">W542/W560</f>
        <v>8.0959417202158004E-2</v>
      </c>
      <c r="CF542" s="128">
        <f t="shared" ref="CF542" si="9919">X542/X560</f>
        <v>5.5226447544429583E-2</v>
      </c>
      <c r="CG542" s="129">
        <f t="shared" ref="CG542" si="9920">Y542/Y560</f>
        <v>8.4954842499449304E-2</v>
      </c>
      <c r="CH542" s="130">
        <f t="shared" ref="CH542" si="9921">Z542/Z560</f>
        <v>6.4989176229603596E-2</v>
      </c>
      <c r="CI542" s="128">
        <f t="shared" ref="CI542" si="9922">AA542/AA560</f>
        <v>5.2856979274018091E-2</v>
      </c>
      <c r="CJ542" s="134">
        <f t="shared" ref="CJ542" si="9923">AB542/AB560</f>
        <v>5.6356572816496482E-2</v>
      </c>
      <c r="CK542" s="135">
        <f t="shared" ref="CK542" si="9924">AC542/AC560</f>
        <v>6.3157992981408201E-2</v>
      </c>
    </row>
    <row r="543" spans="1:89" ht="15" thickTop="1" thickBot="1" x14ac:dyDescent="0.3">
      <c r="A543" s="136" t="s">
        <v>23</v>
      </c>
      <c r="B543" s="175">
        <v>1493</v>
      </c>
      <c r="C543" s="176">
        <v>1048</v>
      </c>
      <c r="D543" s="177">
        <v>653</v>
      </c>
      <c r="E543" s="178">
        <v>601</v>
      </c>
      <c r="F543" s="175">
        <v>1973</v>
      </c>
      <c r="G543" s="179">
        <v>776</v>
      </c>
      <c r="H543" s="177">
        <v>2196</v>
      </c>
      <c r="I543" s="178">
        <v>1818</v>
      </c>
      <c r="J543" s="175">
        <v>250</v>
      </c>
      <c r="K543" s="179">
        <v>555</v>
      </c>
      <c r="L543" s="177">
        <v>656</v>
      </c>
      <c r="M543" s="175">
        <v>1459</v>
      </c>
      <c r="N543" s="180">
        <v>1728</v>
      </c>
      <c r="O543" s="181">
        <v>2357</v>
      </c>
      <c r="P543" s="175">
        <v>992</v>
      </c>
      <c r="Q543" s="179">
        <v>985</v>
      </c>
      <c r="R543" s="177">
        <v>1388</v>
      </c>
      <c r="S543" s="178">
        <v>1274</v>
      </c>
      <c r="T543" s="175">
        <v>241</v>
      </c>
      <c r="U543" s="179">
        <v>429</v>
      </c>
      <c r="V543" s="177">
        <v>707</v>
      </c>
      <c r="W543" s="178">
        <v>1677</v>
      </c>
      <c r="X543" s="175">
        <v>972</v>
      </c>
      <c r="Y543" s="179">
        <v>791</v>
      </c>
      <c r="Z543" s="177">
        <v>2288</v>
      </c>
      <c r="AA543" s="175">
        <v>2480</v>
      </c>
      <c r="AB543" s="156">
        <f t="shared" si="9760"/>
        <v>15537</v>
      </c>
      <c r="AC543" s="157">
        <f t="shared" si="9761"/>
        <v>16250</v>
      </c>
      <c r="AE543" s="302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5.056902858691234E-2</v>
      </c>
      <c r="BK543" s="129">
        <f t="shared" ref="BK543" si="9925">C543/C560</f>
        <v>4.066586473167514E-2</v>
      </c>
      <c r="BL543" s="130">
        <f t="shared" ref="BL543" si="9926">D543/D560</f>
        <v>4.800764593442141E-2</v>
      </c>
      <c r="BM543" s="131">
        <f t="shared" ref="BM543" si="9927">E543/E560</f>
        <v>4.8818130127528225E-2</v>
      </c>
      <c r="BN543" s="128">
        <f t="shared" ref="BN543" si="9928">F543/F560</f>
        <v>6.1393409465724864E-2</v>
      </c>
      <c r="BO543" s="129">
        <f t="shared" ref="BO543" si="9929">G543/G560</f>
        <v>3.3686403889564162E-2</v>
      </c>
      <c r="BP543" s="130">
        <f t="shared" ref="BP543" si="9930">H543/H560</f>
        <v>5.2933519741599579E-2</v>
      </c>
      <c r="BQ543" s="131">
        <f t="shared" ref="BQ543" si="9931">I543/I560</f>
        <v>4.324041480353915E-2</v>
      </c>
      <c r="BR543" s="128">
        <f t="shared" ref="BR543" si="9932">J543/J560</f>
        <v>4.0551500405515001E-2</v>
      </c>
      <c r="BS543" s="129">
        <f t="shared" ref="BS543" si="9933">K543/K560</f>
        <v>7.9183906406049359E-2</v>
      </c>
      <c r="BT543" s="130">
        <f t="shared" ref="BT543" si="9934">L543/L560</f>
        <v>2.9427597344338776E-2</v>
      </c>
      <c r="BU543" s="128">
        <f t="shared" ref="BU543" si="9935">M543/M560</f>
        <v>6.1086920113883773E-2</v>
      </c>
      <c r="BV543" s="132">
        <f t="shared" ref="BV543" si="9936">N543/N560</f>
        <v>4.3579138504993446E-2</v>
      </c>
      <c r="BW543" s="133">
        <f t="shared" ref="BW543" si="9937">O543/O560</f>
        <v>5.5665769212602141E-2</v>
      </c>
      <c r="BX543" s="128">
        <f t="shared" ref="BX543" si="9938">P543/P560</f>
        <v>4.8513302034428794E-2</v>
      </c>
      <c r="BY543" s="129">
        <f t="shared" ref="BY543" si="9939">Q543/Q560</f>
        <v>4.5047105094667521E-2</v>
      </c>
      <c r="BZ543" s="130">
        <f t="shared" ref="BZ543" si="9940">R543/R560</f>
        <v>5.6292330778277971E-2</v>
      </c>
      <c r="CA543" s="131">
        <f t="shared" ref="CA543" si="9941">S543/S560</f>
        <v>4.5321949484169337E-2</v>
      </c>
      <c r="CB543" s="128">
        <f t="shared" ref="CB543" si="9942">T543/T560</f>
        <v>3.5321705994430602E-2</v>
      </c>
      <c r="CC543" s="129">
        <f t="shared" ref="CC543" si="9943">U543/U560</f>
        <v>4.945815079548075E-2</v>
      </c>
      <c r="CD543" s="130">
        <f t="shared" ref="CD543" si="9944">V543/V560</f>
        <v>3.1983714091834425E-2</v>
      </c>
      <c r="CE543" s="131">
        <f t="shared" ref="CE543" si="9945">W543/W560</f>
        <v>5.7626885674031819E-2</v>
      </c>
      <c r="CF543" s="128">
        <f t="shared" ref="CF543" si="9946">X543/X560</f>
        <v>4.6436078731129371E-2</v>
      </c>
      <c r="CG543" s="129">
        <f t="shared" ref="CG543" si="9947">Y543/Y560</f>
        <v>5.8080622659519791E-2</v>
      </c>
      <c r="CH543" s="130">
        <f t="shared" ref="CH543" si="9948">Z543/Z560</f>
        <v>5.3257605735434463E-2</v>
      </c>
      <c r="CI543" s="128">
        <f t="shared" ref="CI543" si="9949">AA543/AA560</f>
        <v>5.6796060918355665E-2</v>
      </c>
      <c r="CJ543" s="134">
        <f t="shared" ref="CJ543" si="9950">AB543/AB560</f>
        <v>4.8134356101913356E-2</v>
      </c>
      <c r="CK543" s="135">
        <f t="shared" ref="CK543" si="9951">AC543/AC560</f>
        <v>5.0555016302048332E-2</v>
      </c>
    </row>
    <row r="544" spans="1:89" ht="13.5" thickTop="1" x14ac:dyDescent="0.2">
      <c r="A544" s="145" t="s">
        <v>24</v>
      </c>
      <c r="B544" s="189">
        <v>1535</v>
      </c>
      <c r="C544" s="183">
        <v>1155</v>
      </c>
      <c r="D544" s="184">
        <v>622</v>
      </c>
      <c r="E544" s="185">
        <v>498</v>
      </c>
      <c r="F544" s="182">
        <v>1884</v>
      </c>
      <c r="G544" s="186">
        <v>712</v>
      </c>
      <c r="H544" s="184">
        <v>2233</v>
      </c>
      <c r="I544" s="185">
        <v>1796</v>
      </c>
      <c r="J544" s="182">
        <v>305</v>
      </c>
      <c r="K544" s="186">
        <v>361</v>
      </c>
      <c r="L544" s="184">
        <v>798</v>
      </c>
      <c r="M544" s="182">
        <v>1520</v>
      </c>
      <c r="N544" s="187">
        <v>1718</v>
      </c>
      <c r="O544" s="190">
        <v>2274</v>
      </c>
      <c r="P544" s="182">
        <v>961</v>
      </c>
      <c r="Q544" s="186">
        <v>934</v>
      </c>
      <c r="R544" s="184">
        <v>1364</v>
      </c>
      <c r="S544" s="185">
        <v>1249</v>
      </c>
      <c r="T544" s="182">
        <v>219</v>
      </c>
      <c r="U544" s="186">
        <v>310</v>
      </c>
      <c r="V544" s="184">
        <v>691</v>
      </c>
      <c r="W544" s="191">
        <v>1390</v>
      </c>
      <c r="X544" s="182">
        <v>797</v>
      </c>
      <c r="Y544" s="186">
        <v>575</v>
      </c>
      <c r="Z544" s="184">
        <v>2310</v>
      </c>
      <c r="AA544" s="182">
        <v>2103</v>
      </c>
      <c r="AB544" s="156">
        <f t="shared" si="9760"/>
        <v>15437</v>
      </c>
      <c r="AC544" s="157">
        <f t="shared" si="9761"/>
        <v>14877</v>
      </c>
      <c r="AE544" s="235" t="str">
        <f>$AE$17</f>
        <v>17:00 - 17:59</v>
      </c>
      <c r="AF544" s="125">
        <f t="shared" ref="AF544:AU545" si="9952">SUMIF($A$9:$A$32,$AE544,B$536:B$559)</f>
        <v>1541</v>
      </c>
      <c r="AG544" s="172">
        <f t="shared" si="9952"/>
        <v>3621</v>
      </c>
      <c r="AH544" s="126">
        <f t="shared" si="9952"/>
        <v>1180</v>
      </c>
      <c r="AI544" s="166">
        <f t="shared" si="9952"/>
        <v>1176</v>
      </c>
      <c r="AJ544" s="125">
        <f t="shared" si="9952"/>
        <v>1505</v>
      </c>
      <c r="AK544" s="127">
        <f t="shared" si="9952"/>
        <v>2652</v>
      </c>
      <c r="AL544" s="126">
        <f t="shared" si="9952"/>
        <v>2458</v>
      </c>
      <c r="AM544" s="166">
        <f t="shared" si="9952"/>
        <v>4552</v>
      </c>
      <c r="AN544" s="125">
        <f t="shared" si="9952"/>
        <v>916</v>
      </c>
      <c r="AO544" s="127">
        <f t="shared" si="9952"/>
        <v>292</v>
      </c>
      <c r="AP544" s="126">
        <f t="shared" si="9952"/>
        <v>2925</v>
      </c>
      <c r="AQ544" s="125">
        <f t="shared" si="9952"/>
        <v>870</v>
      </c>
      <c r="AR544" s="165">
        <f t="shared" si="9952"/>
        <v>4300</v>
      </c>
      <c r="AS544" s="167">
        <f t="shared" si="9952"/>
        <v>2592</v>
      </c>
      <c r="AT544" s="125">
        <f t="shared" si="9952"/>
        <v>2020</v>
      </c>
      <c r="AU544" s="127">
        <f t="shared" si="9952"/>
        <v>1749</v>
      </c>
      <c r="AV544" s="126">
        <f t="shared" ref="AP544:BE545" si="9953">SUMIF($A$9:$A$32,$AE544,R$536:R$559)</f>
        <v>1640</v>
      </c>
      <c r="AW544" s="166">
        <f t="shared" si="9953"/>
        <v>2440</v>
      </c>
      <c r="AX544" s="125">
        <f t="shared" si="9953"/>
        <v>1384</v>
      </c>
      <c r="AY544" s="127">
        <f t="shared" si="9953"/>
        <v>261</v>
      </c>
      <c r="AZ544" s="126">
        <f t="shared" si="9953"/>
        <v>3124</v>
      </c>
      <c r="BA544" s="166">
        <f t="shared" si="9953"/>
        <v>1500</v>
      </c>
      <c r="BB544" s="125">
        <f t="shared" si="9953"/>
        <v>2200</v>
      </c>
      <c r="BC544" s="127">
        <f t="shared" si="9953"/>
        <v>761</v>
      </c>
      <c r="BD544" s="170">
        <f t="shared" si="9953"/>
        <v>3301</v>
      </c>
      <c r="BE544" s="171">
        <f t="shared" si="9953"/>
        <v>4153</v>
      </c>
      <c r="BF544" s="156">
        <f>AF544+AH544+AJ544+AL544+AN544+AP544+AR544+AT544+AV544+AX544+AZ544+BB544+BD544</f>
        <v>28494</v>
      </c>
      <c r="BG544" s="157">
        <f>AG544+AI544+AK544+AM544+AO544+AQ544+AS544+AU544+AW544+AY544+BA544+BC544+BE544</f>
        <v>26619</v>
      </c>
      <c r="BI544" s="145" t="s">
        <v>24</v>
      </c>
      <c r="BJ544" s="128">
        <f>B544/B560</f>
        <v>5.1991600054193197E-2</v>
      </c>
      <c r="BK544" s="129">
        <f t="shared" ref="BK544" si="9954">C544/C560</f>
        <v>4.481781847813434E-2</v>
      </c>
      <c r="BL544" s="130">
        <f t="shared" ref="BL544" si="9955">D544/D560</f>
        <v>4.5728569328039995E-2</v>
      </c>
      <c r="BM544" s="131">
        <f t="shared" ref="BM544" si="9956">E544/E560</f>
        <v>4.0451628624807084E-2</v>
      </c>
      <c r="BN544" s="128">
        <f t="shared" ref="BN544" si="9957">F544/F560</f>
        <v>5.8624015931792013E-2</v>
      </c>
      <c r="BO544" s="129">
        <f t="shared" ref="BO544" si="9958">G544/G560</f>
        <v>3.0908143774960931E-2</v>
      </c>
      <c r="BP544" s="130">
        <f t="shared" ref="BP544" si="9959">H544/H560</f>
        <v>5.3825386877500846E-2</v>
      </c>
      <c r="BQ544" s="131">
        <f t="shared" ref="BQ544" si="9960">I544/I560</f>
        <v>4.2717153458281802E-2</v>
      </c>
      <c r="BR544" s="128">
        <f t="shared" ref="BR544" si="9961">J544/J560</f>
        <v>4.9472830494728302E-2</v>
      </c>
      <c r="BS544" s="129">
        <f t="shared" ref="BS544" si="9962">K544/K560</f>
        <v>5.1505207590241117E-2</v>
      </c>
      <c r="BT544" s="130">
        <f t="shared" ref="BT544" si="9963">L544/L560</f>
        <v>3.5797595549973082E-2</v>
      </c>
      <c r="BU544" s="128">
        <f t="shared" ref="BU544" si="9964">M544/M560</f>
        <v>6.3640931167308665E-2</v>
      </c>
      <c r="BV544" s="132">
        <f t="shared" ref="BV544" si="9965">N544/N560</f>
        <v>4.3326944416422881E-2</v>
      </c>
      <c r="BW544" s="133">
        <f t="shared" ref="BW544" si="9966">O544/O560</f>
        <v>5.3705540597987815E-2</v>
      </c>
      <c r="BX544" s="128">
        <f t="shared" ref="BX544" si="9967">P544/P560</f>
        <v>4.6997261345852893E-2</v>
      </c>
      <c r="BY544" s="129">
        <f t="shared" ref="BY544" si="9968">Q544/Q560</f>
        <v>4.2714716912100978E-2</v>
      </c>
      <c r="BZ544" s="130">
        <f t="shared" ref="BZ544" si="9969">R544/R560</f>
        <v>5.5318976355598813E-2</v>
      </c>
      <c r="CA544" s="131">
        <f t="shared" ref="CA544" si="9970">S544/S560</f>
        <v>4.4432586268231947E-2</v>
      </c>
      <c r="CB544" s="128">
        <f t="shared" ref="CB544" si="9971">T544/T560</f>
        <v>3.2097317895353951E-2</v>
      </c>
      <c r="CC544" s="129">
        <f t="shared" ref="CC544" si="9972">U544/U560</f>
        <v>3.5738990085312429E-2</v>
      </c>
      <c r="CD544" s="130">
        <f t="shared" ref="CD544" si="9973">V544/V560</f>
        <v>3.1259895951142279E-2</v>
      </c>
      <c r="CE544" s="131">
        <f t="shared" ref="CE544" si="9974">W544/W560</f>
        <v>4.7764681626060963E-2</v>
      </c>
      <c r="CF544" s="128">
        <f t="shared" ref="CF544" si="9975">X544/X560</f>
        <v>3.8075673609784061E-2</v>
      </c>
      <c r="CG544" s="129">
        <f t="shared" ref="CG544" si="9976">Y544/Y560</f>
        <v>4.2220427344151552E-2</v>
      </c>
      <c r="CH544" s="130">
        <f t="shared" ref="CH544" si="9977">Z544/Z560</f>
        <v>5.3769698098275177E-2</v>
      </c>
      <c r="CI544" s="128">
        <f t="shared" ref="CI544" si="9978">AA544/AA560</f>
        <v>4.8162143593266919E-2</v>
      </c>
      <c r="CJ544" s="134">
        <f t="shared" ref="CJ544" si="9979">AB544/AB560</f>
        <v>4.7824551402795679E-2</v>
      </c>
      <c r="CK544" s="135">
        <f t="shared" ref="CK544" si="9980">AC544/AC560</f>
        <v>4.6283506309266031E-2</v>
      </c>
    </row>
    <row r="545" spans="1:89" x14ac:dyDescent="0.2">
      <c r="A545" s="136" t="s">
        <v>25</v>
      </c>
      <c r="B545" s="192">
        <v>1416</v>
      </c>
      <c r="C545" s="176">
        <v>1207</v>
      </c>
      <c r="D545" s="177">
        <v>599</v>
      </c>
      <c r="E545" s="178">
        <v>579</v>
      </c>
      <c r="F545" s="175">
        <v>1667</v>
      </c>
      <c r="G545" s="179">
        <v>866</v>
      </c>
      <c r="H545" s="177">
        <v>2264</v>
      </c>
      <c r="I545" s="178">
        <v>2026</v>
      </c>
      <c r="J545" s="175">
        <v>309</v>
      </c>
      <c r="K545" s="176">
        <v>310</v>
      </c>
      <c r="L545" s="177">
        <v>885</v>
      </c>
      <c r="M545" s="175">
        <v>1270</v>
      </c>
      <c r="N545" s="180">
        <v>1752</v>
      </c>
      <c r="O545" s="193">
        <v>1954</v>
      </c>
      <c r="P545" s="175">
        <v>1035</v>
      </c>
      <c r="Q545" s="176">
        <v>951</v>
      </c>
      <c r="R545" s="177">
        <v>1327</v>
      </c>
      <c r="S545" s="178">
        <v>1376</v>
      </c>
      <c r="T545" s="184">
        <v>204</v>
      </c>
      <c r="U545" s="175">
        <v>345</v>
      </c>
      <c r="V545" s="177">
        <v>783</v>
      </c>
      <c r="W545" s="194">
        <v>1670</v>
      </c>
      <c r="X545" s="175">
        <v>891</v>
      </c>
      <c r="Y545" s="179">
        <v>597</v>
      </c>
      <c r="Z545" s="177">
        <v>2099</v>
      </c>
      <c r="AA545" s="175">
        <v>2709</v>
      </c>
      <c r="AB545" s="156">
        <f t="shared" si="9760"/>
        <v>15231</v>
      </c>
      <c r="AC545" s="157">
        <f t="shared" si="9761"/>
        <v>15860</v>
      </c>
      <c r="AE545" s="237" t="str">
        <f>$AE$18</f>
        <v>18:00 - 18:59</v>
      </c>
      <c r="AF545" s="125">
        <f t="shared" si="9952"/>
        <v>1655</v>
      </c>
      <c r="AG545" s="176">
        <f t="shared" si="9952"/>
        <v>3454</v>
      </c>
      <c r="AH545" s="177">
        <f t="shared" si="9952"/>
        <v>884</v>
      </c>
      <c r="AI545" s="178">
        <f t="shared" si="9952"/>
        <v>1222</v>
      </c>
      <c r="AJ545" s="238">
        <f t="shared" si="9952"/>
        <v>1276</v>
      </c>
      <c r="AK545" s="179">
        <f t="shared" si="9952"/>
        <v>2593</v>
      </c>
      <c r="AL545" s="177">
        <f t="shared" si="9952"/>
        <v>2453</v>
      </c>
      <c r="AM545" s="178">
        <f t="shared" si="9952"/>
        <v>4957</v>
      </c>
      <c r="AN545" s="238">
        <f t="shared" si="9952"/>
        <v>620</v>
      </c>
      <c r="AO545" s="179">
        <f t="shared" si="9952"/>
        <v>270</v>
      </c>
      <c r="AP545" s="177">
        <f t="shared" si="9953"/>
        <v>2995</v>
      </c>
      <c r="AQ545" s="238">
        <f t="shared" si="9953"/>
        <v>874</v>
      </c>
      <c r="AR545" s="180">
        <f t="shared" si="9953"/>
        <v>3683</v>
      </c>
      <c r="AS545" s="181">
        <f t="shared" si="9953"/>
        <v>2599</v>
      </c>
      <c r="AT545" s="238">
        <f t="shared" si="9953"/>
        <v>1733</v>
      </c>
      <c r="AU545" s="179">
        <f t="shared" si="9953"/>
        <v>1771</v>
      </c>
      <c r="AV545" s="177">
        <f t="shared" si="9953"/>
        <v>1707</v>
      </c>
      <c r="AW545" s="178">
        <f t="shared" si="9953"/>
        <v>2743</v>
      </c>
      <c r="AX545" s="238">
        <f t="shared" si="9953"/>
        <v>1110</v>
      </c>
      <c r="AY545" s="179">
        <f t="shared" si="9953"/>
        <v>262</v>
      </c>
      <c r="AZ545" s="177">
        <f t="shared" si="9953"/>
        <v>3163</v>
      </c>
      <c r="BA545" s="178">
        <f t="shared" si="9953"/>
        <v>1631</v>
      </c>
      <c r="BB545" s="238">
        <f t="shared" si="9953"/>
        <v>2053</v>
      </c>
      <c r="BC545" s="179">
        <f t="shared" si="9953"/>
        <v>836</v>
      </c>
      <c r="BD545" s="177">
        <f t="shared" si="9953"/>
        <v>2646</v>
      </c>
      <c r="BE545" s="238">
        <f t="shared" si="9953"/>
        <v>4493</v>
      </c>
      <c r="BF545" s="158">
        <f>SUM(AF545,AH545,AJ545,AL545,AN545,AP545,AR545,AT545,AV545,AX545,AZ545,BB545,BD545)</f>
        <v>25978</v>
      </c>
      <c r="BG545" s="159">
        <f>SUM(AG545,AI545,AK545,AM545,AO545,AQ545,AS545,AU545,AW545,AY545,BA545,BC545,BE545)</f>
        <v>27705</v>
      </c>
      <c r="BI545" s="136" t="s">
        <v>25</v>
      </c>
      <c r="BJ545" s="128">
        <f>B545/B560</f>
        <v>4.7960980896897439E-2</v>
      </c>
      <c r="BK545" s="129">
        <f t="shared" ref="BK545" si="9981">C545/C560</f>
        <v>4.6835590392301424E-2</v>
      </c>
      <c r="BL545" s="130">
        <f t="shared" ref="BL545" si="9982">D545/D560</f>
        <v>4.4037641523305394E-2</v>
      </c>
      <c r="BM545" s="131">
        <f t="shared" ref="BM545" si="9983">E545/E560</f>
        <v>4.7031110389082934E-2</v>
      </c>
      <c r="BN545" s="128">
        <f t="shared" ref="BN545" si="9984">F545/F560</f>
        <v>5.1871674394000686E-2</v>
      </c>
      <c r="BO545" s="129">
        <f t="shared" ref="BO545" si="9985">G545/G560</f>
        <v>3.7593332175724956E-2</v>
      </c>
      <c r="BP545" s="130">
        <f t="shared" ref="BP545" si="9986">H545/H560</f>
        <v>5.4572626910282987E-2</v>
      </c>
      <c r="BQ545" s="131">
        <f t="shared" ref="BQ545" si="9987">I545/I560</f>
        <v>4.8187612976881365E-2</v>
      </c>
      <c r="BR545" s="128">
        <f t="shared" ref="BR545" si="9988">J545/J560</f>
        <v>5.0121654501216542E-2</v>
      </c>
      <c r="BS545" s="129">
        <f t="shared" ref="BS545" si="9989">K545/K560</f>
        <v>4.4228848623198744E-2</v>
      </c>
      <c r="BT545" s="130">
        <f t="shared" ref="BT545" si="9990">L545/L560</f>
        <v>3.970034092948143E-2</v>
      </c>
      <c r="BU545" s="128">
        <f t="shared" ref="BU545" si="9991">M545/M560</f>
        <v>5.3173672751632893E-2</v>
      </c>
      <c r="BV545" s="132">
        <f t="shared" ref="BV545" si="9992">N545/N560</f>
        <v>4.4184404317562799E-2</v>
      </c>
      <c r="BW545" s="133">
        <f t="shared" ref="BW545" si="9993">O545/O560</f>
        <v>4.6148032686221717E-2</v>
      </c>
      <c r="BX545" s="128">
        <f t="shared" ref="BX545" si="9994">P545/P560</f>
        <v>5.0616197183098594E-2</v>
      </c>
      <c r="BY545" s="129">
        <f t="shared" ref="BY545" si="9995">Q545/Q560</f>
        <v>4.3492179639623159E-2</v>
      </c>
      <c r="BZ545" s="130">
        <f t="shared" ref="BZ545" si="9996">R545/R560</f>
        <v>5.3818388287301781E-2</v>
      </c>
      <c r="CA545" s="131">
        <f t="shared" ref="CA545" si="9997">S545/S560</f>
        <v>4.895055140519388E-2</v>
      </c>
      <c r="CB545" s="128">
        <f t="shared" ref="CB545" si="9998">T545/T560</f>
        <v>2.9898871464165325E-2</v>
      </c>
      <c r="CC545" s="129">
        <f t="shared" ref="CC545" si="9999">U545/U560</f>
        <v>3.9774037353008995E-2</v>
      </c>
      <c r="CD545" s="130">
        <f t="shared" ref="CD545" si="10000">V545/V560</f>
        <v>3.5421850260122144E-2</v>
      </c>
      <c r="CE545" s="131">
        <f t="shared" ref="CE545" si="10001">W545/W560</f>
        <v>5.7386344111886187E-2</v>
      </c>
      <c r="CF545" s="128">
        <f t="shared" ref="CF545" si="10002">X545/X560</f>
        <v>4.2566405503535257E-2</v>
      </c>
      <c r="CG545" s="129">
        <f t="shared" ref="CG545" si="10003">Y545/Y560</f>
        <v>4.3835817607753874E-2</v>
      </c>
      <c r="CH545" s="130">
        <f t="shared" ref="CH545" si="10004">Z545/Z560</f>
        <v>4.8858266800121043E-2</v>
      </c>
      <c r="CI545" s="128">
        <f t="shared" ref="CI545" si="10005">AA545/AA560</f>
        <v>6.2040535898316727E-2</v>
      </c>
      <c r="CJ545" s="134">
        <f t="shared" ref="CJ545" si="10006">AB545/AB560</f>
        <v>4.7186353722613261E-2</v>
      </c>
      <c r="CK545" s="135">
        <f t="shared" ref="CK545" si="10007">AC545/AC560</f>
        <v>4.9341695910799177E-2</v>
      </c>
    </row>
    <row r="546" spans="1:89" ht="13.5" thickBot="1" x14ac:dyDescent="0.25">
      <c r="A546" s="145" t="s">
        <v>26</v>
      </c>
      <c r="B546" s="189">
        <v>1210</v>
      </c>
      <c r="C546" s="183">
        <v>1099</v>
      </c>
      <c r="D546" s="184">
        <v>571</v>
      </c>
      <c r="E546" s="185">
        <v>508</v>
      </c>
      <c r="F546" s="182">
        <v>1265</v>
      </c>
      <c r="G546" s="186">
        <v>826</v>
      </c>
      <c r="H546" s="184">
        <v>1930</v>
      </c>
      <c r="I546" s="185">
        <v>1891</v>
      </c>
      <c r="J546" s="182">
        <v>279</v>
      </c>
      <c r="K546" s="183">
        <v>240</v>
      </c>
      <c r="L546" s="184">
        <v>918</v>
      </c>
      <c r="M546" s="182">
        <v>1048</v>
      </c>
      <c r="N546" s="187">
        <v>1624</v>
      </c>
      <c r="O546" s="190">
        <v>1840</v>
      </c>
      <c r="P546" s="182">
        <v>914</v>
      </c>
      <c r="Q546" s="183">
        <v>835</v>
      </c>
      <c r="R546" s="184">
        <v>1113</v>
      </c>
      <c r="S546" s="185">
        <v>1228</v>
      </c>
      <c r="T546" s="182">
        <v>174</v>
      </c>
      <c r="U546" s="186">
        <v>296</v>
      </c>
      <c r="V546" s="184">
        <v>744</v>
      </c>
      <c r="W546" s="191">
        <v>1201</v>
      </c>
      <c r="X546" s="182">
        <v>749</v>
      </c>
      <c r="Y546" s="186">
        <v>400</v>
      </c>
      <c r="Z546" s="184">
        <v>2265</v>
      </c>
      <c r="AA546" s="182">
        <v>2269</v>
      </c>
      <c r="AB546" s="156">
        <f t="shared" si="9760"/>
        <v>13756</v>
      </c>
      <c r="AC546" s="157">
        <f t="shared" si="9761"/>
        <v>13681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4.0983606557377046E-2</v>
      </c>
      <c r="BK546" s="129">
        <f t="shared" ref="BK546" si="10008">C546/C560</f>
        <v>4.2644833339800549E-2</v>
      </c>
      <c r="BL546" s="130">
        <f t="shared" ref="BL546" si="10009">D546/D560</f>
        <v>4.1979120717541535E-2</v>
      </c>
      <c r="BM546" s="131">
        <f t="shared" ref="BM546" si="10010">E546/E560</f>
        <v>4.12639103241004E-2</v>
      </c>
      <c r="BN546" s="128">
        <f t="shared" ref="BN546" si="10011">F546/F560</f>
        <v>3.9362728319382645E-2</v>
      </c>
      <c r="BO546" s="129">
        <f t="shared" ref="BO546" si="10012">G546/G560</f>
        <v>3.5856919604097932E-2</v>
      </c>
      <c r="BP546" s="130">
        <f t="shared" ref="BP546" si="10013">H546/H560</f>
        <v>4.6521718169985057E-2</v>
      </c>
      <c r="BQ546" s="131">
        <f t="shared" ref="BQ546" si="10014">I546/I560</f>
        <v>4.4976691085529444E-2</v>
      </c>
      <c r="BR546" s="128">
        <f t="shared" ref="BR546" si="10015">J546/J560</f>
        <v>4.5255474452554748E-2</v>
      </c>
      <c r="BS546" s="129">
        <f t="shared" ref="BS546" si="10016">K546/K560</f>
        <v>3.4241689256669997E-2</v>
      </c>
      <c r="BT546" s="130">
        <f t="shared" ref="BT546" si="10017">L546/L560</f>
        <v>4.1180692625157007E-2</v>
      </c>
      <c r="BU546" s="128">
        <f t="shared" ref="BU546" si="10018">M546/M560</f>
        <v>4.3878747278512813E-2</v>
      </c>
      <c r="BV546" s="132">
        <f t="shared" ref="BV546" si="10019">N546/N560</f>
        <v>4.0956319983859575E-2</v>
      </c>
      <c r="BW546" s="133">
        <f t="shared" ref="BW546" si="10020">O546/O560</f>
        <v>4.3455670492655044E-2</v>
      </c>
      <c r="BX546" s="128">
        <f t="shared" ref="BX546" si="10021">P546/P560</f>
        <v>4.4698748043818466E-2</v>
      </c>
      <c r="BY546" s="129">
        <f t="shared" ref="BY546" si="10022">Q546/Q560</f>
        <v>3.8187139851824752E-2</v>
      </c>
      <c r="BZ546" s="130">
        <f t="shared" ref="BZ546" si="10023">R546/R560</f>
        <v>4.5139311351745953E-2</v>
      </c>
      <c r="CA546" s="131">
        <f t="shared" ref="CA546" si="10024">S546/S560</f>
        <v>4.3685521166844536E-2</v>
      </c>
      <c r="CB546" s="128">
        <f t="shared" ref="CB546" si="10025">T546/T560</f>
        <v>2.5501978601788069E-2</v>
      </c>
      <c r="CC546" s="129">
        <f t="shared" ref="CC546" si="10026">U546/U560</f>
        <v>3.41249711782338E-2</v>
      </c>
      <c r="CD546" s="130">
        <f t="shared" ref="CD546" si="10027">V546/V560</f>
        <v>3.3657543542185024E-2</v>
      </c>
      <c r="CE546" s="131">
        <f t="shared" ref="CE546" si="10028">W546/W560</f>
        <v>4.1270059448128928E-2</v>
      </c>
      <c r="CF546" s="128">
        <f t="shared" ref="CF546" si="10029">X546/X560</f>
        <v>3.5782533919357921E-2</v>
      </c>
      <c r="CG546" s="129">
        <f t="shared" ref="CG546" si="10030">Y546/Y560</f>
        <v>2.9370732065496733E-2</v>
      </c>
      <c r="CH546" s="130">
        <f t="shared" ref="CH546" si="10031">Z546/Z560</f>
        <v>5.272223644701008E-2</v>
      </c>
      <c r="CI546" s="128">
        <f t="shared" ref="CI546" si="10032">AA546/AA560</f>
        <v>5.1963815412802018E-2</v>
      </c>
      <c r="CJ546" s="134">
        <f t="shared" ref="CJ546" si="10033">AB546/AB560</f>
        <v>4.2616734410627542E-2</v>
      </c>
      <c r="CK546" s="135">
        <f t="shared" ref="CK546" si="10034">AC546/AC560</f>
        <v>4.2562657109435277E-2</v>
      </c>
    </row>
    <row r="547" spans="1:89" ht="14.25" thickTop="1" thickBot="1" x14ac:dyDescent="0.25">
      <c r="A547" s="136" t="s">
        <v>27</v>
      </c>
      <c r="B547" s="192">
        <v>1038</v>
      </c>
      <c r="C547" s="176">
        <v>1343</v>
      </c>
      <c r="D547" s="177">
        <v>548</v>
      </c>
      <c r="E547" s="178">
        <v>502</v>
      </c>
      <c r="F547" s="175">
        <v>1183</v>
      </c>
      <c r="G547" s="179">
        <v>1065</v>
      </c>
      <c r="H547" s="177">
        <v>1954</v>
      </c>
      <c r="I547" s="178">
        <v>2058</v>
      </c>
      <c r="J547" s="175">
        <v>346</v>
      </c>
      <c r="K547" s="176">
        <v>264</v>
      </c>
      <c r="L547" s="177">
        <v>986</v>
      </c>
      <c r="M547" s="175">
        <v>976</v>
      </c>
      <c r="N547" s="180">
        <v>1870</v>
      </c>
      <c r="O547" s="193">
        <v>1727</v>
      </c>
      <c r="P547" s="175">
        <v>1053</v>
      </c>
      <c r="Q547" s="176">
        <v>814</v>
      </c>
      <c r="R547" s="177">
        <v>1182</v>
      </c>
      <c r="S547" s="178">
        <v>1191</v>
      </c>
      <c r="T547" s="175">
        <v>250</v>
      </c>
      <c r="U547" s="179">
        <v>260</v>
      </c>
      <c r="V547" s="177">
        <v>889</v>
      </c>
      <c r="W547" s="194">
        <v>1267</v>
      </c>
      <c r="X547" s="175">
        <v>748</v>
      </c>
      <c r="Y547" s="179">
        <v>420</v>
      </c>
      <c r="Z547" s="177">
        <v>2104</v>
      </c>
      <c r="AA547" s="175">
        <v>2391</v>
      </c>
      <c r="AB547" s="156">
        <f t="shared" si="9760"/>
        <v>14151</v>
      </c>
      <c r="AC547" s="157">
        <f t="shared" si="9761"/>
        <v>14278</v>
      </c>
      <c r="AE547" s="229" t="s">
        <v>13</v>
      </c>
      <c r="AF547" s="20">
        <f t="shared" ref="AF547:BG547" si="10035">SUM(AF544:AF546)</f>
        <v>3196</v>
      </c>
      <c r="AG547" s="21">
        <f t="shared" si="10035"/>
        <v>7075</v>
      </c>
      <c r="AH547" s="20">
        <f t="shared" si="10035"/>
        <v>2064</v>
      </c>
      <c r="AI547" s="21">
        <f t="shared" si="10035"/>
        <v>2398</v>
      </c>
      <c r="AJ547" s="20">
        <f t="shared" si="10035"/>
        <v>2781</v>
      </c>
      <c r="AK547" s="21">
        <f t="shared" si="10035"/>
        <v>5245</v>
      </c>
      <c r="AL547" s="20">
        <f t="shared" si="10035"/>
        <v>4911</v>
      </c>
      <c r="AM547" s="21">
        <f t="shared" si="10035"/>
        <v>9509</v>
      </c>
      <c r="AN547" s="20">
        <f t="shared" si="10035"/>
        <v>1536</v>
      </c>
      <c r="AO547" s="21">
        <f t="shared" si="10035"/>
        <v>562</v>
      </c>
      <c r="AP547" s="20">
        <f t="shared" si="10035"/>
        <v>5920</v>
      </c>
      <c r="AQ547" s="21">
        <f t="shared" si="10035"/>
        <v>1744</v>
      </c>
      <c r="AR547" s="20">
        <f t="shared" si="10035"/>
        <v>7983</v>
      </c>
      <c r="AS547" s="21">
        <f t="shared" si="10035"/>
        <v>5191</v>
      </c>
      <c r="AT547" s="20">
        <f t="shared" si="10035"/>
        <v>3753</v>
      </c>
      <c r="AU547" s="21">
        <f t="shared" si="10035"/>
        <v>3520</v>
      </c>
      <c r="AV547" s="20">
        <f t="shared" si="10035"/>
        <v>3347</v>
      </c>
      <c r="AW547" s="21">
        <f t="shared" si="10035"/>
        <v>5183</v>
      </c>
      <c r="AX547" s="20">
        <f t="shared" si="10035"/>
        <v>2494</v>
      </c>
      <c r="AY547" s="21">
        <f t="shared" si="10035"/>
        <v>523</v>
      </c>
      <c r="AZ547" s="20">
        <f t="shared" si="10035"/>
        <v>6287</v>
      </c>
      <c r="BA547" s="21">
        <f t="shared" si="10035"/>
        <v>3131</v>
      </c>
      <c r="BB547" s="20">
        <f t="shared" si="10035"/>
        <v>4253</v>
      </c>
      <c r="BC547" s="21">
        <f t="shared" si="10035"/>
        <v>1597</v>
      </c>
      <c r="BD547" s="20">
        <f t="shared" si="10035"/>
        <v>5947</v>
      </c>
      <c r="BE547" s="21">
        <f t="shared" si="10035"/>
        <v>8646</v>
      </c>
      <c r="BF547" s="160">
        <f t="shared" si="10035"/>
        <v>54472</v>
      </c>
      <c r="BG547" s="161">
        <f t="shared" si="10035"/>
        <v>54324</v>
      </c>
      <c r="BI547" s="136" t="s">
        <v>27</v>
      </c>
      <c r="BJ547" s="128">
        <f>B547/B560</f>
        <v>3.515783769136973E-2</v>
      </c>
      <c r="BK547" s="129">
        <f t="shared" ref="BK547" si="10036">C547/C560</f>
        <v>5.2112840013969187E-2</v>
      </c>
      <c r="BL547" s="130">
        <f t="shared" ref="BL547" si="10037">D547/D560</f>
        <v>4.0288192912806942E-2</v>
      </c>
      <c r="BM547" s="131">
        <f t="shared" ref="BM547" si="10038">E547/E560</f>
        <v>4.0776541304524412E-2</v>
      </c>
      <c r="BN547" s="128">
        <f t="shared" ref="BN547" si="10039">F547/F560</f>
        <v>3.6811152254410805E-2</v>
      </c>
      <c r="BO547" s="129">
        <f t="shared" ref="BO547" si="10040">G547/G560</f>
        <v>4.6231984719569373E-2</v>
      </c>
      <c r="BP547" s="130">
        <f t="shared" ref="BP547" si="10041">H547/H560</f>
        <v>4.7100226582461553E-2</v>
      </c>
      <c r="BQ547" s="131">
        <f t="shared" ref="BQ547" si="10042">I547/I560</f>
        <v>4.8948720388164779E-2</v>
      </c>
      <c r="BR547" s="128">
        <f t="shared" ref="BR547" si="10043">J547/J560</f>
        <v>5.6123276561232768E-2</v>
      </c>
      <c r="BS547" s="129">
        <f t="shared" ref="BS547" si="10044">K547/K560</f>
        <v>3.7665858182336996E-2</v>
      </c>
      <c r="BT547" s="130">
        <f t="shared" ref="BT547" si="10045">L547/L560</f>
        <v>4.4231114301094561E-2</v>
      </c>
      <c r="BU547" s="128">
        <f t="shared" ref="BU547" si="10046">M547/M560</f>
        <v>4.0864176854798193E-2</v>
      </c>
      <c r="BV547" s="132">
        <f t="shared" ref="BV547" si="10047">N547/N560</f>
        <v>4.7160294562695451E-2</v>
      </c>
      <c r="BW547" s="133">
        <f t="shared" ref="BW547" si="10048">O547/O560</f>
        <v>4.0786925511312647E-2</v>
      </c>
      <c r="BX547" s="128">
        <f t="shared" ref="BX547" si="10049">P547/P560</f>
        <v>5.1496478873239437E-2</v>
      </c>
      <c r="BY547" s="129">
        <f t="shared" ref="BY547" si="10050">Q547/Q560</f>
        <v>3.7226744717826762E-2</v>
      </c>
      <c r="BZ547" s="130">
        <f t="shared" ref="BZ547" si="10051">R547/R560</f>
        <v>4.7937705316948534E-2</v>
      </c>
      <c r="CA547" s="131">
        <f t="shared" ref="CA547" si="10052">S547/S560</f>
        <v>4.2369263607257207E-2</v>
      </c>
      <c r="CB547" s="128">
        <f t="shared" ref="CB547" si="10053">T547/T560</f>
        <v>3.6640773853143779E-2</v>
      </c>
      <c r="CC547" s="129">
        <f t="shared" ref="CC547" si="10054">U547/U560</f>
        <v>2.9974636845745906E-2</v>
      </c>
      <c r="CD547" s="130">
        <f t="shared" ref="CD547" si="10055">V547/V560</f>
        <v>4.0217145442207648E-2</v>
      </c>
      <c r="CE547" s="131">
        <f t="shared" ref="CE547" si="10056">W547/W560</f>
        <v>4.3538022748359162E-2</v>
      </c>
      <c r="CF547" s="128">
        <f t="shared" ref="CF547" si="10057">X547/X560</f>
        <v>3.5734760175807373E-2</v>
      </c>
      <c r="CG547" s="129">
        <f t="shared" ref="CG547" si="10058">Y547/Y560</f>
        <v>3.0839268668771569E-2</v>
      </c>
      <c r="CH547" s="130">
        <f t="shared" ref="CH547" si="10059">Z547/Z560</f>
        <v>4.8974651428039383E-2</v>
      </c>
      <c r="CI547" s="128">
        <f t="shared" ref="CI547" si="10060">AA547/AA560</f>
        <v>5.4757815183785641E-2</v>
      </c>
      <c r="CJ547" s="134">
        <f t="shared" ref="CJ547" si="10061">AB547/AB560</f>
        <v>4.3840462972142363E-2</v>
      </c>
      <c r="CK547" s="135">
        <f t="shared" ref="CK547" si="10062">AC547/AC560</f>
        <v>4.4419970631424374E-2</v>
      </c>
    </row>
    <row r="548" spans="1:89" ht="13.5" thickTop="1" x14ac:dyDescent="0.2">
      <c r="A548" s="145" t="s">
        <v>28</v>
      </c>
      <c r="B548" s="189">
        <v>1069</v>
      </c>
      <c r="C548" s="183">
        <v>1487</v>
      </c>
      <c r="D548" s="184">
        <v>526</v>
      </c>
      <c r="E548" s="185">
        <v>647</v>
      </c>
      <c r="F548" s="182">
        <v>1208</v>
      </c>
      <c r="G548" s="186">
        <v>1461</v>
      </c>
      <c r="H548" s="184">
        <v>1984</v>
      </c>
      <c r="I548" s="185">
        <v>2394</v>
      </c>
      <c r="J548" s="182">
        <v>381</v>
      </c>
      <c r="K548" s="183">
        <v>191</v>
      </c>
      <c r="L548" s="184">
        <v>1604</v>
      </c>
      <c r="M548" s="182">
        <v>724</v>
      </c>
      <c r="N548" s="187">
        <v>2194</v>
      </c>
      <c r="O548" s="190">
        <v>1634</v>
      </c>
      <c r="P548" s="182">
        <v>1177</v>
      </c>
      <c r="Q548" s="183">
        <v>821</v>
      </c>
      <c r="R548" s="184">
        <v>1222</v>
      </c>
      <c r="S548" s="185">
        <v>1459</v>
      </c>
      <c r="T548" s="182">
        <v>345</v>
      </c>
      <c r="U548" s="186">
        <v>215</v>
      </c>
      <c r="V548" s="184">
        <v>1421</v>
      </c>
      <c r="W548" s="191">
        <v>1155</v>
      </c>
      <c r="X548" s="182">
        <v>1013</v>
      </c>
      <c r="Y548" s="186">
        <v>419</v>
      </c>
      <c r="Z548" s="184">
        <v>2026</v>
      </c>
      <c r="AA548" s="182">
        <v>2834</v>
      </c>
      <c r="AB548" s="156">
        <f t="shared" si="9760"/>
        <v>16170</v>
      </c>
      <c r="AC548" s="157">
        <f t="shared" si="9761"/>
        <v>15441</v>
      </c>
      <c r="BI548" s="145" t="s">
        <v>28</v>
      </c>
      <c r="BJ548" s="128">
        <f>B548/B560</f>
        <v>3.6207830917219887E-2</v>
      </c>
      <c r="BK548" s="129">
        <f t="shared" ref="BK548" si="10063">C548/C560</f>
        <v>5.7700516083970352E-2</v>
      </c>
      <c r="BL548" s="130">
        <f t="shared" ref="BL548" si="10064">D548/D560</f>
        <v>3.8670783708278193E-2</v>
      </c>
      <c r="BM548" s="131">
        <f t="shared" ref="BM548" si="10065">E548/E560</f>
        <v>5.2554625944277476E-2</v>
      </c>
      <c r="BN548" s="128">
        <f t="shared" ref="BN548" si="10066">F548/F560</f>
        <v>3.7589071786414414E-2</v>
      </c>
      <c r="BO548" s="129">
        <f t="shared" ref="BO548" si="10067">G548/G560</f>
        <v>6.342246917867686E-2</v>
      </c>
      <c r="BP548" s="130">
        <f t="shared" ref="BP548" si="10068">H548/H560</f>
        <v>4.7823362098057175E-2</v>
      </c>
      <c r="BQ548" s="131">
        <f t="shared" ref="BQ548" si="10069">I548/I560</f>
        <v>5.6940348206640665E-2</v>
      </c>
      <c r="BR548" s="128">
        <f t="shared" ref="BR548" si="10070">J548/J560</f>
        <v>6.1800486618004864E-2</v>
      </c>
      <c r="BS548" s="129">
        <f t="shared" ref="BS548" si="10071">K548/K560</f>
        <v>2.7250677700099871E-2</v>
      </c>
      <c r="BT548" s="130">
        <f t="shared" ref="BT548" si="10072">L548/L560</f>
        <v>7.1954064238291759E-2</v>
      </c>
      <c r="BU548" s="128">
        <f t="shared" ref="BU548" si="10073">M548/M560</f>
        <v>3.0313180371797019E-2</v>
      </c>
      <c r="BV548" s="132">
        <f t="shared" ref="BV548" si="10074">N548/N560</f>
        <v>5.533138303238172E-2</v>
      </c>
      <c r="BW548" s="133">
        <f t="shared" ref="BW548" si="10075">O548/O560</f>
        <v>3.8590524774455626E-2</v>
      </c>
      <c r="BX548" s="128">
        <f t="shared" ref="BX548" si="10076">P548/P560</f>
        <v>5.7560641627543034E-2</v>
      </c>
      <c r="BY548" s="129">
        <f t="shared" ref="BY548" si="10077">Q548/Q560</f>
        <v>3.7546876429159423E-2</v>
      </c>
      <c r="BZ548" s="130">
        <f t="shared" ref="BZ548" si="10078">R548/R560</f>
        <v>4.9559962688080467E-2</v>
      </c>
      <c r="CA548" s="131">
        <f t="shared" ref="CA548" si="10079">S548/S560</f>
        <v>5.190323728210601E-2</v>
      </c>
      <c r="CB548" s="128">
        <f t="shared" ref="CB548" si="10080">T548/T560</f>
        <v>5.0564267917338417E-2</v>
      </c>
      <c r="CC548" s="129">
        <f t="shared" ref="CC548" si="10081">U548/U560</f>
        <v>2.478671893013604E-2</v>
      </c>
      <c r="CD548" s="130">
        <f t="shared" ref="CD548" si="10082">V548/V560</f>
        <v>6.4284098620221664E-2</v>
      </c>
      <c r="CE548" s="131">
        <f t="shared" ref="CE548" si="10083">W548/W560</f>
        <v>3.968935775402907E-2</v>
      </c>
      <c r="CF548" s="128">
        <f t="shared" ref="CF548" si="10084">X548/X560</f>
        <v>4.8394802216701699E-2</v>
      </c>
      <c r="CG548" s="129">
        <f t="shared" ref="CG548" si="10085">Y548/Y560</f>
        <v>3.0765841838607828E-2</v>
      </c>
      <c r="CH548" s="130">
        <f t="shared" ref="CH548" si="10086">Z548/Z560</f>
        <v>4.7159051232513211E-2</v>
      </c>
      <c r="CI548" s="128">
        <f t="shared" ref="CI548" si="10087">AA548/AA560</f>
        <v>6.4903240581701591E-2</v>
      </c>
      <c r="CJ548" s="134">
        <f t="shared" ref="CJ548" si="10088">AB548/AB560</f>
        <v>5.0095419847328244E-2</v>
      </c>
      <c r="CK548" s="135">
        <f t="shared" ref="CK548" si="10089">AC548/AC560</f>
        <v>4.8038154259687896E-2</v>
      </c>
    </row>
    <row r="549" spans="1:89" x14ac:dyDescent="0.2">
      <c r="A549" s="136" t="s">
        <v>29</v>
      </c>
      <c r="B549" s="192">
        <v>1156</v>
      </c>
      <c r="C549" s="176">
        <v>1792</v>
      </c>
      <c r="D549" s="177">
        <v>962</v>
      </c>
      <c r="E549" s="178">
        <v>682</v>
      </c>
      <c r="F549" s="175">
        <v>1323</v>
      </c>
      <c r="G549" s="179">
        <v>1913</v>
      </c>
      <c r="H549" s="177">
        <v>2278</v>
      </c>
      <c r="I549" s="178">
        <v>3167</v>
      </c>
      <c r="J549" s="175">
        <v>689</v>
      </c>
      <c r="K549" s="176">
        <v>193</v>
      </c>
      <c r="L549" s="177">
        <v>2318</v>
      </c>
      <c r="M549" s="175">
        <v>714</v>
      </c>
      <c r="N549" s="180">
        <v>3015</v>
      </c>
      <c r="O549" s="193">
        <v>1852</v>
      </c>
      <c r="P549" s="175">
        <v>1519</v>
      </c>
      <c r="Q549" s="176">
        <v>1173</v>
      </c>
      <c r="R549" s="177">
        <v>1616</v>
      </c>
      <c r="S549" s="178">
        <v>1991</v>
      </c>
      <c r="T549" s="175">
        <v>867</v>
      </c>
      <c r="U549" s="179">
        <v>207</v>
      </c>
      <c r="V549" s="177">
        <v>1745</v>
      </c>
      <c r="W549" s="194">
        <v>1270</v>
      </c>
      <c r="X549" s="175">
        <v>1478</v>
      </c>
      <c r="Y549" s="179">
        <v>551</v>
      </c>
      <c r="Z549" s="177">
        <v>2624</v>
      </c>
      <c r="AA549" s="175">
        <v>2918</v>
      </c>
      <c r="AB549" s="156">
        <f t="shared" si="9760"/>
        <v>21590</v>
      </c>
      <c r="AC549" s="157">
        <f t="shared" si="9761"/>
        <v>18423</v>
      </c>
      <c r="BI549" s="136" t="s">
        <v>29</v>
      </c>
      <c r="BJ549" s="128">
        <f>B549/B560</f>
        <v>3.915458609944452E-2</v>
      </c>
      <c r="BK549" s="129">
        <f t="shared" ref="BK549" si="10090">C549/C560</f>
        <v>6.953552442668115E-2</v>
      </c>
      <c r="BL549" s="130">
        <f t="shared" ref="BL549" si="10091">D549/D560</f>
        <v>7.0724893398029703E-2</v>
      </c>
      <c r="BM549" s="131">
        <f t="shared" ref="BM549" si="10092">E549/E560</f>
        <v>5.5397611891804074E-2</v>
      </c>
      <c r="BN549" s="128">
        <f t="shared" ref="BN549" si="10093">F549/F560</f>
        <v>4.1167501633631018E-2</v>
      </c>
      <c r="BO549" s="129">
        <f t="shared" ref="BO549" si="10094">G549/G560</f>
        <v>8.3043931238062169E-2</v>
      </c>
      <c r="BP549" s="130">
        <f t="shared" ref="BP549" si="10095">H549/H560</f>
        <v>5.4910090150894278E-2</v>
      </c>
      <c r="BQ549" s="131">
        <f t="shared" ref="BQ549" si="10096">I549/I560</f>
        <v>7.5325849110455714E-2</v>
      </c>
      <c r="BR549" s="128">
        <f t="shared" ref="BR549" si="10097">J549/J560</f>
        <v>0.11175993511759935</v>
      </c>
      <c r="BS549" s="129">
        <f t="shared" ref="BS549" si="10098">K549/K560</f>
        <v>2.7536025110572123E-2</v>
      </c>
      <c r="BT549" s="130">
        <f t="shared" ref="BT549" si="10099">L549/L560</f>
        <v>0.1039834918356361</v>
      </c>
      <c r="BU549" s="128">
        <f t="shared" ref="BU549" si="10100">M549/M560</f>
        <v>2.9894490035169988E-2</v>
      </c>
      <c r="BV549" s="132">
        <f t="shared" ref="BV549" si="10101">N549/N560</f>
        <v>7.6036517704025017E-2</v>
      </c>
      <c r="BW549" s="133">
        <f t="shared" ref="BW549" si="10102">O549/O560</f>
        <v>4.3739077039346277E-2</v>
      </c>
      <c r="BX549" s="128">
        <f t="shared" ref="BX549" si="10103">P549/P560</f>
        <v>7.4285993740219089E-2</v>
      </c>
      <c r="BY549" s="129">
        <f t="shared" ref="BY549" si="10104">Q549/Q560</f>
        <v>5.364492819903046E-2</v>
      </c>
      <c r="BZ549" s="130">
        <f t="shared" ref="BZ549" si="10105">R549/R560</f>
        <v>6.5539197793729978E-2</v>
      </c>
      <c r="CA549" s="131">
        <f t="shared" ref="CA549" si="10106">S549/S560</f>
        <v>7.082888651725365E-2</v>
      </c>
      <c r="CB549" s="128">
        <f t="shared" ref="CB549" si="10107">T549/T560</f>
        <v>0.12707020372270261</v>
      </c>
      <c r="CC549" s="129">
        <f t="shared" ref="CC549" si="10108">U549/U560</f>
        <v>2.3864422411805395E-2</v>
      </c>
      <c r="CD549" s="130">
        <f t="shared" ref="CD549" si="10109">V549/V560</f>
        <v>7.8941415969237733E-2</v>
      </c>
      <c r="CE549" s="131">
        <f t="shared" ref="CE549" si="10110">W549/W560</f>
        <v>4.3641111989278718E-2</v>
      </c>
      <c r="CF549" s="128">
        <f t="shared" ref="CF549" si="10111">X549/X560</f>
        <v>7.0609592967704943E-2</v>
      </c>
      <c r="CG549" s="129">
        <f t="shared" ref="CG549" si="10112">Y549/Y560</f>
        <v>4.0458183420221748E-2</v>
      </c>
      <c r="CH549" s="130">
        <f t="shared" ref="CH549" si="10113">Z549/Z560</f>
        <v>6.1078652731547216E-2</v>
      </c>
      <c r="CI549" s="128">
        <f t="shared" ref="CI549" si="10114">AA549/AA560</f>
        <v>6.6826978128936218E-2</v>
      </c>
      <c r="CJ549" s="134">
        <f t="shared" ref="CJ549" si="10115">AB549/AB560</f>
        <v>6.6886834539506293E-2</v>
      </c>
      <c r="CK549" s="135">
        <f t="shared" ref="CK549" si="10116">AC549/AC560</f>
        <v>5.7315388635854551E-2</v>
      </c>
    </row>
    <row r="550" spans="1:89" x14ac:dyDescent="0.2">
      <c r="A550" s="145" t="s">
        <v>30</v>
      </c>
      <c r="B550" s="189">
        <v>1541</v>
      </c>
      <c r="C550" s="183">
        <v>3621</v>
      </c>
      <c r="D550" s="184">
        <v>1180</v>
      </c>
      <c r="E550" s="185">
        <v>1176</v>
      </c>
      <c r="F550" s="182">
        <v>1505</v>
      </c>
      <c r="G550" s="186">
        <v>2652</v>
      </c>
      <c r="H550" s="184">
        <v>2458</v>
      </c>
      <c r="I550" s="185">
        <v>4552</v>
      </c>
      <c r="J550" s="182">
        <v>916</v>
      </c>
      <c r="K550" s="183">
        <v>292</v>
      </c>
      <c r="L550" s="184">
        <v>2925</v>
      </c>
      <c r="M550" s="182">
        <v>870</v>
      </c>
      <c r="N550" s="187">
        <v>4300</v>
      </c>
      <c r="O550" s="190">
        <v>2592</v>
      </c>
      <c r="P550" s="182">
        <v>2020</v>
      </c>
      <c r="Q550" s="183">
        <v>1749</v>
      </c>
      <c r="R550" s="184">
        <v>1640</v>
      </c>
      <c r="S550" s="185">
        <v>2440</v>
      </c>
      <c r="T550" s="182">
        <v>1384</v>
      </c>
      <c r="U550" s="186">
        <v>261</v>
      </c>
      <c r="V550" s="184">
        <v>3124</v>
      </c>
      <c r="W550" s="191">
        <v>1500</v>
      </c>
      <c r="X550" s="182">
        <v>2200</v>
      </c>
      <c r="Y550" s="186">
        <v>761</v>
      </c>
      <c r="Z550" s="184">
        <v>3301</v>
      </c>
      <c r="AA550" s="182">
        <v>4153</v>
      </c>
      <c r="AB550" s="156">
        <f t="shared" si="9760"/>
        <v>28494</v>
      </c>
      <c r="AC550" s="157">
        <f t="shared" si="9761"/>
        <v>26619</v>
      </c>
      <c r="BI550" s="145" t="s">
        <v>30</v>
      </c>
      <c r="BJ550" s="128">
        <f>B550/B560</f>
        <v>5.2194824549519035E-2</v>
      </c>
      <c r="BK550" s="129">
        <f t="shared" ref="BK550" si="10117">C550/C560</f>
        <v>0.14050677117690427</v>
      </c>
      <c r="BL550" s="130">
        <f t="shared" ref="BL550" si="10118">D550/D560</f>
        <v>8.6751948242905455E-2</v>
      </c>
      <c r="BM550" s="131">
        <f t="shared" ref="BM550" si="10119">E550/E560</f>
        <v>9.5524327836893838E-2</v>
      </c>
      <c r="BN550" s="128">
        <f t="shared" ref="BN550" si="10120">F550/F560</f>
        <v>4.6830755826617297E-2</v>
      </c>
      <c r="BO550" s="129">
        <f t="shared" ref="BO550" si="10121">G550/G560</f>
        <v>0.11512415349887133</v>
      </c>
      <c r="BP550" s="130">
        <f t="shared" ref="BP550" si="10122">H550/H560</f>
        <v>5.9248903244468014E-2</v>
      </c>
      <c r="BQ550" s="131">
        <f t="shared" ref="BQ550" si="10123">I550/I560</f>
        <v>0.10826752925506612</v>
      </c>
      <c r="BR550" s="128">
        <f t="shared" ref="BR550" si="10124">J550/J560</f>
        <v>0.14858069748580696</v>
      </c>
      <c r="BS550" s="129">
        <f t="shared" ref="BS550" si="10125">K550/K560</f>
        <v>4.1660721928948492E-2</v>
      </c>
      <c r="BT550" s="130">
        <f t="shared" ref="BT550" si="10126">L550/L560</f>
        <v>0.1312129912076081</v>
      </c>
      <c r="BU550" s="128">
        <f t="shared" ref="BU550" si="10127">M550/M560</f>
        <v>3.6426059286551668E-2</v>
      </c>
      <c r="BV550" s="132">
        <f t="shared" ref="BV550" si="10128">N550/N560</f>
        <v>0.10844345808534248</v>
      </c>
      <c r="BW550" s="133">
        <f t="shared" ref="BW550" si="10129">O550/O560</f>
        <v>6.1215814085305367E-2</v>
      </c>
      <c r="BX550" s="128">
        <f t="shared" ref="BX550" si="10130">P550/P560</f>
        <v>9.8787167449139276E-2</v>
      </c>
      <c r="BY550" s="129">
        <f t="shared" ref="BY550" si="10131">Q550/Q560</f>
        <v>7.9987194731546696E-2</v>
      </c>
      <c r="BZ550" s="130">
        <f t="shared" ref="BZ550" si="10132">R550/R560</f>
        <v>6.6512552216409129E-2</v>
      </c>
      <c r="CA550" s="131">
        <f t="shared" ref="CA550" si="10133">S550/S560</f>
        <v>8.6801849875489154E-2</v>
      </c>
      <c r="CB550" s="128">
        <f t="shared" ref="CB550" si="10134">T550/T560</f>
        <v>0.20284332405100397</v>
      </c>
      <c r="CC550" s="129">
        <f t="shared" ref="CC550" si="10135">U550/U560</f>
        <v>3.0089923910537237E-2</v>
      </c>
      <c r="CD550" s="130">
        <f t="shared" ref="CD550" si="10136">V550/V560</f>
        <v>0.14132549197014249</v>
      </c>
      <c r="CE550" s="131">
        <f t="shared" ref="CE550" si="10137">W550/W560</f>
        <v>5.1544620459778014E-2</v>
      </c>
      <c r="CF550" s="128">
        <f t="shared" ref="CF550" si="10138">X550/X560</f>
        <v>0.10510223581119817</v>
      </c>
      <c r="CG550" s="129">
        <f t="shared" ref="CG550" si="10139">Y550/Y560</f>
        <v>5.5877817754607532E-2</v>
      </c>
      <c r="CH550" s="130">
        <f t="shared" ref="CH550" si="10140">Z550/Z560</f>
        <v>7.6837131351691068E-2</v>
      </c>
      <c r="CI550" s="128">
        <f t="shared" ref="CI550" si="10141">AA550/AA560</f>
        <v>9.5110500400778661E-2</v>
      </c>
      <c r="CJ550" s="134">
        <f t="shared" ref="CJ550" si="10142">AB550/AB560</f>
        <v>8.8275750966590655E-2</v>
      </c>
      <c r="CK550" s="135">
        <f t="shared" ref="CK550" si="10143">AC550/AC560</f>
        <v>8.281378331964459E-2</v>
      </c>
    </row>
    <row r="551" spans="1:89" x14ac:dyDescent="0.2">
      <c r="A551" s="136" t="s">
        <v>31</v>
      </c>
      <c r="B551" s="192">
        <v>1655</v>
      </c>
      <c r="C551" s="176">
        <v>3454</v>
      </c>
      <c r="D551" s="177">
        <v>884</v>
      </c>
      <c r="E551" s="178">
        <v>1222</v>
      </c>
      <c r="F551" s="175">
        <v>1276</v>
      </c>
      <c r="G551" s="179">
        <v>2593</v>
      </c>
      <c r="H551" s="177">
        <v>2453</v>
      </c>
      <c r="I551" s="178">
        <v>4957</v>
      </c>
      <c r="J551" s="175">
        <v>620</v>
      </c>
      <c r="K551" s="176">
        <v>270</v>
      </c>
      <c r="L551" s="177">
        <v>2995</v>
      </c>
      <c r="M551" s="175">
        <v>874</v>
      </c>
      <c r="N551" s="180">
        <v>3683</v>
      </c>
      <c r="O551" s="193">
        <v>2599</v>
      </c>
      <c r="P551" s="175">
        <v>1733</v>
      </c>
      <c r="Q551" s="176">
        <v>1771</v>
      </c>
      <c r="R551" s="177">
        <v>1707</v>
      </c>
      <c r="S551" s="178">
        <v>2743</v>
      </c>
      <c r="T551" s="175">
        <v>1110</v>
      </c>
      <c r="U551" s="179">
        <v>262</v>
      </c>
      <c r="V551" s="177">
        <v>3163</v>
      </c>
      <c r="W551" s="194">
        <v>1631</v>
      </c>
      <c r="X551" s="175">
        <v>2053</v>
      </c>
      <c r="Y551" s="179">
        <v>836</v>
      </c>
      <c r="Z551" s="177">
        <v>2646</v>
      </c>
      <c r="AA551" s="175">
        <v>4493</v>
      </c>
      <c r="AB551" s="156">
        <f t="shared" si="9760"/>
        <v>25978</v>
      </c>
      <c r="AC551" s="157">
        <f t="shared" si="9761"/>
        <v>27705</v>
      </c>
      <c r="BI551" s="136" t="s">
        <v>31</v>
      </c>
      <c r="BJ551" s="128">
        <f>B551/B560</f>
        <v>5.6056089960709932E-2</v>
      </c>
      <c r="BK551" s="129">
        <f t="shared" ref="BK551" si="10144">C551/C560</f>
        <v>0.13402661906794458</v>
      </c>
      <c r="BL551" s="130">
        <f t="shared" ref="BL551" si="10145">D551/D560</f>
        <v>6.4990442581973243E-2</v>
      </c>
      <c r="BM551" s="131">
        <f t="shared" ref="BM551" si="10146">E551/E560</f>
        <v>9.9260823653643082E-2</v>
      </c>
      <c r="BN551" s="128">
        <f t="shared" ref="BN551" si="10147">F551/F560</f>
        <v>3.9705012913464233E-2</v>
      </c>
      <c r="BO551" s="129">
        <f t="shared" ref="BO551" si="10148">G551/G560</f>
        <v>0.11256294495572149</v>
      </c>
      <c r="BP551" s="130">
        <f t="shared" ref="BP551" si="10149">H551/H560</f>
        <v>5.9128380658535408E-2</v>
      </c>
      <c r="BQ551" s="131">
        <f t="shared" ref="BQ551" si="10150">I551/I560</f>
        <v>0.11790029492912187</v>
      </c>
      <c r="BR551" s="128">
        <f t="shared" ref="BR551" si="10151">J551/J560</f>
        <v>0.10056772100567721</v>
      </c>
      <c r="BS551" s="129">
        <f t="shared" ref="BS551" si="10152">K551/K560</f>
        <v>3.8521900413753744E-2</v>
      </c>
      <c r="BT551" s="130">
        <f t="shared" ref="BT551" si="10153">L551/L560</f>
        <v>0.13435313116813208</v>
      </c>
      <c r="BU551" s="128">
        <f t="shared" ref="BU551" si="10154">M551/M560</f>
        <v>3.6593535421202479E-2</v>
      </c>
      <c r="BV551" s="132">
        <f t="shared" ref="BV551" si="10155">N551/N560</f>
        <v>9.2883082820538684E-2</v>
      </c>
      <c r="BW551" s="133">
        <f t="shared" ref="BW551" si="10156">O551/O560</f>
        <v>6.1381134570875254E-2</v>
      </c>
      <c r="BX551" s="128">
        <f t="shared" ref="BX551" si="10157">P551/P560</f>
        <v>8.4751564945226912E-2</v>
      </c>
      <c r="BY551" s="129">
        <f t="shared" ref="BY551" si="10158">Q551/Q560</f>
        <v>8.0993322967163633E-2</v>
      </c>
      <c r="BZ551" s="130">
        <f t="shared" ref="BZ551" si="10159">R551/R560</f>
        <v>6.9229833313055114E-2</v>
      </c>
      <c r="CA551" s="131">
        <f t="shared" ref="CA551" si="10160">S551/S560</f>
        <v>9.7580932052650296E-2</v>
      </c>
      <c r="CB551" s="128">
        <f t="shared" ref="CB551" si="10161">T551/T560</f>
        <v>0.16268503590795838</v>
      </c>
      <c r="CC551" s="129">
        <f t="shared" ref="CC551" si="10162">U551/U560</f>
        <v>3.0205210975328568E-2</v>
      </c>
      <c r="CD551" s="130">
        <f t="shared" ref="CD551" si="10163">V551/V560</f>
        <v>0.14308979868807961</v>
      </c>
      <c r="CE551" s="131">
        <f t="shared" ref="CE551" si="10164">W551/W560</f>
        <v>5.6046183979931961E-2</v>
      </c>
      <c r="CF551" s="128">
        <f t="shared" ref="CF551" si="10165">X551/X560</f>
        <v>9.8079495509268103E-2</v>
      </c>
      <c r="CG551" s="129">
        <f t="shared" ref="CG551" si="10166">Y551/Y560</f>
        <v>6.1384830016888173E-2</v>
      </c>
      <c r="CH551" s="130">
        <f t="shared" ref="CH551" si="10167">Z551/Z560</f>
        <v>6.159074509438793E-2</v>
      </c>
      <c r="CI551" s="128">
        <f t="shared" ref="CI551" si="10168">AA551/AA560</f>
        <v>0.10289705713958548</v>
      </c>
      <c r="CJ551" s="134">
        <f t="shared" ref="CJ551" si="10169">AB551/AB560</f>
        <v>8.0481064736789926E-2</v>
      </c>
      <c r="CK551" s="135">
        <f t="shared" ref="CK551" si="10170">AC551/AC560</f>
        <v>8.6192413947584562E-2</v>
      </c>
    </row>
    <row r="552" spans="1:89" x14ac:dyDescent="0.2">
      <c r="A552" s="145" t="s">
        <v>32</v>
      </c>
      <c r="B552" s="189">
        <v>1740</v>
      </c>
      <c r="C552" s="183">
        <v>2666</v>
      </c>
      <c r="D552" s="184">
        <v>604</v>
      </c>
      <c r="E552" s="185">
        <v>976</v>
      </c>
      <c r="F552" s="182">
        <v>1177</v>
      </c>
      <c r="G552" s="186">
        <v>2327</v>
      </c>
      <c r="H552" s="184">
        <v>2334</v>
      </c>
      <c r="I552" s="185">
        <v>3735</v>
      </c>
      <c r="J552" s="182">
        <v>479</v>
      </c>
      <c r="K552" s="183">
        <v>245</v>
      </c>
      <c r="L552" s="184">
        <v>2296</v>
      </c>
      <c r="M552" s="182">
        <v>968</v>
      </c>
      <c r="N552" s="187">
        <v>2959</v>
      </c>
      <c r="O552" s="190">
        <v>2475</v>
      </c>
      <c r="P552" s="182">
        <v>1210</v>
      </c>
      <c r="Q552" s="183">
        <v>1681</v>
      </c>
      <c r="R552" s="184">
        <v>1457</v>
      </c>
      <c r="S552" s="185">
        <v>1999</v>
      </c>
      <c r="T552" s="182">
        <v>607</v>
      </c>
      <c r="U552" s="186">
        <v>254</v>
      </c>
      <c r="V552" s="184">
        <v>2522</v>
      </c>
      <c r="W552" s="191">
        <v>1504</v>
      </c>
      <c r="X552" s="182">
        <v>1305</v>
      </c>
      <c r="Y552" s="186">
        <v>726</v>
      </c>
      <c r="Z552" s="184">
        <v>2579</v>
      </c>
      <c r="AA552" s="182">
        <v>3212</v>
      </c>
      <c r="AB552" s="156">
        <f t="shared" si="9760"/>
        <v>21269</v>
      </c>
      <c r="AC552" s="157">
        <f t="shared" si="9761"/>
        <v>22768</v>
      </c>
      <c r="BI552" s="145" t="s">
        <v>32</v>
      </c>
      <c r="BJ552" s="128">
        <f>B552/B560</f>
        <v>5.8935103644492615E-2</v>
      </c>
      <c r="BK552" s="129">
        <f t="shared" ref="BK552" si="10171">C552/C560</f>
        <v>0.10344961390710489</v>
      </c>
      <c r="BL552" s="130">
        <f t="shared" ref="BL552" si="10172">D552/D560</f>
        <v>4.4405234524334654E-2</v>
      </c>
      <c r="BM552" s="131">
        <f t="shared" ref="BM552" si="10173">E552/E560</f>
        <v>7.9278693851027537E-2</v>
      </c>
      <c r="BN552" s="128">
        <f t="shared" ref="BN552" si="10174">F552/F560</f>
        <v>3.6624451566729936E-2</v>
      </c>
      <c r="BO552" s="129">
        <f t="shared" ref="BO552" si="10175">G552/G560</f>
        <v>0.1010158013544018</v>
      </c>
      <c r="BP552" s="130">
        <f t="shared" ref="BP552" si="10176">H552/H560</f>
        <v>5.6259943113339442E-2</v>
      </c>
      <c r="BQ552" s="131">
        <f t="shared" ref="BQ552" si="10177">I552/I560</f>
        <v>8.8835505660736377E-2</v>
      </c>
      <c r="BR552" s="128">
        <f t="shared" ref="BR552" si="10178">J552/J560</f>
        <v>7.7696674776966748E-2</v>
      </c>
      <c r="BS552" s="129">
        <f t="shared" ref="BS552" si="10179">K552/K560</f>
        <v>3.4955057782850622E-2</v>
      </c>
      <c r="BT552" s="130">
        <f t="shared" ref="BT552" si="10180">L552/L560</f>
        <v>0.10299659070518571</v>
      </c>
      <c r="BU552" s="128">
        <f t="shared" ref="BU552" si="10181">M552/M560</f>
        <v>4.0529224585496564E-2</v>
      </c>
      <c r="BV552" s="132">
        <f t="shared" ref="BV552" si="10182">N552/N560</f>
        <v>7.4624230808029865E-2</v>
      </c>
      <c r="BW552" s="133">
        <f t="shared" ref="BW552" si="10183">O552/O560</f>
        <v>5.8452600255065892E-2</v>
      </c>
      <c r="BX552" s="128">
        <f t="shared" ref="BX552" si="10184">P552/P560</f>
        <v>5.9174491392801253E-2</v>
      </c>
      <c r="BY552" s="129">
        <f t="shared" ref="BY552" si="10185">Q552/Q560</f>
        <v>7.6877343821457972E-2</v>
      </c>
      <c r="BZ552" s="130">
        <f t="shared" ref="BZ552" si="10186">R552/R560</f>
        <v>5.9090724743480552E-2</v>
      </c>
      <c r="CA552" s="131">
        <f t="shared" ref="CA552" si="10187">S552/S560</f>
        <v>7.111348274635361E-2</v>
      </c>
      <c r="CB552" s="128">
        <f t="shared" ref="CB552" si="10188">T552/T560</f>
        <v>8.8963798915433087E-2</v>
      </c>
      <c r="CC552" s="129">
        <f t="shared" ref="CC552" si="10189">U552/U560</f>
        <v>2.9282914456997926E-2</v>
      </c>
      <c r="CD552" s="130">
        <f t="shared" ref="CD552" si="10190">V552/V560</f>
        <v>0.11409183442660031</v>
      </c>
      <c r="CE552" s="131">
        <f t="shared" ref="CE552" si="10191">W552/W560</f>
        <v>5.168207278100409E-2</v>
      </c>
      <c r="CF552" s="128">
        <f t="shared" ref="CF552" si="10192">X552/X560</f>
        <v>6.234473533346073E-2</v>
      </c>
      <c r="CG552" s="129">
        <f t="shared" ref="CG552" si="10193">Y552/Y560</f>
        <v>5.3307878698876571E-2</v>
      </c>
      <c r="CH552" s="130">
        <f t="shared" ref="CH552" si="10194">Z552/Z560</f>
        <v>6.0031191080282119E-2</v>
      </c>
      <c r="CI552" s="128">
        <f t="shared" ref="CI552" si="10195">AA552/AA560</f>
        <v>7.3560059544257414E-2</v>
      </c>
      <c r="CJ552" s="134">
        <f t="shared" ref="CJ552" si="10196">AB552/AB560</f>
        <v>6.5892361455338555E-2</v>
      </c>
      <c r="CK552" s="135">
        <f t="shared" ref="CK552" si="10197">AC552/AC560</f>
        <v>7.0833022225540707E-2</v>
      </c>
    </row>
    <row r="553" spans="1:89" x14ac:dyDescent="0.2">
      <c r="A553" s="136" t="s">
        <v>33</v>
      </c>
      <c r="B553" s="192">
        <v>1487</v>
      </c>
      <c r="C553" s="176">
        <v>1633</v>
      </c>
      <c r="D553" s="177">
        <v>423</v>
      </c>
      <c r="E553" s="178">
        <v>769</v>
      </c>
      <c r="F553" s="175">
        <v>1072</v>
      </c>
      <c r="G553" s="179">
        <v>1580</v>
      </c>
      <c r="H553" s="177">
        <v>1767</v>
      </c>
      <c r="I553" s="178">
        <v>2727</v>
      </c>
      <c r="J553" s="175">
        <v>354</v>
      </c>
      <c r="K553" s="176">
        <v>120</v>
      </c>
      <c r="L553" s="177">
        <v>1279</v>
      </c>
      <c r="M553" s="175">
        <v>968</v>
      </c>
      <c r="N553" s="180">
        <v>1978</v>
      </c>
      <c r="O553" s="193">
        <v>2010</v>
      </c>
      <c r="P553" s="175">
        <v>816</v>
      </c>
      <c r="Q553" s="176">
        <v>1364</v>
      </c>
      <c r="R553" s="177">
        <v>1083</v>
      </c>
      <c r="S553" s="178">
        <v>1674</v>
      </c>
      <c r="T553" s="175">
        <v>333</v>
      </c>
      <c r="U553" s="179">
        <v>336</v>
      </c>
      <c r="V553" s="177">
        <v>1676</v>
      </c>
      <c r="W553" s="194">
        <v>1519</v>
      </c>
      <c r="X553" s="175">
        <v>845</v>
      </c>
      <c r="Y553" s="179">
        <v>674</v>
      </c>
      <c r="Z553" s="177">
        <v>1753</v>
      </c>
      <c r="AA553" s="175">
        <v>2305</v>
      </c>
      <c r="AB553" s="156">
        <f t="shared" si="9760"/>
        <v>14866</v>
      </c>
      <c r="AC553" s="157">
        <f t="shared" si="9761"/>
        <v>17679</v>
      </c>
      <c r="BI553" s="136" t="s">
        <v>33</v>
      </c>
      <c r="BJ553" s="128">
        <f>B553/B560</f>
        <v>5.0365804091586509E-2</v>
      </c>
      <c r="BK553" s="129">
        <f t="shared" ref="BK553" si="10198">C553/C560</f>
        <v>6.3365798766054873E-2</v>
      </c>
      <c r="BL553" s="130">
        <f t="shared" ref="BL553" si="10199">D553/D560</f>
        <v>3.1098367887075429E-2</v>
      </c>
      <c r="BM553" s="131">
        <f t="shared" ref="BM553" si="10200">E553/E560</f>
        <v>6.2464462675655918E-2</v>
      </c>
      <c r="BN553" s="128">
        <f t="shared" ref="BN553" si="10201">F553/F560</f>
        <v>3.3357189532314778E-2</v>
      </c>
      <c r="BO553" s="129">
        <f t="shared" ref="BO553" si="10202">G553/G560</f>
        <v>6.8588296579267238E-2</v>
      </c>
      <c r="BP553" s="130">
        <f t="shared" ref="BP553" si="10203">H553/H560</f>
        <v>4.2592681868582172E-2</v>
      </c>
      <c r="BQ553" s="131">
        <f t="shared" ref="BQ553" si="10204">I553/I560</f>
        <v>6.4860622205308721E-2</v>
      </c>
      <c r="BR553" s="128">
        <f t="shared" ref="BR553" si="10205">J553/J560</f>
        <v>5.7420924574209248E-2</v>
      </c>
      <c r="BS553" s="129">
        <f t="shared" ref="BS553" si="10206">K553/K560</f>
        <v>1.7120844628334998E-2</v>
      </c>
      <c r="BT553" s="130">
        <f t="shared" ref="BT553" si="10207">L553/L560</f>
        <v>5.7374842993001975E-2</v>
      </c>
      <c r="BU553" s="128">
        <f t="shared" ref="BU553" si="10208">M553/M560</f>
        <v>4.0529224585496564E-2</v>
      </c>
      <c r="BV553" s="132">
        <f t="shared" ref="BV553" si="10209">N553/N560</f>
        <v>4.9883990719257539E-2</v>
      </c>
      <c r="BW553" s="133">
        <f t="shared" ref="BW553" si="10210">O553/O560</f>
        <v>4.7470596570780788E-2</v>
      </c>
      <c r="BX553" s="128">
        <f t="shared" ref="BX553" si="10211">P553/P560</f>
        <v>3.9906103286384977E-2</v>
      </c>
      <c r="BY553" s="129">
        <f t="shared" ref="BY553" si="10212">Q553/Q560</f>
        <v>6.2379950608250252E-2</v>
      </c>
      <c r="BZ553" s="130">
        <f t="shared" ref="BZ553" si="10213">R553/R560</f>
        <v>4.3922618323397007E-2</v>
      </c>
      <c r="CA553" s="131">
        <f t="shared" ref="CA553" si="10214">S553/S560</f>
        <v>5.9551760939167558E-2</v>
      </c>
      <c r="CB553" s="128">
        <f t="shared" ref="CB553" si="10215">T553/T560</f>
        <v>4.8805510772387511E-2</v>
      </c>
      <c r="CC553" s="129">
        <f t="shared" ref="CC553" si="10216">U553/U560</f>
        <v>3.8736453769887019E-2</v>
      </c>
      <c r="CD553" s="130">
        <f t="shared" ref="CD553" si="10217">V553/V560</f>
        <v>7.5819950237502834E-2</v>
      </c>
      <c r="CE553" s="131">
        <f t="shared" ref="CE553" si="10218">W553/W560</f>
        <v>5.2197518985601869E-2</v>
      </c>
      <c r="CF553" s="128">
        <f t="shared" ref="CF553" si="10219">X553/X560</f>
        <v>4.0368813300210207E-2</v>
      </c>
      <c r="CG553" s="129">
        <f t="shared" ref="CG553" si="10220">Y553/Y560</f>
        <v>4.9489683530361997E-2</v>
      </c>
      <c r="CH553" s="130">
        <f t="shared" ref="CH553" si="10221">Z553/Z560</f>
        <v>4.0804450548171597E-2</v>
      </c>
      <c r="CI553" s="128">
        <f t="shared" ref="CI553" si="10222">AA553/AA560</f>
        <v>5.2788274361616858E-2</v>
      </c>
      <c r="CJ553" s="134">
        <f t="shared" ref="CJ553" si="10223">AB553/AB560</f>
        <v>4.6055566570833747E-2</v>
      </c>
      <c r="CK553" s="135">
        <f t="shared" ref="CK553" si="10224">AC553/AC560</f>
        <v>5.5000746658702304E-2</v>
      </c>
    </row>
    <row r="554" spans="1:89" x14ac:dyDescent="0.2">
      <c r="A554" s="145" t="s">
        <v>34</v>
      </c>
      <c r="B554" s="189">
        <v>496</v>
      </c>
      <c r="C554" s="183">
        <v>890</v>
      </c>
      <c r="D554" s="184">
        <v>167</v>
      </c>
      <c r="E554" s="185">
        <v>525</v>
      </c>
      <c r="F554" s="182">
        <v>486</v>
      </c>
      <c r="G554" s="186">
        <v>1102</v>
      </c>
      <c r="H554" s="184">
        <v>875</v>
      </c>
      <c r="I554" s="185">
        <v>1791</v>
      </c>
      <c r="J554" s="182">
        <v>140</v>
      </c>
      <c r="K554" s="183">
        <v>88</v>
      </c>
      <c r="L554" s="184">
        <v>793</v>
      </c>
      <c r="M554" s="182">
        <v>631</v>
      </c>
      <c r="N554" s="187">
        <v>1626</v>
      </c>
      <c r="O554" s="190">
        <v>1557</v>
      </c>
      <c r="P554" s="182">
        <v>561</v>
      </c>
      <c r="Q554" s="183">
        <v>879</v>
      </c>
      <c r="R554" s="184">
        <v>700</v>
      </c>
      <c r="S554" s="185">
        <v>1042</v>
      </c>
      <c r="T554" s="182">
        <v>152</v>
      </c>
      <c r="U554" s="186">
        <v>198</v>
      </c>
      <c r="V554" s="184">
        <v>1190</v>
      </c>
      <c r="W554" s="191">
        <v>764</v>
      </c>
      <c r="X554" s="182">
        <v>444</v>
      </c>
      <c r="Y554" s="186">
        <v>471</v>
      </c>
      <c r="Z554" s="184">
        <v>1152</v>
      </c>
      <c r="AA554" s="182">
        <v>1296</v>
      </c>
      <c r="AB554" s="156">
        <f t="shared" si="9760"/>
        <v>8782</v>
      </c>
      <c r="AC554" s="157">
        <f t="shared" si="9761"/>
        <v>11234</v>
      </c>
      <c r="BI554" s="145" t="s">
        <v>34</v>
      </c>
      <c r="BJ554" s="128">
        <f>B554/B560</f>
        <v>1.6799891613602493E-2</v>
      </c>
      <c r="BK554" s="129">
        <f t="shared" ref="BK554" si="10225">C554/C560</f>
        <v>3.4534942377090531E-2</v>
      </c>
      <c r="BL554" s="130">
        <f t="shared" ref="BL554" si="10226">D554/D560</f>
        <v>1.2277606234377297E-2</v>
      </c>
      <c r="BM554" s="131">
        <f t="shared" ref="BM554" si="10227">E554/E560</f>
        <v>4.2644789212899034E-2</v>
      </c>
      <c r="BN554" s="128">
        <f t="shared" ref="BN554" si="10228">F554/F560</f>
        <v>1.5122755702150169E-2</v>
      </c>
      <c r="BO554" s="129">
        <f t="shared" ref="BO554" si="10229">G554/G560</f>
        <v>4.7838166348324364E-2</v>
      </c>
      <c r="BP554" s="130">
        <f t="shared" ref="BP554" si="10230">H554/H560</f>
        <v>2.1091452538205661E-2</v>
      </c>
      <c r="BQ554" s="131">
        <f t="shared" ref="BQ554" si="10231">I554/I560</f>
        <v>4.2598230425268765E-2</v>
      </c>
      <c r="BR554" s="128">
        <f t="shared" ref="BR554" si="10232">J554/J560</f>
        <v>2.2708840227088401E-2</v>
      </c>
      <c r="BS554" s="129">
        <f t="shared" ref="BS554" si="10233">K554/K560</f>
        <v>1.2555286060778999E-2</v>
      </c>
      <c r="BT554" s="130">
        <f t="shared" ref="BT554" si="10234">L554/L560</f>
        <v>3.5573299838507086E-2</v>
      </c>
      <c r="BU554" s="128">
        <f t="shared" ref="BU554" si="10235">M554/M560</f>
        <v>2.6419360241165635E-2</v>
      </c>
      <c r="BV554" s="132">
        <f t="shared" ref="BV554" si="10236">N554/N560</f>
        <v>4.1006758801573694E-2</v>
      </c>
      <c r="BW554" s="133">
        <f t="shared" ref="BW554" si="10237">O554/O560</f>
        <v>3.677199943318691E-2</v>
      </c>
      <c r="BX554" s="128">
        <f t="shared" ref="BX554" si="10238">P554/P560</f>
        <v>2.7435446009389672E-2</v>
      </c>
      <c r="BY554" s="129">
        <f t="shared" ref="BY554" si="10239">Q554/Q560</f>
        <v>4.0199396323058627E-2</v>
      </c>
      <c r="BZ554" s="130">
        <f t="shared" ref="BZ554" si="10240">R554/R560</f>
        <v>2.8389503994808777E-2</v>
      </c>
      <c r="CA554" s="131">
        <f t="shared" ref="CA554" si="10241">S554/S560</f>
        <v>3.7068658840270365E-2</v>
      </c>
      <c r="CB554" s="128">
        <f t="shared" ref="CB554" si="10242">T554/T560</f>
        <v>2.2277590502711418E-2</v>
      </c>
      <c r="CC554" s="129">
        <f t="shared" ref="CC554" si="10243">U554/U560</f>
        <v>2.2826838828683423E-2</v>
      </c>
      <c r="CD554" s="130">
        <f t="shared" ref="CD554" si="10244">V554/V560</f>
        <v>5.3833974213978737E-2</v>
      </c>
      <c r="CE554" s="131">
        <f t="shared" ref="CE554" si="10245">W554/W560</f>
        <v>2.6253393354180268E-2</v>
      </c>
      <c r="CF554" s="128">
        <f t="shared" ref="CF554" si="10246">X554/X560</f>
        <v>2.1211542136441813E-2</v>
      </c>
      <c r="CG554" s="129">
        <f t="shared" ref="CG554" si="10247">Y554/Y560</f>
        <v>3.4584037007122405E-2</v>
      </c>
      <c r="CH554" s="130">
        <f t="shared" ref="CH554" si="10248">Z554/Z560</f>
        <v>2.6815018272386582E-2</v>
      </c>
      <c r="CI554" s="128">
        <f t="shared" ref="CI554" si="10249">AA554/AA560</f>
        <v>2.9680522157334251E-2</v>
      </c>
      <c r="CJ554" s="134">
        <f t="shared" ref="CJ554" si="10250">AB554/AB560</f>
        <v>2.7207048676514325E-2</v>
      </c>
      <c r="CK554" s="135">
        <f t="shared" ref="CK554" si="10251">AC554/AC560</f>
        <v>3.4949849423828366E-2</v>
      </c>
    </row>
    <row r="555" spans="1:89" x14ac:dyDescent="0.2">
      <c r="A555" s="136" t="s">
        <v>35</v>
      </c>
      <c r="B555" s="192">
        <v>0</v>
      </c>
      <c r="C555" s="176">
        <v>403</v>
      </c>
      <c r="D555" s="177">
        <v>9</v>
      </c>
      <c r="E555" s="178">
        <v>240</v>
      </c>
      <c r="F555" s="175">
        <v>18</v>
      </c>
      <c r="G555" s="179">
        <v>691</v>
      </c>
      <c r="H555" s="177">
        <v>84</v>
      </c>
      <c r="I555" s="178">
        <v>747</v>
      </c>
      <c r="J555" s="175">
        <v>29</v>
      </c>
      <c r="K555" s="176">
        <v>36</v>
      </c>
      <c r="L555" s="177">
        <v>540</v>
      </c>
      <c r="M555" s="175">
        <v>116</v>
      </c>
      <c r="N555" s="180">
        <v>442</v>
      </c>
      <c r="O555" s="193">
        <v>263</v>
      </c>
      <c r="P555" s="175">
        <v>103</v>
      </c>
      <c r="Q555" s="176">
        <v>178</v>
      </c>
      <c r="R555" s="177">
        <v>160</v>
      </c>
      <c r="S555" s="178">
        <v>107</v>
      </c>
      <c r="T555" s="175">
        <v>55</v>
      </c>
      <c r="U555" s="179">
        <v>27</v>
      </c>
      <c r="V555" s="177">
        <v>184</v>
      </c>
      <c r="W555" s="194">
        <v>40</v>
      </c>
      <c r="X555" s="175">
        <v>105</v>
      </c>
      <c r="Y555" s="179">
        <v>36</v>
      </c>
      <c r="Z555" s="177">
        <v>91</v>
      </c>
      <c r="AA555" s="175">
        <v>167</v>
      </c>
      <c r="AB555" s="156">
        <f t="shared" si="9760"/>
        <v>1820</v>
      </c>
      <c r="AC555" s="157">
        <f t="shared" si="9761"/>
        <v>3051</v>
      </c>
      <c r="BI555" s="136" t="s">
        <v>35</v>
      </c>
      <c r="BJ555" s="128">
        <f>B555/B560</f>
        <v>0</v>
      </c>
      <c r="BK555" s="129">
        <f t="shared" ref="BK555" si="10252">C555/C560</f>
        <v>1.5637732334794926E-2</v>
      </c>
      <c r="BL555" s="130">
        <f t="shared" ref="BL555" si="10253">D555/D560</f>
        <v>6.6166740185266877E-4</v>
      </c>
      <c r="BM555" s="131">
        <f t="shared" ref="BM555" si="10254">E555/E560</f>
        <v>1.9494760783039557E-2</v>
      </c>
      <c r="BN555" s="128">
        <f t="shared" ref="BN555" si="10255">F555/F560</f>
        <v>5.6010206304259885E-4</v>
      </c>
      <c r="BO555" s="129">
        <f t="shared" ref="BO555" si="10256">G555/G560</f>
        <v>2.9996527174856746E-2</v>
      </c>
      <c r="BP555" s="130">
        <f t="shared" ref="BP555" si="10257">H555/H560</f>
        <v>2.0247794436677432E-3</v>
      </c>
      <c r="BQ555" s="131">
        <f t="shared" ref="BQ555" si="10258">I555/I560</f>
        <v>1.7767101132147273E-2</v>
      </c>
      <c r="BR555" s="128">
        <f t="shared" ref="BR555" si="10259">J555/J560</f>
        <v>4.7039740470397407E-3</v>
      </c>
      <c r="BS555" s="129">
        <f t="shared" ref="BS555" si="10260">K555/K560</f>
        <v>5.1362533885004995E-3</v>
      </c>
      <c r="BT555" s="130">
        <f t="shared" ref="BT555" si="10261">L555/L560</f>
        <v>2.4223936838327652E-2</v>
      </c>
      <c r="BU555" s="128">
        <f t="shared" ref="BU555" si="10262">M555/M560</f>
        <v>4.8568079048735557E-3</v>
      </c>
      <c r="BV555" s="132">
        <f t="shared" ref="BV555" si="10263">N555/N560</f>
        <v>1.1146978714818925E-2</v>
      </c>
      <c r="BW555" s="133">
        <f t="shared" ref="BW555" si="10264">O555/O560</f>
        <v>6.2113268149827598E-3</v>
      </c>
      <c r="BX555" s="128">
        <f t="shared" ref="BX555" si="10265">P555/P560</f>
        <v>5.03716744913928E-3</v>
      </c>
      <c r="BY555" s="129">
        <f t="shared" ref="BY555" si="10266">Q555/Q560</f>
        <v>8.1404920881734191E-3</v>
      </c>
      <c r="BZ555" s="130">
        <f t="shared" ref="BZ555" si="10267">R555/R560</f>
        <v>6.4890294845277204E-3</v>
      </c>
      <c r="CA555" s="131">
        <f t="shared" ref="CA555" si="10268">S555/S560</f>
        <v>3.8064745642120241E-3</v>
      </c>
      <c r="CB555" s="128">
        <f t="shared" ref="CB555" si="10269">T555/T560</f>
        <v>8.0609702476916317E-3</v>
      </c>
      <c r="CC555" s="129">
        <f t="shared" ref="CC555" si="10270">U555/U560</f>
        <v>3.1127507493659209E-3</v>
      </c>
      <c r="CD555" s="130">
        <f t="shared" ref="CD555" si="10271">V555/V560</f>
        <v>8.3239086179597369E-3</v>
      </c>
      <c r="CE555" s="131">
        <f t="shared" ref="CE555" si="10272">W555/W560</f>
        <v>1.3745232122607471E-3</v>
      </c>
      <c r="CF555" s="128">
        <f t="shared" ref="CF555" si="10273">X555/X560</f>
        <v>5.0162430728071849E-3</v>
      </c>
      <c r="CG555" s="129">
        <f t="shared" ref="CG555" si="10274">Y555/Y560</f>
        <v>2.6433658858947061E-3</v>
      </c>
      <c r="CH555" s="130">
        <f t="shared" ref="CH555" si="10275">Z555/Z560</f>
        <v>2.1182002281138709E-3</v>
      </c>
      <c r="CI555" s="128">
        <f t="shared" ref="CI555" si="10276">AA555/AA560</f>
        <v>3.8245734570021756E-3</v>
      </c>
      <c r="CJ555" s="134">
        <f t="shared" ref="CJ555" si="10277">AB555/AB560</f>
        <v>5.6384455239417075E-3</v>
      </c>
      <c r="CK555" s="135">
        <f t="shared" ref="CK555" si="10278">AC555/AC560</f>
        <v>9.4918987530799668E-3</v>
      </c>
    </row>
    <row r="556" spans="1:89" x14ac:dyDescent="0.2">
      <c r="A556" s="145" t="s">
        <v>36</v>
      </c>
      <c r="B556" s="189"/>
      <c r="C556" s="183"/>
      <c r="D556" s="184"/>
      <c r="E556" s="185"/>
      <c r="F556" s="182"/>
      <c r="G556" s="186"/>
      <c r="H556" s="184"/>
      <c r="I556" s="185"/>
      <c r="J556" s="182"/>
      <c r="K556" s="186"/>
      <c r="L556" s="184"/>
      <c r="M556" s="182"/>
      <c r="N556" s="187"/>
      <c r="O556" s="190"/>
      <c r="P556" s="182"/>
      <c r="Q556" s="186"/>
      <c r="R556" s="184"/>
      <c r="S556" s="185"/>
      <c r="T556" s="182"/>
      <c r="U556" s="186"/>
      <c r="V556" s="184"/>
      <c r="W556" s="185"/>
      <c r="X556" s="182"/>
      <c r="Y556" s="186"/>
      <c r="Z556" s="184"/>
      <c r="AA556" s="182"/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89">SUM(B537:B559)</f>
        <v>29524</v>
      </c>
      <c r="C560" s="21">
        <f t="shared" si="10389"/>
        <v>25771</v>
      </c>
      <c r="D560" s="20">
        <f t="shared" si="10389"/>
        <v>13602</v>
      </c>
      <c r="E560" s="21">
        <f t="shared" si="10389"/>
        <v>12311</v>
      </c>
      <c r="F560" s="20">
        <f t="shared" si="10389"/>
        <v>32137</v>
      </c>
      <c r="G560" s="21">
        <f t="shared" si="10389"/>
        <v>23036</v>
      </c>
      <c r="H560" s="20">
        <f t="shared" si="10389"/>
        <v>41486</v>
      </c>
      <c r="I560" s="21">
        <f t="shared" si="10389"/>
        <v>42044</v>
      </c>
      <c r="J560" s="20">
        <f t="shared" si="10389"/>
        <v>6165</v>
      </c>
      <c r="K560" s="21">
        <f t="shared" si="10389"/>
        <v>7009</v>
      </c>
      <c r="L560" s="20">
        <f t="shared" si="10389"/>
        <v>22292</v>
      </c>
      <c r="M560" s="21">
        <f t="shared" si="10389"/>
        <v>23884</v>
      </c>
      <c r="N560" s="20">
        <f t="shared" si="10389"/>
        <v>39652</v>
      </c>
      <c r="O560" s="21">
        <f t="shared" si="10389"/>
        <v>42342</v>
      </c>
      <c r="P560" s="20">
        <f t="shared" si="10389"/>
        <v>20448</v>
      </c>
      <c r="Q560" s="21">
        <f t="shared" si="10389"/>
        <v>21866</v>
      </c>
      <c r="R560" s="20">
        <f t="shared" si="10389"/>
        <v>24657</v>
      </c>
      <c r="S560" s="21">
        <f t="shared" si="10389"/>
        <v>28110</v>
      </c>
      <c r="T560" s="20">
        <f t="shared" si="10389"/>
        <v>6823</v>
      </c>
      <c r="U560" s="21">
        <f t="shared" si="10389"/>
        <v>8674</v>
      </c>
      <c r="V560" s="20">
        <f t="shared" si="10389"/>
        <v>22105</v>
      </c>
      <c r="W560" s="21">
        <f t="shared" si="10389"/>
        <v>29101</v>
      </c>
      <c r="X560" s="20">
        <f t="shared" si="10389"/>
        <v>20932</v>
      </c>
      <c r="Y560" s="21">
        <f t="shared" si="10389"/>
        <v>13619</v>
      </c>
      <c r="Z560" s="20">
        <f t="shared" si="10389"/>
        <v>42961</v>
      </c>
      <c r="AA560" s="21">
        <f t="shared" si="10389"/>
        <v>43665</v>
      </c>
      <c r="AB560" s="160">
        <f t="shared" ref="AB560:AC560" si="10390">SUM(AB536:AB559)</f>
        <v>322784</v>
      </c>
      <c r="AC560" s="161">
        <f t="shared" si="10390"/>
        <v>321432</v>
      </c>
      <c r="BI560" s="229" t="s">
        <v>13</v>
      </c>
      <c r="BJ560" s="154">
        <f>SUM(BJ536:BJ559)</f>
        <v>1.0000000000000002</v>
      </c>
      <c r="BK560" s="155">
        <f t="shared" ref="BK560:CK560" si="10391">SUM(BK536:BK559)</f>
        <v>1</v>
      </c>
      <c r="BL560" s="154">
        <f t="shared" si="10391"/>
        <v>1</v>
      </c>
      <c r="BM560" s="155">
        <f t="shared" si="10391"/>
        <v>0.99999999999999989</v>
      </c>
      <c r="BN560" s="154">
        <f t="shared" si="10391"/>
        <v>1</v>
      </c>
      <c r="BO560" s="155">
        <f t="shared" si="10391"/>
        <v>1</v>
      </c>
      <c r="BP560" s="154">
        <f t="shared" si="10391"/>
        <v>1.0000000000000002</v>
      </c>
      <c r="BQ560" s="155">
        <f t="shared" si="10391"/>
        <v>1</v>
      </c>
      <c r="BR560" s="154">
        <f t="shared" si="10391"/>
        <v>0.99999999999999989</v>
      </c>
      <c r="BS560" s="155">
        <f t="shared" si="10391"/>
        <v>1</v>
      </c>
      <c r="BT560" s="154">
        <f t="shared" si="10391"/>
        <v>1</v>
      </c>
      <c r="BU560" s="155">
        <f t="shared" si="10391"/>
        <v>0.99999999999999978</v>
      </c>
      <c r="BV560" s="154">
        <f t="shared" si="10391"/>
        <v>0.99999999999999989</v>
      </c>
      <c r="BW560" s="155">
        <f t="shared" si="10391"/>
        <v>1.0000000000000002</v>
      </c>
      <c r="BX560" s="154">
        <f t="shared" si="10391"/>
        <v>1</v>
      </c>
      <c r="BY560" s="155">
        <f t="shared" si="10391"/>
        <v>1</v>
      </c>
      <c r="BZ560" s="154">
        <f t="shared" si="10391"/>
        <v>1</v>
      </c>
      <c r="CA560" s="155">
        <f t="shared" si="10391"/>
        <v>0.99999999999999989</v>
      </c>
      <c r="CB560" s="154">
        <f t="shared" si="10391"/>
        <v>0.99999999999999978</v>
      </c>
      <c r="CC560" s="155">
        <f t="shared" si="10391"/>
        <v>1</v>
      </c>
      <c r="CD560" s="154">
        <f t="shared" si="10391"/>
        <v>1.0000000000000002</v>
      </c>
      <c r="CE560" s="155">
        <f t="shared" si="10391"/>
        <v>0.99999999999999989</v>
      </c>
      <c r="CF560" s="154">
        <f t="shared" si="10391"/>
        <v>1</v>
      </c>
      <c r="CG560" s="155">
        <f t="shared" si="10391"/>
        <v>1</v>
      </c>
      <c r="CH560" s="154">
        <f t="shared" si="10391"/>
        <v>0.99999999999999989</v>
      </c>
      <c r="CI560" s="155">
        <f t="shared" si="10391"/>
        <v>1</v>
      </c>
      <c r="CJ560" s="154">
        <f t="shared" si="10391"/>
        <v>1.0000000000000002</v>
      </c>
      <c r="CK560" s="155">
        <f t="shared" si="10391"/>
        <v>1</v>
      </c>
    </row>
    <row r="561" spans="1:89" ht="13.5" thickTop="1" x14ac:dyDescent="0.2">
      <c r="A561" s="173"/>
    </row>
    <row r="563" spans="1:89" x14ac:dyDescent="0.2">
      <c r="A563" s="305">
        <f>+A532+1</f>
        <v>44761</v>
      </c>
      <c r="B563" s="305"/>
      <c r="C563" s="305"/>
      <c r="D563" s="305"/>
      <c r="BI563" s="310">
        <f>+BI501+2</f>
        <v>44761</v>
      </c>
      <c r="BJ563" s="310"/>
      <c r="BK563" s="310"/>
      <c r="BL563" s="310"/>
    </row>
    <row r="564" spans="1:89" ht="13.5" thickBot="1" x14ac:dyDescent="0.25">
      <c r="AE564" s="232" t="s">
        <v>84</v>
      </c>
    </row>
    <row r="565" spans="1:89" ht="14.25" thickTop="1" thickBot="1" x14ac:dyDescent="0.25">
      <c r="A565" s="301" t="s">
        <v>0</v>
      </c>
      <c r="B565" s="303" t="s">
        <v>1</v>
      </c>
      <c r="C565" s="304"/>
      <c r="D565" s="303" t="s">
        <v>2</v>
      </c>
      <c r="E565" s="304"/>
      <c r="F565" s="303" t="s">
        <v>3</v>
      </c>
      <c r="G565" s="304"/>
      <c r="H565" s="303" t="s">
        <v>4</v>
      </c>
      <c r="I565" s="304"/>
      <c r="J565" s="303" t="s">
        <v>5</v>
      </c>
      <c r="K565" s="304"/>
      <c r="L565" s="303" t="s">
        <v>6</v>
      </c>
      <c r="M565" s="304"/>
      <c r="N565" s="303" t="s">
        <v>7</v>
      </c>
      <c r="O565" s="304"/>
      <c r="P565" s="303" t="s">
        <v>8</v>
      </c>
      <c r="Q565" s="304"/>
      <c r="R565" s="303" t="s">
        <v>9</v>
      </c>
      <c r="S565" s="304"/>
      <c r="T565" s="303" t="s">
        <v>10</v>
      </c>
      <c r="U565" s="304"/>
      <c r="V565" s="303" t="s">
        <v>11</v>
      </c>
      <c r="W565" s="304"/>
      <c r="X565" s="303" t="s">
        <v>12</v>
      </c>
      <c r="Y565" s="304"/>
      <c r="Z565" s="306" t="s">
        <v>40</v>
      </c>
      <c r="AA565" s="307"/>
      <c r="AB565" s="308" t="s">
        <v>41</v>
      </c>
      <c r="AC565" s="309"/>
      <c r="AE565" s="301" t="s">
        <v>0</v>
      </c>
      <c r="AF565" s="303" t="s">
        <v>1</v>
      </c>
      <c r="AG565" s="304"/>
      <c r="AH565" s="303" t="s">
        <v>2</v>
      </c>
      <c r="AI565" s="304"/>
      <c r="AJ565" s="303" t="s">
        <v>3</v>
      </c>
      <c r="AK565" s="304"/>
      <c r="AL565" s="303" t="s">
        <v>4</v>
      </c>
      <c r="AM565" s="304"/>
      <c r="AN565" s="303" t="s">
        <v>5</v>
      </c>
      <c r="AO565" s="304"/>
      <c r="AP565" s="303" t="s">
        <v>6</v>
      </c>
      <c r="AQ565" s="304"/>
      <c r="AR565" s="303" t="s">
        <v>7</v>
      </c>
      <c r="AS565" s="304"/>
      <c r="AT565" s="303" t="s">
        <v>8</v>
      </c>
      <c r="AU565" s="304"/>
      <c r="AV565" s="303" t="s">
        <v>9</v>
      </c>
      <c r="AW565" s="304"/>
      <c r="AX565" s="303" t="s">
        <v>10</v>
      </c>
      <c r="AY565" s="304"/>
      <c r="AZ565" s="303" t="s">
        <v>11</v>
      </c>
      <c r="BA565" s="304"/>
      <c r="BB565" s="303" t="s">
        <v>12</v>
      </c>
      <c r="BC565" s="304"/>
      <c r="BD565" s="306" t="s">
        <v>40</v>
      </c>
      <c r="BE565" s="307"/>
      <c r="BF565" s="308" t="s">
        <v>41</v>
      </c>
      <c r="BG565" s="309"/>
      <c r="BI565" s="301" t="s">
        <v>0</v>
      </c>
      <c r="BJ565" s="303" t="s">
        <v>1</v>
      </c>
      <c r="BK565" s="304"/>
      <c r="BL565" s="303" t="s">
        <v>2</v>
      </c>
      <c r="BM565" s="304"/>
      <c r="BN565" s="303" t="s">
        <v>3</v>
      </c>
      <c r="BO565" s="304"/>
      <c r="BP565" s="303" t="s">
        <v>4</v>
      </c>
      <c r="BQ565" s="304"/>
      <c r="BR565" s="303" t="s">
        <v>5</v>
      </c>
      <c r="BS565" s="304"/>
      <c r="BT565" s="303" t="s">
        <v>6</v>
      </c>
      <c r="BU565" s="304"/>
      <c r="BV565" s="303" t="s">
        <v>7</v>
      </c>
      <c r="BW565" s="304"/>
      <c r="BX565" s="303" t="s">
        <v>8</v>
      </c>
      <c r="BY565" s="304"/>
      <c r="BZ565" s="303" t="s">
        <v>9</v>
      </c>
      <c r="CA565" s="304"/>
      <c r="CB565" s="303" t="s">
        <v>10</v>
      </c>
      <c r="CC565" s="304"/>
      <c r="CD565" s="303" t="s">
        <v>11</v>
      </c>
      <c r="CE565" s="304"/>
      <c r="CF565" s="303" t="s">
        <v>12</v>
      </c>
      <c r="CG565" s="304"/>
      <c r="CH565" s="306" t="s">
        <v>40</v>
      </c>
      <c r="CI565" s="307"/>
      <c r="CJ565" s="303" t="s">
        <v>41</v>
      </c>
      <c r="CK565" s="304"/>
    </row>
    <row r="566" spans="1:89" ht="15" thickTop="1" thickBot="1" x14ac:dyDescent="0.3">
      <c r="A566" s="302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2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2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3402</v>
      </c>
      <c r="AG567" s="172">
        <f t="shared" ref="AG567:AV569" si="10392">SUMIF($A$9:$A$32,$AE567,C$567:C$590)</f>
        <v>1228</v>
      </c>
      <c r="AH567" s="126">
        <f t="shared" si="10392"/>
        <v>1169</v>
      </c>
      <c r="AI567" s="166">
        <f t="shared" si="10392"/>
        <v>1147</v>
      </c>
      <c r="AJ567" s="125">
        <f t="shared" si="10392"/>
        <v>2866</v>
      </c>
      <c r="AK567" s="127">
        <f t="shared" si="10392"/>
        <v>1536</v>
      </c>
      <c r="AL567" s="126">
        <f t="shared" si="10392"/>
        <v>3793</v>
      </c>
      <c r="AM567" s="166">
        <f t="shared" si="10392"/>
        <v>2413</v>
      </c>
      <c r="AN567" s="125">
        <f t="shared" si="10392"/>
        <v>276</v>
      </c>
      <c r="AO567" s="127">
        <f t="shared" si="10392"/>
        <v>1052</v>
      </c>
      <c r="AP567" s="126">
        <f t="shared" si="10392"/>
        <v>1129</v>
      </c>
      <c r="AQ567" s="125">
        <f t="shared" si="10392"/>
        <v>3299</v>
      </c>
      <c r="AR567" s="165">
        <f t="shared" si="10392"/>
        <v>2929</v>
      </c>
      <c r="AS567" s="167">
        <f t="shared" si="10392"/>
        <v>4302</v>
      </c>
      <c r="AT567" s="125">
        <f t="shared" si="10392"/>
        <v>2031</v>
      </c>
      <c r="AU567" s="127">
        <f t="shared" si="10392"/>
        <v>1900</v>
      </c>
      <c r="AV567" s="126">
        <f t="shared" si="10392"/>
        <v>2412</v>
      </c>
      <c r="AW567" s="166">
        <f t="shared" ref="AW567:BE569" si="10393">SUMIF($A$9:$A$32,$AE567,S$567:S$590)</f>
        <v>1869</v>
      </c>
      <c r="AX567" s="125">
        <f t="shared" si="10393"/>
        <v>358</v>
      </c>
      <c r="AY567" s="127">
        <f t="shared" si="10393"/>
        <v>1517</v>
      </c>
      <c r="AZ567" s="126">
        <f t="shared" si="10393"/>
        <v>1091</v>
      </c>
      <c r="BA567" s="166">
        <f t="shared" si="10393"/>
        <v>2952</v>
      </c>
      <c r="BB567" s="125">
        <f t="shared" si="10393"/>
        <v>1814</v>
      </c>
      <c r="BC567" s="127">
        <f t="shared" si="10393"/>
        <v>1831</v>
      </c>
      <c r="BD567" s="170">
        <f t="shared" si="10393"/>
        <v>3658</v>
      </c>
      <c r="BE567" s="171">
        <f t="shared" si="10393"/>
        <v>2505</v>
      </c>
      <c r="BF567" s="156">
        <f>AF567+AH567+AJ567+AL567+AN567+AP567+AR567+AT567+AV567+AX567+AZ567+BB567+BD567</f>
        <v>26928</v>
      </c>
      <c r="BG567" s="157">
        <f>AG567+AI567+AK567+AM567+AO567+AQ567+AS567+AU567+AW567+AY567+BA567+BC567+BE567</f>
        <v>27551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75">
        <v>366</v>
      </c>
      <c r="C568" s="176">
        <v>0</v>
      </c>
      <c r="D568" s="177">
        <v>265</v>
      </c>
      <c r="E568" s="178">
        <v>5</v>
      </c>
      <c r="F568" s="175">
        <v>745</v>
      </c>
      <c r="G568" s="179">
        <v>12</v>
      </c>
      <c r="H568" s="177">
        <v>501</v>
      </c>
      <c r="I568" s="178">
        <v>56</v>
      </c>
      <c r="J568" s="175">
        <v>7</v>
      </c>
      <c r="K568" s="179">
        <v>24</v>
      </c>
      <c r="L568" s="177">
        <v>67</v>
      </c>
      <c r="M568" s="175">
        <v>115</v>
      </c>
      <c r="N568" s="180">
        <v>207</v>
      </c>
      <c r="O568" s="181">
        <v>233</v>
      </c>
      <c r="P568" s="175">
        <v>87</v>
      </c>
      <c r="Q568" s="179">
        <v>72</v>
      </c>
      <c r="R568" s="177">
        <v>31</v>
      </c>
      <c r="S568" s="178">
        <v>56</v>
      </c>
      <c r="T568" s="175">
        <v>1</v>
      </c>
      <c r="U568" s="179">
        <v>0</v>
      </c>
      <c r="V568" s="177">
        <v>17</v>
      </c>
      <c r="W568" s="178">
        <v>0</v>
      </c>
      <c r="X568" s="175">
        <v>3</v>
      </c>
      <c r="Y568" s="179">
        <v>0</v>
      </c>
      <c r="Z568" s="177">
        <v>0</v>
      </c>
      <c r="AA568" s="175">
        <v>0</v>
      </c>
      <c r="AB568" s="156">
        <f t="shared" ref="AB568:AB587" si="10421">B568+D568+F568+H568+J568+L568+N568+P568+R568+T568+V568+X568+Z568</f>
        <v>2297</v>
      </c>
      <c r="AC568" s="157">
        <f t="shared" ref="AC568:AC587" si="10422">C568+E568+G568+I568+K568+M568+O568+Q568+S568+U568+W568+Y568+AA568</f>
        <v>573</v>
      </c>
      <c r="AE568" s="237" t="str">
        <f>$AE$10</f>
        <v>08:00 - 08:59</v>
      </c>
      <c r="AF568" s="125">
        <f>SUMIF($A$9:$A$32,$AE568,B$567:B$590)</f>
        <v>2460</v>
      </c>
      <c r="AG568" s="176">
        <f t="shared" si="10392"/>
        <v>1051</v>
      </c>
      <c r="AH568" s="177">
        <f t="shared" si="10392"/>
        <v>859</v>
      </c>
      <c r="AI568" s="178">
        <f t="shared" si="10392"/>
        <v>788</v>
      </c>
      <c r="AJ568" s="238">
        <f t="shared" si="10392"/>
        <v>2414</v>
      </c>
      <c r="AK568" s="179">
        <f t="shared" si="10392"/>
        <v>1216</v>
      </c>
      <c r="AL568" s="177">
        <f t="shared" si="10392"/>
        <v>3075</v>
      </c>
      <c r="AM568" s="178">
        <f t="shared" si="10392"/>
        <v>2019</v>
      </c>
      <c r="AN568" s="238">
        <f t="shared" si="10392"/>
        <v>211</v>
      </c>
      <c r="AO568" s="179">
        <f t="shared" si="10392"/>
        <v>783</v>
      </c>
      <c r="AP568" s="177">
        <f t="shared" si="10392"/>
        <v>919</v>
      </c>
      <c r="AQ568" s="238">
        <f t="shared" si="10392"/>
        <v>3036</v>
      </c>
      <c r="AR568" s="180">
        <f t="shared" si="10392"/>
        <v>2288</v>
      </c>
      <c r="AS568" s="181">
        <f t="shared" si="10392"/>
        <v>3654</v>
      </c>
      <c r="AT568" s="238">
        <f t="shared" si="10392"/>
        <v>1555</v>
      </c>
      <c r="AU568" s="179">
        <f t="shared" si="10392"/>
        <v>1724</v>
      </c>
      <c r="AV568" s="177">
        <f t="shared" si="10392"/>
        <v>1927</v>
      </c>
      <c r="AW568" s="178">
        <f t="shared" si="10393"/>
        <v>1565</v>
      </c>
      <c r="AX568" s="238">
        <f t="shared" si="10393"/>
        <v>234</v>
      </c>
      <c r="AY568" s="179">
        <f t="shared" si="10393"/>
        <v>1027</v>
      </c>
      <c r="AZ568" s="177">
        <f t="shared" si="10393"/>
        <v>788</v>
      </c>
      <c r="BA568" s="178">
        <f t="shared" si="10393"/>
        <v>2271</v>
      </c>
      <c r="BB568" s="238">
        <f t="shared" si="10393"/>
        <v>1461</v>
      </c>
      <c r="BC568" s="179">
        <f t="shared" si="10393"/>
        <v>1511</v>
      </c>
      <c r="BD568" s="177">
        <f t="shared" si="10393"/>
        <v>3088</v>
      </c>
      <c r="BE568" s="238">
        <f t="shared" si="10393"/>
        <v>2224</v>
      </c>
      <c r="BF568" s="158">
        <f>SUM(AF568,AH568,AJ568,AL568,AN568,AP568,AR568,AT568,AV568,AX568,AZ568,BB568,BD568)</f>
        <v>21279</v>
      </c>
      <c r="BG568" s="159">
        <f>SUM(AG568,AI568,AK568,AM568,AO568,AQ568,AS568,AU568,AW568,AY568,BA568,BC568,BE568)</f>
        <v>22869</v>
      </c>
      <c r="BI568" s="136" t="s">
        <v>17</v>
      </c>
      <c r="BJ568" s="128">
        <f>B568/B591</f>
        <v>1.3211565534418655E-2</v>
      </c>
      <c r="BK568" s="129">
        <f t="shared" ref="BK568" si="10423">C568/C591</f>
        <v>0</v>
      </c>
      <c r="BL568" s="130">
        <f t="shared" ref="BL568" si="10424">D568/D591</f>
        <v>2.0479134466769706E-2</v>
      </c>
      <c r="BM568" s="131">
        <f t="shared" ref="BM568" si="10425">E568/E591</f>
        <v>3.9987204094689698E-4</v>
      </c>
      <c r="BN568" s="128">
        <f t="shared" ref="BN568" si="10426">F568/F591</f>
        <v>2.5993510345068211E-2</v>
      </c>
      <c r="BO568" s="129">
        <f t="shared" ref="BO568" si="10427">G568/G591</f>
        <v>4.9629844079573178E-4</v>
      </c>
      <c r="BP568" s="130">
        <f t="shared" ref="BP568" si="10428">H568/H591</f>
        <v>1.2700263638207259E-2</v>
      </c>
      <c r="BQ568" s="131">
        <f t="shared" ref="BQ568" si="10429">I568/I591</f>
        <v>1.3319062908788203E-3</v>
      </c>
      <c r="BR568" s="128">
        <f t="shared" ref="BR568" si="10430">J568/J591</f>
        <v>1.1668611435239206E-3</v>
      </c>
      <c r="BS568" s="129">
        <f t="shared" ref="BS568" si="10431">K568/K591</f>
        <v>3.5216434336023477E-3</v>
      </c>
      <c r="BT568" s="130">
        <f t="shared" ref="BT568" si="10432">L568/L591</f>
        <v>2.9290897962752469E-3</v>
      </c>
      <c r="BU568" s="128">
        <f t="shared" ref="BU568" si="10433">M568/M591</f>
        <v>4.8950751287617587E-3</v>
      </c>
      <c r="BV568" s="132">
        <f t="shared" ref="BV568" si="10434">N568/N591</f>
        <v>5.0815003927729774E-3</v>
      </c>
      <c r="BW568" s="133">
        <f t="shared" ref="BW568" si="10435">O568/O591</f>
        <v>5.7222849845277269E-3</v>
      </c>
      <c r="BX568" s="128">
        <f t="shared" ref="BX568" si="10436">P568/P591</f>
        <v>4.1224412433661867E-3</v>
      </c>
      <c r="BY568" s="129">
        <f t="shared" ref="BY568" si="10437">Q568/Q591</f>
        <v>3.4008785602947429E-3</v>
      </c>
      <c r="BZ568" s="130">
        <f t="shared" ref="BZ568" si="10438">R568/R591</f>
        <v>1.2557216348685542E-3</v>
      </c>
      <c r="CA568" s="131">
        <f t="shared" ref="CA568" si="10439">S568/S591</f>
        <v>2.1200075714556121E-3</v>
      </c>
      <c r="CB568" s="128">
        <f t="shared" ref="CB568" si="10440">T568/T591</f>
        <v>1.3313806417254693E-4</v>
      </c>
      <c r="CC568" s="129">
        <f t="shared" ref="CC568" si="10441">U568/U591</f>
        <v>0</v>
      </c>
      <c r="CD568" s="130">
        <f t="shared" ref="CD568" si="10442">V568/V591</f>
        <v>7.1805702217529039E-4</v>
      </c>
      <c r="CE568" s="131">
        <f t="shared" ref="CE568" si="10443">W568/W591</f>
        <v>0</v>
      </c>
      <c r="CF568" s="128">
        <f t="shared" ref="CF568" si="10444">X568/X591</f>
        <v>1.4727540500736376E-4</v>
      </c>
      <c r="CG568" s="129">
        <f t="shared" ref="CG568" si="10445">Y568/Y591</f>
        <v>0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7.2666417801848767E-3</v>
      </c>
      <c r="CK568" s="135">
        <f t="shared" ref="CK568" si="10449">AC568/AC591</f>
        <v>1.8197813086546005E-3</v>
      </c>
    </row>
    <row r="569" spans="1:89" ht="13.5" thickBot="1" x14ac:dyDescent="0.25">
      <c r="A569" s="145" t="s">
        <v>18</v>
      </c>
      <c r="B569" s="182">
        <v>1792</v>
      </c>
      <c r="C569" s="183">
        <v>76</v>
      </c>
      <c r="D569" s="184">
        <v>1000</v>
      </c>
      <c r="E569" s="185">
        <v>213</v>
      </c>
      <c r="F569" s="182">
        <v>2804</v>
      </c>
      <c r="G569" s="186">
        <v>391</v>
      </c>
      <c r="H569" s="184">
        <v>2307</v>
      </c>
      <c r="I569" s="185">
        <v>757</v>
      </c>
      <c r="J569" s="182">
        <v>77</v>
      </c>
      <c r="K569" s="186">
        <v>322</v>
      </c>
      <c r="L569" s="184">
        <v>511</v>
      </c>
      <c r="M569" s="182">
        <v>1088</v>
      </c>
      <c r="N569" s="187">
        <v>1712</v>
      </c>
      <c r="O569" s="188">
        <v>1957</v>
      </c>
      <c r="P569" s="182">
        <v>772</v>
      </c>
      <c r="Q569" s="186">
        <v>892</v>
      </c>
      <c r="R569" s="184">
        <v>948</v>
      </c>
      <c r="S569" s="185">
        <v>1114</v>
      </c>
      <c r="T569" s="182">
        <v>147</v>
      </c>
      <c r="U569" s="186">
        <v>599</v>
      </c>
      <c r="V569" s="184">
        <v>656</v>
      </c>
      <c r="W569" s="185">
        <v>1584</v>
      </c>
      <c r="X569" s="182">
        <v>859</v>
      </c>
      <c r="Y569" s="186">
        <v>727</v>
      </c>
      <c r="Z569" s="184">
        <v>2044</v>
      </c>
      <c r="AA569" s="182">
        <v>1249</v>
      </c>
      <c r="AB569" s="156">
        <f t="shared" si="10421"/>
        <v>15629</v>
      </c>
      <c r="AC569" s="157">
        <f t="shared" si="10422"/>
        <v>10969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6.4686135075623583E-2</v>
      </c>
      <c r="BK569" s="129">
        <f t="shared" ref="BK569" si="10450">C569/C591</f>
        <v>2.9075328053865873E-3</v>
      </c>
      <c r="BL569" s="130">
        <f t="shared" ref="BL569" si="10451">D569/D591</f>
        <v>7.7279752704791344E-2</v>
      </c>
      <c r="BM569" s="131">
        <f t="shared" ref="BM569" si="10452">E569/E591</f>
        <v>1.7034548944337813E-2</v>
      </c>
      <c r="BN569" s="128">
        <f t="shared" ref="BN569" si="10453">F569/F591</f>
        <v>9.7833292627612436E-2</v>
      </c>
      <c r="BO569" s="129">
        <f t="shared" ref="BO569" si="10454">G569/G591</f>
        <v>1.6171057529260929E-2</v>
      </c>
      <c r="BP569" s="130">
        <f t="shared" ref="BP569" si="10455">H569/H591</f>
        <v>5.848205232204421E-2</v>
      </c>
      <c r="BQ569" s="131">
        <f t="shared" ref="BQ569" si="10456">I569/I591</f>
        <v>1.8004518967772623E-2</v>
      </c>
      <c r="BR569" s="128">
        <f t="shared" ref="BR569" si="10457">J569/J591</f>
        <v>1.2835472578763127E-2</v>
      </c>
      <c r="BS569" s="129">
        <f t="shared" ref="BS569" si="10458">K569/K591</f>
        <v>4.7248716067498163E-2</v>
      </c>
      <c r="BT569" s="130">
        <f t="shared" ref="BT569" si="10459">L569/L591</f>
        <v>2.2339774416367929E-2</v>
      </c>
      <c r="BU569" s="128">
        <f t="shared" ref="BU569" si="10460">M569/M591</f>
        <v>4.6311667305154729E-2</v>
      </c>
      <c r="BV569" s="132">
        <f t="shared" ref="BV569" si="10461">N569/N591</f>
        <v>4.2026708562450901E-2</v>
      </c>
      <c r="BW569" s="133">
        <f t="shared" ref="BW569" si="10462">O569/O591</f>
        <v>4.8062282037428163E-2</v>
      </c>
      <c r="BX569" s="128">
        <f t="shared" ref="BX569" si="10463">P569/P591</f>
        <v>3.6580742987111448E-2</v>
      </c>
      <c r="BY569" s="129">
        <f t="shared" ref="BY569" si="10464">Q569/Q591</f>
        <v>4.213310660809598E-2</v>
      </c>
      <c r="BZ569" s="130">
        <f t="shared" ref="BZ569" si="10465">R569/R591</f>
        <v>3.840077773727063E-2</v>
      </c>
      <c r="CA569" s="131">
        <f t="shared" ref="CA569" si="10466">S569/S591</f>
        <v>4.2173007760742003E-2</v>
      </c>
      <c r="CB569" s="128">
        <f t="shared" ref="CB569" si="10467">T569/T591</f>
        <v>1.9571295433364399E-2</v>
      </c>
      <c r="CC569" s="129">
        <f t="shared" ref="CC569" si="10468">U569/U591</f>
        <v>7.2942036044812475E-2</v>
      </c>
      <c r="CD569" s="130">
        <f t="shared" ref="CD569" si="10469">V569/V591</f>
        <v>2.7708553326293558E-2</v>
      </c>
      <c r="CE569" s="131">
        <f t="shared" ref="CE569" si="10470">W569/W591</f>
        <v>5.592430447676882E-2</v>
      </c>
      <c r="CF569" s="128">
        <f t="shared" ref="CF569" si="10471">X569/X591</f>
        <v>4.2169857633775162E-2</v>
      </c>
      <c r="CG569" s="129">
        <f t="shared" ref="CG569" si="10472">Y569/Y591</f>
        <v>5.6435336127930447E-2</v>
      </c>
      <c r="CH569" s="130">
        <f t="shared" ref="CH569" si="10473">Z569/Z591</f>
        <v>5.0601574491261077E-2</v>
      </c>
      <c r="CI569" s="128">
        <f t="shared" ref="CI569" si="10474">AA569/AA591</f>
        <v>2.9755098151324568E-2</v>
      </c>
      <c r="CJ569" s="134">
        <f t="shared" ref="CJ569" si="10475">AB569/AB591</f>
        <v>4.9442901341971893E-2</v>
      </c>
      <c r="CK569" s="135">
        <f t="shared" ref="CK569" si="10476">AC569/AC591</f>
        <v>3.4836267320475241E-2</v>
      </c>
    </row>
    <row r="570" spans="1:89" ht="14.25" thickTop="1" thickBot="1" x14ac:dyDescent="0.25">
      <c r="A570" s="136" t="s">
        <v>19</v>
      </c>
      <c r="B570" s="175">
        <v>2982</v>
      </c>
      <c r="C570" s="176">
        <v>1115</v>
      </c>
      <c r="D570" s="177">
        <v>1302</v>
      </c>
      <c r="E570" s="178">
        <v>819</v>
      </c>
      <c r="F570" s="175">
        <v>2964</v>
      </c>
      <c r="G570" s="179">
        <v>1314</v>
      </c>
      <c r="H570" s="177">
        <v>3316</v>
      </c>
      <c r="I570" s="178">
        <v>2023</v>
      </c>
      <c r="J570" s="175">
        <v>181</v>
      </c>
      <c r="K570" s="179">
        <v>714</v>
      </c>
      <c r="L570" s="177">
        <v>1041</v>
      </c>
      <c r="M570" s="175">
        <v>2330</v>
      </c>
      <c r="N570" s="180">
        <v>3040</v>
      </c>
      <c r="O570" s="181">
        <v>3602</v>
      </c>
      <c r="P570" s="175">
        <v>1780</v>
      </c>
      <c r="Q570" s="179">
        <v>1828</v>
      </c>
      <c r="R570" s="177">
        <v>2075</v>
      </c>
      <c r="S570" s="178">
        <v>1845</v>
      </c>
      <c r="T570" s="175">
        <v>286</v>
      </c>
      <c r="U570" s="179">
        <v>1269</v>
      </c>
      <c r="V570" s="177">
        <v>1235</v>
      </c>
      <c r="W570" s="178">
        <v>2972</v>
      </c>
      <c r="X570" s="175">
        <v>1828</v>
      </c>
      <c r="Y570" s="179">
        <v>1191</v>
      </c>
      <c r="Z570" s="177">
        <v>3362</v>
      </c>
      <c r="AA570" s="175">
        <v>2032</v>
      </c>
      <c r="AB570" s="156">
        <f t="shared" si="10421"/>
        <v>25392</v>
      </c>
      <c r="AC570" s="157">
        <f t="shared" si="10422"/>
        <v>23054</v>
      </c>
      <c r="AE570" s="229" t="s">
        <v>13</v>
      </c>
      <c r="AF570" s="20">
        <f t="shared" ref="AF570:BG570" si="10477">SUM(AF567:AF569)</f>
        <v>5862</v>
      </c>
      <c r="AG570" s="21">
        <f t="shared" si="10477"/>
        <v>2279</v>
      </c>
      <c r="AH570" s="20">
        <f t="shared" si="10477"/>
        <v>2028</v>
      </c>
      <c r="AI570" s="21">
        <f t="shared" si="10477"/>
        <v>1935</v>
      </c>
      <c r="AJ570" s="20">
        <f t="shared" si="10477"/>
        <v>5280</v>
      </c>
      <c r="AK570" s="21">
        <f t="shared" si="10477"/>
        <v>2752</v>
      </c>
      <c r="AL570" s="20">
        <f t="shared" si="10477"/>
        <v>6868</v>
      </c>
      <c r="AM570" s="21">
        <f t="shared" si="10477"/>
        <v>4432</v>
      </c>
      <c r="AN570" s="20">
        <f t="shared" si="10477"/>
        <v>487</v>
      </c>
      <c r="AO570" s="21">
        <f t="shared" si="10477"/>
        <v>1835</v>
      </c>
      <c r="AP570" s="20">
        <f t="shared" si="10477"/>
        <v>2048</v>
      </c>
      <c r="AQ570" s="21">
        <f t="shared" si="10477"/>
        <v>6335</v>
      </c>
      <c r="AR570" s="20">
        <f t="shared" si="10477"/>
        <v>5217</v>
      </c>
      <c r="AS570" s="21">
        <f t="shared" si="10477"/>
        <v>7956</v>
      </c>
      <c r="AT570" s="20">
        <f t="shared" si="10477"/>
        <v>3586</v>
      </c>
      <c r="AU570" s="21">
        <f t="shared" si="10477"/>
        <v>3624</v>
      </c>
      <c r="AV570" s="20">
        <f t="shared" si="10477"/>
        <v>4339</v>
      </c>
      <c r="AW570" s="21">
        <f t="shared" si="10477"/>
        <v>3434</v>
      </c>
      <c r="AX570" s="20">
        <f t="shared" si="10477"/>
        <v>592</v>
      </c>
      <c r="AY570" s="21">
        <f t="shared" si="10477"/>
        <v>2544</v>
      </c>
      <c r="AZ570" s="20">
        <f t="shared" si="10477"/>
        <v>1879</v>
      </c>
      <c r="BA570" s="21">
        <f t="shared" si="10477"/>
        <v>5223</v>
      </c>
      <c r="BB570" s="20">
        <f t="shared" si="10477"/>
        <v>3275</v>
      </c>
      <c r="BC570" s="21">
        <f t="shared" si="10477"/>
        <v>3342</v>
      </c>
      <c r="BD570" s="20">
        <f t="shared" si="10477"/>
        <v>6746</v>
      </c>
      <c r="BE570" s="21">
        <f t="shared" si="10477"/>
        <v>4729</v>
      </c>
      <c r="BF570" s="160">
        <f t="shared" si="10477"/>
        <v>48207</v>
      </c>
      <c r="BG570" s="161">
        <f t="shared" si="10477"/>
        <v>50420</v>
      </c>
      <c r="BI570" s="136" t="s">
        <v>19</v>
      </c>
      <c r="BJ570" s="128">
        <f>B570/B591</f>
        <v>0.10764177164927986</v>
      </c>
      <c r="BK570" s="129">
        <f t="shared" ref="BK570" si="10478">C570/C591</f>
        <v>4.2656566815869011E-2</v>
      </c>
      <c r="BL570" s="130">
        <f t="shared" ref="BL570" si="10479">D570/D591</f>
        <v>0.10061823802163833</v>
      </c>
      <c r="BM570" s="131">
        <f t="shared" ref="BM570" si="10480">E570/E591</f>
        <v>6.5499040307101727E-2</v>
      </c>
      <c r="BN570" s="128">
        <f t="shared" ref="BN570" si="10481">F570/F591</f>
        <v>0.10341579149366735</v>
      </c>
      <c r="BO570" s="129">
        <f t="shared" ref="BO570" si="10482">G570/G591</f>
        <v>5.4344679267132635E-2</v>
      </c>
      <c r="BP570" s="130">
        <f t="shared" ref="BP570" si="10483">H570/H591</f>
        <v>8.4060028391806929E-2</v>
      </c>
      <c r="BQ570" s="131">
        <f t="shared" ref="BQ570" si="10484">I570/I591</f>
        <v>4.8115114757997381E-2</v>
      </c>
      <c r="BR570" s="128">
        <f t="shared" ref="BR570" si="10485">J570/J591</f>
        <v>3.0171695282547092E-2</v>
      </c>
      <c r="BS570" s="129">
        <f t="shared" ref="BS570" si="10486">K570/K591</f>
        <v>0.10476889214966985</v>
      </c>
      <c r="BT570" s="130">
        <f t="shared" ref="BT570" si="10487">L570/L591</f>
        <v>4.5510186237649734E-2</v>
      </c>
      <c r="BU570" s="128">
        <f t="shared" ref="BU570" si="10488">M570/M591</f>
        <v>9.9178478695781724E-2</v>
      </c>
      <c r="BV570" s="132">
        <f t="shared" ref="BV570" si="10489">N570/N591</f>
        <v>7.4626865671641784E-2</v>
      </c>
      <c r="BW570" s="133">
        <f t="shared" ref="BW570" si="10490">O570/O591</f>
        <v>8.8462105211454395E-2</v>
      </c>
      <c r="BX570" s="128">
        <f t="shared" ref="BX570" si="10491">P570/P591</f>
        <v>8.4344200151630022E-2</v>
      </c>
      <c r="BY570" s="129">
        <f t="shared" ref="BY570" si="10492">Q570/Q591</f>
        <v>8.6344527891927633E-2</v>
      </c>
      <c r="BZ570" s="130">
        <f t="shared" ref="BZ570" si="10493">R570/R591</f>
        <v>8.4052335237169359E-2</v>
      </c>
      <c r="CA570" s="131">
        <f t="shared" ref="CA570" si="10494">S570/S591</f>
        <v>6.9846678023850084E-2</v>
      </c>
      <c r="CB570" s="128">
        <f t="shared" ref="CB570" si="10495">T570/T591</f>
        <v>3.8077486353348421E-2</v>
      </c>
      <c r="CC570" s="129">
        <f t="shared" ref="CC570" si="10496">U570/U591</f>
        <v>0.15452995616171455</v>
      </c>
      <c r="CD570" s="130">
        <f t="shared" ref="CD570" si="10497">V570/V591</f>
        <v>5.2164730728616687E-2</v>
      </c>
      <c r="CE570" s="131">
        <f t="shared" ref="CE570" si="10498">W570/W591</f>
        <v>0.104928682389493</v>
      </c>
      <c r="CF570" s="128">
        <f t="shared" ref="CF570" si="10499">X570/X591</f>
        <v>8.9739813451153658E-2</v>
      </c>
      <c r="CG570" s="129">
        <f t="shared" ref="CG570" si="10500">Y570/Y591</f>
        <v>9.2454587796925947E-2</v>
      </c>
      <c r="CH570" s="130">
        <f t="shared" ref="CH570" si="10501">Z570/Z591</f>
        <v>8.3230182700401056E-2</v>
      </c>
      <c r="CI570" s="128">
        <f t="shared" ref="CI570" si="10502">AA570/AA591</f>
        <v>4.8408614446350293E-2</v>
      </c>
      <c r="CJ570" s="134">
        <f t="shared" ref="CJ570" si="10503">AB570/AB591</f>
        <v>8.0328501559623164E-2</v>
      </c>
      <c r="CK570" s="135">
        <f t="shared" ref="CK570" si="10504">AC570/AC591</f>
        <v>7.3216820749953157E-2</v>
      </c>
    </row>
    <row r="571" spans="1:89" ht="13.5" thickTop="1" x14ac:dyDescent="0.2">
      <c r="A571" s="145" t="s">
        <v>20</v>
      </c>
      <c r="B571" s="182">
        <v>3402</v>
      </c>
      <c r="C571" s="183">
        <v>1228</v>
      </c>
      <c r="D571" s="184">
        <v>1169</v>
      </c>
      <c r="E571" s="185">
        <v>1147</v>
      </c>
      <c r="F571" s="182">
        <v>2866</v>
      </c>
      <c r="G571" s="186">
        <v>1536</v>
      </c>
      <c r="H571" s="184">
        <v>3793</v>
      </c>
      <c r="I571" s="185">
        <v>2413</v>
      </c>
      <c r="J571" s="182">
        <v>276</v>
      </c>
      <c r="K571" s="186">
        <v>1052</v>
      </c>
      <c r="L571" s="184">
        <v>1129</v>
      </c>
      <c r="M571" s="182">
        <v>3299</v>
      </c>
      <c r="N571" s="187">
        <v>2929</v>
      </c>
      <c r="O571" s="188">
        <v>4302</v>
      </c>
      <c r="P571" s="182">
        <v>2031</v>
      </c>
      <c r="Q571" s="186">
        <v>1900</v>
      </c>
      <c r="R571" s="184">
        <v>2412</v>
      </c>
      <c r="S571" s="185">
        <v>1869</v>
      </c>
      <c r="T571" s="182">
        <v>358</v>
      </c>
      <c r="U571" s="186">
        <v>1517</v>
      </c>
      <c r="V571" s="184">
        <v>1091</v>
      </c>
      <c r="W571" s="185">
        <v>2952</v>
      </c>
      <c r="X571" s="182">
        <v>1814</v>
      </c>
      <c r="Y571" s="186">
        <v>1831</v>
      </c>
      <c r="Z571" s="184">
        <v>3658</v>
      </c>
      <c r="AA571" s="182">
        <v>2505</v>
      </c>
      <c r="AB571" s="156">
        <f t="shared" si="10421"/>
        <v>26928</v>
      </c>
      <c r="AC571" s="157">
        <f t="shared" si="10422"/>
        <v>27551</v>
      </c>
      <c r="BI571" s="145" t="s">
        <v>20</v>
      </c>
      <c r="BJ571" s="128">
        <f>B571/B591</f>
        <v>0.12280258455762914</v>
      </c>
      <c r="BK571" s="129">
        <f t="shared" ref="BK571" si="10505">C571/C591</f>
        <v>4.6979609013351693E-2</v>
      </c>
      <c r="BL571" s="130">
        <f t="shared" ref="BL571" si="10506">D571/D591</f>
        <v>9.0340030911901084E-2</v>
      </c>
      <c r="BM571" s="131">
        <f t="shared" ref="BM571" si="10507">E571/E591</f>
        <v>9.1730646193218177E-2</v>
      </c>
      <c r="BN571" s="128">
        <f t="shared" ref="BN571" si="10508">F571/F591</f>
        <v>9.9996510938208716E-2</v>
      </c>
      <c r="BO571" s="129">
        <f t="shared" ref="BO571" si="10509">G571/G591</f>
        <v>6.3526200421853668E-2</v>
      </c>
      <c r="BP571" s="130">
        <f t="shared" ref="BP571" si="10510">H571/H591</f>
        <v>9.6151896167106066E-2</v>
      </c>
      <c r="BQ571" s="131">
        <f t="shared" ref="BQ571" si="10511">I571/I591</f>
        <v>5.7390890712332027E-2</v>
      </c>
      <c r="BR571" s="128">
        <f t="shared" ref="BR571" si="10512">J571/J591</f>
        <v>4.6007667944657445E-2</v>
      </c>
      <c r="BS571" s="129">
        <f t="shared" ref="BS571" si="10513">K571/K591</f>
        <v>0.15436537050623625</v>
      </c>
      <c r="BT571" s="130">
        <f t="shared" ref="BT571" si="10514">L571/L591</f>
        <v>4.9357348955145583E-2</v>
      </c>
      <c r="BU571" s="128">
        <f t="shared" ref="BU571" si="10515">M571/M591</f>
        <v>0.14042480738943516</v>
      </c>
      <c r="BV571" s="132">
        <f t="shared" ref="BV571" si="10516">N571/N591</f>
        <v>7.1902003142183812E-2</v>
      </c>
      <c r="BW571" s="133">
        <f t="shared" ref="BW571" si="10517">O571/O591</f>
        <v>0.1056535193280613</v>
      </c>
      <c r="BX571" s="128">
        <f t="shared" ref="BX571" si="10518">P571/P591</f>
        <v>9.6237680060652003E-2</v>
      </c>
      <c r="BY571" s="129">
        <f t="shared" ref="BY571" si="10519">Q571/Q591</f>
        <v>8.9745406452222384E-2</v>
      </c>
      <c r="BZ571" s="130">
        <f t="shared" ref="BZ571" si="10520">R571/R591</f>
        <v>9.7703244622675905E-2</v>
      </c>
      <c r="CA571" s="131">
        <f t="shared" ref="CA571" si="10521">S571/S591</f>
        <v>7.0755252697331059E-2</v>
      </c>
      <c r="CB571" s="128">
        <f t="shared" ref="CB571" si="10522">T571/T591</f>
        <v>4.7663426973771801E-2</v>
      </c>
      <c r="CC571" s="129">
        <f t="shared" ref="CC571" si="10523">U571/U591</f>
        <v>0.18472966390647833</v>
      </c>
      <c r="CD571" s="130">
        <f t="shared" ref="CD571" si="10524">V571/V591</f>
        <v>4.6082365364308341E-2</v>
      </c>
      <c r="CE571" s="131">
        <f t="shared" ref="CE571" si="10525">W571/W591</f>
        <v>0.10422256743397826</v>
      </c>
      <c r="CF571" s="128">
        <f t="shared" ref="CF571" si="10526">X571/X591</f>
        <v>8.9052528227785963E-2</v>
      </c>
      <c r="CG571" s="129">
        <f t="shared" ref="CG571" si="10527">Y571/Y591</f>
        <v>0.14213631423691972</v>
      </c>
      <c r="CH571" s="130">
        <f t="shared" ref="CH571" si="10528">Z571/Z591</f>
        <v>9.055800366391048E-2</v>
      </c>
      <c r="CI571" s="128">
        <f t="shared" ref="CI571" si="10529">AA571/AA591</f>
        <v>5.9676958261863922E-2</v>
      </c>
      <c r="CJ571" s="134">
        <f t="shared" ref="CJ571" si="10530">AB571/AB591</f>
        <v>8.5187692580243085E-2</v>
      </c>
      <c r="CK571" s="135">
        <f t="shared" ref="CK571" si="10531">AC571/AC591</f>
        <v>8.7498769345101035E-2</v>
      </c>
    </row>
    <row r="572" spans="1:89" ht="13.5" thickBot="1" x14ac:dyDescent="0.25">
      <c r="A572" s="136" t="s">
        <v>21</v>
      </c>
      <c r="B572" s="175">
        <v>2460</v>
      </c>
      <c r="C572" s="176">
        <v>1051</v>
      </c>
      <c r="D572" s="177">
        <v>859</v>
      </c>
      <c r="E572" s="178">
        <v>788</v>
      </c>
      <c r="F572" s="175">
        <v>2414</v>
      </c>
      <c r="G572" s="179">
        <v>1216</v>
      </c>
      <c r="H572" s="177">
        <v>3075</v>
      </c>
      <c r="I572" s="178">
        <v>2019</v>
      </c>
      <c r="J572" s="175">
        <v>211</v>
      </c>
      <c r="K572" s="179">
        <v>783</v>
      </c>
      <c r="L572" s="177">
        <v>919</v>
      </c>
      <c r="M572" s="175">
        <v>3036</v>
      </c>
      <c r="N572" s="180">
        <v>2288</v>
      </c>
      <c r="O572" s="181">
        <v>3654</v>
      </c>
      <c r="P572" s="175">
        <v>1555</v>
      </c>
      <c r="Q572" s="179">
        <v>1724</v>
      </c>
      <c r="R572" s="177">
        <v>1927</v>
      </c>
      <c r="S572" s="178">
        <v>1565</v>
      </c>
      <c r="T572" s="175">
        <v>234</v>
      </c>
      <c r="U572" s="179">
        <v>1027</v>
      </c>
      <c r="V572" s="177">
        <v>788</v>
      </c>
      <c r="W572" s="178">
        <v>2271</v>
      </c>
      <c r="X572" s="175">
        <v>1461</v>
      </c>
      <c r="Y572" s="179">
        <v>1511</v>
      </c>
      <c r="Z572" s="177">
        <v>3088</v>
      </c>
      <c r="AA572" s="175">
        <v>2224</v>
      </c>
      <c r="AB572" s="156">
        <f t="shared" si="10421"/>
        <v>21279</v>
      </c>
      <c r="AC572" s="157">
        <f t="shared" si="10422"/>
        <v>22869</v>
      </c>
      <c r="AE572" s="232" t="s">
        <v>85</v>
      </c>
      <c r="BI572" s="136" t="s">
        <v>21</v>
      </c>
      <c r="BJ572" s="128">
        <f>B572/B591</f>
        <v>8.879904703461719E-2</v>
      </c>
      <c r="BK572" s="129">
        <f t="shared" ref="BK572" si="10532">C572/C591</f>
        <v>4.0208118137648727E-2</v>
      </c>
      <c r="BL572" s="130">
        <f t="shared" ref="BL572" si="10533">D572/D591</f>
        <v>6.6383307573415762E-2</v>
      </c>
      <c r="BM572" s="131">
        <f t="shared" ref="BM572" si="10534">E572/E591</f>
        <v>6.3019833653230967E-2</v>
      </c>
      <c r="BN572" s="128">
        <f t="shared" ref="BN572" si="10535">F572/F591</f>
        <v>8.4225951641603569E-2</v>
      </c>
      <c r="BO572" s="129">
        <f t="shared" ref="BO572" si="10536">G572/G591</f>
        <v>5.0291575333967491E-2</v>
      </c>
      <c r="BP572" s="130">
        <f t="shared" ref="BP572" si="10537">H572/H591</f>
        <v>7.795071993510444E-2</v>
      </c>
      <c r="BQ572" s="131">
        <f t="shared" ref="BQ572" si="10538">I572/I591</f>
        <v>4.8019978594363182E-2</v>
      </c>
      <c r="BR572" s="128">
        <f t="shared" ref="BR572" si="10539">J572/J591</f>
        <v>3.5172528754792466E-2</v>
      </c>
      <c r="BS572" s="129">
        <f t="shared" ref="BS572" si="10540">K572/K591</f>
        <v>0.1148936170212766</v>
      </c>
      <c r="BT572" s="130">
        <f t="shared" ref="BT572" si="10541">L572/L591</f>
        <v>4.0176619742939582E-2</v>
      </c>
      <c r="BU572" s="128">
        <f t="shared" ref="BU572" si="10542">M572/M591</f>
        <v>0.12922998339931044</v>
      </c>
      <c r="BV572" s="132">
        <f t="shared" ref="BV572" si="10543">N572/N591</f>
        <v>5.6166535742340928E-2</v>
      </c>
      <c r="BW572" s="133">
        <f t="shared" ref="BW572" si="10544">O572/O591</f>
        <v>8.9739181688688052E-2</v>
      </c>
      <c r="BX572" s="128">
        <f t="shared" ref="BX572" si="10545">P572/P591</f>
        <v>7.3682714177407127E-2</v>
      </c>
      <c r="BY572" s="129">
        <f t="shared" ref="BY572" si="10546">Q572/Q591</f>
        <v>8.1432147749279676E-2</v>
      </c>
      <c r="BZ572" s="130">
        <f t="shared" ref="BZ572" si="10547">R572/R591</f>
        <v>7.8057277109409809E-2</v>
      </c>
      <c r="CA572" s="131">
        <f t="shared" ref="CA572" si="10548">S572/S591</f>
        <v>5.9246640166572023E-2</v>
      </c>
      <c r="CB572" s="128">
        <f t="shared" ref="CB572" si="10549">T572/T591</f>
        <v>3.1154307016375983E-2</v>
      </c>
      <c r="CC572" s="129">
        <f t="shared" ref="CC572" si="10550">U572/U591</f>
        <v>0.12506088650754993</v>
      </c>
      <c r="CD572" s="130">
        <f t="shared" ref="CD572" si="10551">V572/V591</f>
        <v>3.3284054910242875E-2</v>
      </c>
      <c r="CE572" s="131">
        <f t="shared" ref="CE572" si="10552">W572/W591</f>
        <v>8.0179353198700745E-2</v>
      </c>
      <c r="CF572" s="128">
        <f t="shared" ref="CF572" si="10553">X572/X591</f>
        <v>7.1723122238586151E-2</v>
      </c>
      <c r="CG572" s="129">
        <f t="shared" ref="CG572" si="10554">Y572/Y591</f>
        <v>0.11729545101692283</v>
      </c>
      <c r="CH572" s="130">
        <f t="shared" ref="CH572" si="10555">Z572/Z591</f>
        <v>7.6446997078774073E-2</v>
      </c>
      <c r="CI572" s="128">
        <f t="shared" ref="CI572" si="10556">AA572/AA591</f>
        <v>5.2982656756241663E-2</v>
      </c>
      <c r="CJ572" s="134">
        <f t="shared" ref="CJ572" si="10557">AB572/AB591</f>
        <v>6.7316878729017843E-2</v>
      </c>
      <c r="CK572" s="135">
        <f t="shared" ref="CK572" si="10558">AC572/AC591</f>
        <v>7.2629282282062932E-2</v>
      </c>
    </row>
    <row r="573" spans="1:89" ht="14.25" thickTop="1" thickBot="1" x14ac:dyDescent="0.25">
      <c r="A573" s="145" t="s">
        <v>22</v>
      </c>
      <c r="B573" s="182">
        <v>1878</v>
      </c>
      <c r="C573" s="183">
        <v>1039</v>
      </c>
      <c r="D573" s="184">
        <v>712</v>
      </c>
      <c r="E573" s="185">
        <v>652</v>
      </c>
      <c r="F573" s="182">
        <v>2098</v>
      </c>
      <c r="G573" s="186">
        <v>863</v>
      </c>
      <c r="H573" s="184">
        <v>2642</v>
      </c>
      <c r="I573" s="185">
        <v>1908</v>
      </c>
      <c r="J573" s="182">
        <v>273</v>
      </c>
      <c r="K573" s="186">
        <v>784</v>
      </c>
      <c r="L573" s="184">
        <v>805</v>
      </c>
      <c r="M573" s="182">
        <v>2220</v>
      </c>
      <c r="N573" s="187">
        <v>1819</v>
      </c>
      <c r="O573" s="188">
        <v>2974</v>
      </c>
      <c r="P573" s="182">
        <v>1149</v>
      </c>
      <c r="Q573" s="186">
        <v>1257</v>
      </c>
      <c r="R573" s="184">
        <v>1725</v>
      </c>
      <c r="S573" s="185">
        <v>1464</v>
      </c>
      <c r="T573" s="182">
        <v>242</v>
      </c>
      <c r="U573" s="186">
        <v>578</v>
      </c>
      <c r="V573" s="184">
        <v>712</v>
      </c>
      <c r="W573" s="185">
        <v>2062</v>
      </c>
      <c r="X573" s="182">
        <v>1034</v>
      </c>
      <c r="Y573" s="186">
        <v>878</v>
      </c>
      <c r="Z573" s="184">
        <v>2642</v>
      </c>
      <c r="AA573" s="182">
        <v>2112</v>
      </c>
      <c r="AB573" s="156">
        <f t="shared" si="10421"/>
        <v>17731</v>
      </c>
      <c r="AC573" s="157">
        <f t="shared" si="10422"/>
        <v>18791</v>
      </c>
      <c r="AE573" s="301" t="s">
        <v>0</v>
      </c>
      <c r="AF573" s="303" t="s">
        <v>1</v>
      </c>
      <c r="AG573" s="304"/>
      <c r="AH573" s="303" t="s">
        <v>2</v>
      </c>
      <c r="AI573" s="304"/>
      <c r="AJ573" s="303" t="s">
        <v>3</v>
      </c>
      <c r="AK573" s="304"/>
      <c r="AL573" s="303" t="s">
        <v>4</v>
      </c>
      <c r="AM573" s="304"/>
      <c r="AN573" s="303" t="s">
        <v>5</v>
      </c>
      <c r="AO573" s="304"/>
      <c r="AP573" s="303" t="s">
        <v>6</v>
      </c>
      <c r="AQ573" s="304"/>
      <c r="AR573" s="303" t="s">
        <v>7</v>
      </c>
      <c r="AS573" s="304"/>
      <c r="AT573" s="303" t="s">
        <v>8</v>
      </c>
      <c r="AU573" s="304"/>
      <c r="AV573" s="303" t="s">
        <v>9</v>
      </c>
      <c r="AW573" s="304"/>
      <c r="AX573" s="303" t="s">
        <v>10</v>
      </c>
      <c r="AY573" s="304"/>
      <c r="AZ573" s="303" t="s">
        <v>11</v>
      </c>
      <c r="BA573" s="304"/>
      <c r="BB573" s="303" t="s">
        <v>12</v>
      </c>
      <c r="BC573" s="304"/>
      <c r="BD573" s="306" t="s">
        <v>40</v>
      </c>
      <c r="BE573" s="307"/>
      <c r="BF573" s="308" t="s">
        <v>41</v>
      </c>
      <c r="BG573" s="309"/>
      <c r="BI573" s="145" t="s">
        <v>22</v>
      </c>
      <c r="BJ573" s="128">
        <f>B573/B591</f>
        <v>6.7790492004476052E-2</v>
      </c>
      <c r="BK573" s="129">
        <f t="shared" ref="BK573" si="10559">C573/C591</f>
        <v>3.9749034010482423E-2</v>
      </c>
      <c r="BL573" s="130">
        <f t="shared" ref="BL573" si="10560">D573/D591</f>
        <v>5.5023183925811438E-2</v>
      </c>
      <c r="BM573" s="131">
        <f t="shared" ref="BM573" si="10561">E573/E591</f>
        <v>5.2143314139475365E-2</v>
      </c>
      <c r="BN573" s="128">
        <f t="shared" ref="BN573" si="10562">F573/F591</f>
        <v>7.3200516381145109E-2</v>
      </c>
      <c r="BO573" s="129">
        <f t="shared" ref="BO573" si="10563">G573/G591</f>
        <v>3.5692129533893051E-2</v>
      </c>
      <c r="BP573" s="130">
        <f t="shared" ref="BP573" si="10564">H573/H591</f>
        <v>6.6974244575136885E-2</v>
      </c>
      <c r="BQ573" s="131">
        <f t="shared" ref="BQ573" si="10565">I573/I591</f>
        <v>4.5379950053514091E-2</v>
      </c>
      <c r="BR573" s="128">
        <f t="shared" ref="BR573" si="10566">J573/J591</f>
        <v>4.5507584597432905E-2</v>
      </c>
      <c r="BS573" s="129">
        <f t="shared" ref="BS573" si="10567">K573/K591</f>
        <v>0.11504035216434336</v>
      </c>
      <c r="BT573" s="130">
        <f t="shared" ref="BT573" si="10568">L573/L591</f>
        <v>3.5192795313456329E-2</v>
      </c>
      <c r="BU573" s="128">
        <f t="shared" ref="BU573" si="10569">M573/M591</f>
        <v>9.4496232920444387E-2</v>
      </c>
      <c r="BV573" s="132">
        <f t="shared" ref="BV573" si="10570">N573/N591</f>
        <v>4.4653377847604085E-2</v>
      </c>
      <c r="BW573" s="133">
        <f t="shared" ref="BW573" si="10571">O573/O591</f>
        <v>7.3038950832555627E-2</v>
      </c>
      <c r="BX573" s="128">
        <f t="shared" ref="BX573" si="10572">P573/P591</f>
        <v>5.4444655041698257E-2</v>
      </c>
      <c r="BY573" s="129">
        <f t="shared" ref="BY573" si="10573">Q573/Q591</f>
        <v>5.9373671531812382E-2</v>
      </c>
      <c r="BZ573" s="130">
        <f t="shared" ref="BZ573" si="10574">R573/R591</f>
        <v>6.9874832908008264E-2</v>
      </c>
      <c r="CA573" s="131">
        <f t="shared" ref="CA573" si="10575">S573/S591</f>
        <v>5.5423055082339578E-2</v>
      </c>
      <c r="CB573" s="128">
        <f t="shared" ref="CB573" si="10576">T573/T591</f>
        <v>3.221941152975636E-2</v>
      </c>
      <c r="CC573" s="129">
        <f t="shared" ref="CC573" si="10577">U573/U591</f>
        <v>7.0384802727715537E-2</v>
      </c>
      <c r="CD573" s="130">
        <f t="shared" ref="CD573" si="10578">V573/V591</f>
        <v>3.0073917634635693E-2</v>
      </c>
      <c r="CE573" s="131">
        <f t="shared" ref="CE573" si="10579">W573/W591</f>
        <v>7.2800451913571526E-2</v>
      </c>
      <c r="CF573" s="128">
        <f t="shared" ref="CF573" si="10580">X573/X591</f>
        <v>5.076092292587138E-2</v>
      </c>
      <c r="CG573" s="129">
        <f t="shared" ref="CG573" si="10581">Y573/Y591</f>
        <v>6.8157118459866481E-2</v>
      </c>
      <c r="CH573" s="130">
        <f t="shared" ref="CH573" si="10582">Z573/Z591</f>
        <v>6.5405753329702429E-2</v>
      </c>
      <c r="CI573" s="128">
        <f t="shared" ref="CI573" si="10583">AA573/AA591</f>
        <v>5.0314465408805034E-2</v>
      </c>
      <c r="CJ573" s="134">
        <f t="shared" ref="CJ573" si="10584">AB573/AB591</f>
        <v>5.6092653637117136E-2</v>
      </c>
      <c r="CK573" s="135">
        <f t="shared" ref="CK573" si="10585">AC573/AC591</f>
        <v>5.9678028919596157E-2</v>
      </c>
    </row>
    <row r="574" spans="1:89" ht="15" thickTop="1" thickBot="1" x14ac:dyDescent="0.3">
      <c r="A574" s="136" t="s">
        <v>23</v>
      </c>
      <c r="B574" s="175">
        <v>1416</v>
      </c>
      <c r="C574" s="176">
        <v>1191</v>
      </c>
      <c r="D574" s="177">
        <v>578</v>
      </c>
      <c r="E574" s="178">
        <v>573</v>
      </c>
      <c r="F574" s="175">
        <v>1650</v>
      </c>
      <c r="G574" s="179">
        <v>795</v>
      </c>
      <c r="H574" s="177">
        <v>2098</v>
      </c>
      <c r="I574" s="178">
        <v>1792</v>
      </c>
      <c r="J574" s="175">
        <v>215</v>
      </c>
      <c r="K574" s="179">
        <v>516</v>
      </c>
      <c r="L574" s="177">
        <v>679</v>
      </c>
      <c r="M574" s="175">
        <v>1268</v>
      </c>
      <c r="N574" s="180">
        <v>1540</v>
      </c>
      <c r="O574" s="181">
        <v>2128</v>
      </c>
      <c r="P574" s="175">
        <v>916</v>
      </c>
      <c r="Q574" s="179">
        <v>763</v>
      </c>
      <c r="R574" s="177">
        <v>1381</v>
      </c>
      <c r="S574" s="178">
        <v>1151</v>
      </c>
      <c r="T574" s="175">
        <v>256</v>
      </c>
      <c r="U574" s="179">
        <v>322</v>
      </c>
      <c r="V574" s="177">
        <v>668</v>
      </c>
      <c r="W574" s="178">
        <v>1542</v>
      </c>
      <c r="X574" s="175">
        <v>811</v>
      </c>
      <c r="Y574" s="179">
        <v>544</v>
      </c>
      <c r="Z574" s="177">
        <v>2068</v>
      </c>
      <c r="AA574" s="175">
        <v>2089</v>
      </c>
      <c r="AB574" s="156">
        <f t="shared" si="10421"/>
        <v>14276</v>
      </c>
      <c r="AC574" s="157">
        <f t="shared" si="10422"/>
        <v>14674</v>
      </c>
      <c r="AE574" s="302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5.1113597805291844E-2</v>
      </c>
      <c r="BK574" s="129">
        <f t="shared" ref="BK574" si="10586">C574/C591</f>
        <v>4.5564099621255592E-2</v>
      </c>
      <c r="BL574" s="130">
        <f t="shared" ref="BL574" si="10587">D574/D591</f>
        <v>4.4667697063369399E-2</v>
      </c>
      <c r="BM574" s="131">
        <f t="shared" ref="BM574" si="10588">E574/E591</f>
        <v>4.5825335892514397E-2</v>
      </c>
      <c r="BN574" s="128">
        <f t="shared" ref="BN574" si="10589">F574/F591</f>
        <v>5.7569519556191343E-2</v>
      </c>
      <c r="BO574" s="129">
        <f t="shared" ref="BO574" si="10590">G574/G591</f>
        <v>3.2879771702717234E-2</v>
      </c>
      <c r="BP574" s="130">
        <f t="shared" ref="BP574" si="10591">H574/H591</f>
        <v>5.3183938349219223E-2</v>
      </c>
      <c r="BQ574" s="131">
        <f t="shared" ref="BQ574" si="10592">I574/I591</f>
        <v>4.2621001308122249E-2</v>
      </c>
      <c r="BR574" s="128">
        <f t="shared" ref="BR574" si="10593">J574/J591</f>
        <v>3.5839306551091847E-2</v>
      </c>
      <c r="BS574" s="129">
        <f t="shared" ref="BS574" si="10594">K574/K591</f>
        <v>7.5715333822450478E-2</v>
      </c>
      <c r="BT574" s="130">
        <f t="shared" ref="BT574" si="10595">L574/L591</f>
        <v>2.9684357786132726E-2</v>
      </c>
      <c r="BU574" s="128">
        <f t="shared" ref="BU574" si="10596">M574/M591</f>
        <v>5.3973524028434E-2</v>
      </c>
      <c r="BV574" s="132">
        <f t="shared" ref="BV574" si="10597">N574/N591</f>
        <v>3.7804399057344854E-2</v>
      </c>
      <c r="BW574" s="133">
        <f t="shared" ref="BW574" si="10598">O574/O591</f>
        <v>5.2261898914484996E-2</v>
      </c>
      <c r="BX574" s="128">
        <f t="shared" ref="BX574" si="10599">P574/P591</f>
        <v>4.3404094010614104E-2</v>
      </c>
      <c r="BY574" s="129">
        <f t="shared" ref="BY574" si="10600">Q574/Q591</f>
        <v>3.6039865854234569E-2</v>
      </c>
      <c r="BZ574" s="130">
        <f t="shared" ref="BZ574" si="10601">R574/R591</f>
        <v>5.5940373475918501E-2</v>
      </c>
      <c r="CA574" s="131">
        <f t="shared" ref="CA574" si="10602">S574/S591</f>
        <v>4.3573727049025172E-2</v>
      </c>
      <c r="CB574" s="128">
        <f t="shared" ref="CB574" si="10603">T574/T591</f>
        <v>3.4083344428172013E-2</v>
      </c>
      <c r="CC574" s="129">
        <f t="shared" ref="CC574" si="10604">U574/U591</f>
        <v>3.9210910862152948E-2</v>
      </c>
      <c r="CD574" s="130">
        <f t="shared" ref="CD574" si="10605">V574/V591</f>
        <v>2.8215417106652586E-2</v>
      </c>
      <c r="CE574" s="131">
        <f t="shared" ref="CE574" si="10606">W574/W591</f>
        <v>5.4441463070187823E-2</v>
      </c>
      <c r="CF574" s="128">
        <f t="shared" ref="CF574" si="10607">X574/X591</f>
        <v>3.9813451153657337E-2</v>
      </c>
      <c r="CG574" s="129">
        <f t="shared" ref="CG574" si="10608">Y574/Y591</f>
        <v>4.2229467473994718E-2</v>
      </c>
      <c r="CH574" s="130">
        <f t="shared" ref="CH574" si="10609">Z574/Z591</f>
        <v>5.1195722136951033E-2</v>
      </c>
      <c r="CI574" s="128">
        <f t="shared" ref="CI574" si="10610">AA574/AA591</f>
        <v>4.9766533257099295E-2</v>
      </c>
      <c r="CJ574" s="134">
        <f t="shared" ref="CJ574" si="10611">AB574/AB591</f>
        <v>4.5162637376543018E-2</v>
      </c>
      <c r="CK574" s="135">
        <f t="shared" ref="CK574" si="10612">AC574/AC591</f>
        <v>4.6602916096330903E-2</v>
      </c>
    </row>
    <row r="575" spans="1:89" ht="13.5" thickTop="1" x14ac:dyDescent="0.2">
      <c r="A575" s="145" t="s">
        <v>24</v>
      </c>
      <c r="B575" s="189">
        <v>1290</v>
      </c>
      <c r="C575" s="183">
        <v>1045</v>
      </c>
      <c r="D575" s="184">
        <v>614</v>
      </c>
      <c r="E575" s="185">
        <v>548</v>
      </c>
      <c r="F575" s="182">
        <v>1509</v>
      </c>
      <c r="G575" s="186">
        <v>799</v>
      </c>
      <c r="H575" s="184">
        <v>2123</v>
      </c>
      <c r="I575" s="185">
        <v>1697</v>
      </c>
      <c r="J575" s="182">
        <v>245</v>
      </c>
      <c r="K575" s="186">
        <v>338</v>
      </c>
      <c r="L575" s="184">
        <v>818</v>
      </c>
      <c r="M575" s="182">
        <v>1397</v>
      </c>
      <c r="N575" s="187">
        <v>1602</v>
      </c>
      <c r="O575" s="190">
        <v>2132</v>
      </c>
      <c r="P575" s="182">
        <v>968</v>
      </c>
      <c r="Q575" s="186">
        <v>747</v>
      </c>
      <c r="R575" s="184">
        <v>1208</v>
      </c>
      <c r="S575" s="185">
        <v>1141</v>
      </c>
      <c r="T575" s="182">
        <v>271</v>
      </c>
      <c r="U575" s="186">
        <v>348</v>
      </c>
      <c r="V575" s="184">
        <v>644</v>
      </c>
      <c r="W575" s="191">
        <v>1621</v>
      </c>
      <c r="X575" s="182">
        <v>807</v>
      </c>
      <c r="Y575" s="186">
        <v>531</v>
      </c>
      <c r="Z575" s="184">
        <v>2111</v>
      </c>
      <c r="AA575" s="182">
        <v>2234</v>
      </c>
      <c r="AB575" s="156">
        <f t="shared" si="10421"/>
        <v>14210</v>
      </c>
      <c r="AC575" s="157">
        <f t="shared" si="10422"/>
        <v>14578</v>
      </c>
      <c r="AE575" s="235" t="str">
        <f>$AE$17</f>
        <v>17:00 - 17:59</v>
      </c>
      <c r="AF575" s="125">
        <f t="shared" ref="AF575:AU577" si="10613">SUMIF($A$9:$A$32,$AE575,B$567:B$590)</f>
        <v>1435</v>
      </c>
      <c r="AG575" s="172">
        <f t="shared" si="10613"/>
        <v>3146</v>
      </c>
      <c r="AH575" s="126">
        <f t="shared" si="10613"/>
        <v>1161</v>
      </c>
      <c r="AI575" s="166">
        <f t="shared" si="10613"/>
        <v>1093</v>
      </c>
      <c r="AJ575" s="125">
        <f t="shared" si="10613"/>
        <v>1488</v>
      </c>
      <c r="AK575" s="127">
        <f t="shared" si="10613"/>
        <v>2351</v>
      </c>
      <c r="AL575" s="126">
        <f t="shared" si="10613"/>
        <v>2438</v>
      </c>
      <c r="AM575" s="166">
        <f t="shared" si="10613"/>
        <v>4305</v>
      </c>
      <c r="AN575" s="125">
        <f t="shared" si="10613"/>
        <v>1016</v>
      </c>
      <c r="AO575" s="127">
        <f t="shared" si="10613"/>
        <v>294</v>
      </c>
      <c r="AP575" s="126">
        <f t="shared" si="10613"/>
        <v>2972</v>
      </c>
      <c r="AQ575" s="125">
        <f t="shared" si="10613"/>
        <v>764</v>
      </c>
      <c r="AR575" s="165">
        <f t="shared" si="10613"/>
        <v>4084</v>
      </c>
      <c r="AS575" s="167">
        <f t="shared" si="10613"/>
        <v>2356</v>
      </c>
      <c r="AT575" s="125">
        <f t="shared" si="10613"/>
        <v>1914</v>
      </c>
      <c r="AU575" s="127">
        <f t="shared" si="10613"/>
        <v>1616</v>
      </c>
      <c r="AV575" s="126">
        <f t="shared" ref="AP575:BE577" si="10614">SUMIF($A$9:$A$32,$AE575,R$567:R$590)</f>
        <v>1784</v>
      </c>
      <c r="AW575" s="166">
        <f t="shared" si="10614"/>
        <v>2310</v>
      </c>
      <c r="AX575" s="125">
        <f t="shared" si="10614"/>
        <v>1301</v>
      </c>
      <c r="AY575" s="127">
        <f t="shared" si="10614"/>
        <v>252</v>
      </c>
      <c r="AZ575" s="126">
        <f t="shared" si="10614"/>
        <v>2651</v>
      </c>
      <c r="BA575" s="166">
        <f t="shared" si="10614"/>
        <v>1533</v>
      </c>
      <c r="BB575" s="125">
        <f t="shared" si="10614"/>
        <v>2131</v>
      </c>
      <c r="BC575" s="127">
        <f t="shared" si="10614"/>
        <v>715</v>
      </c>
      <c r="BD575" s="170">
        <f t="shared" si="10614"/>
        <v>2692</v>
      </c>
      <c r="BE575" s="171">
        <f t="shared" si="10614"/>
        <v>4301</v>
      </c>
      <c r="BF575" s="156">
        <f>AF575+AH575+AJ575+AL575+AN575+AP575+AR575+AT575+AV575+AX575+AZ575+BB575+BD575</f>
        <v>27067</v>
      </c>
      <c r="BG575" s="157">
        <f>AG575+AI575+AK575+AM575+AO575+AQ575+AS575+AU575+AW575+AY575+BA575+BC575+BE575</f>
        <v>25036</v>
      </c>
      <c r="BI575" s="145" t="s">
        <v>24</v>
      </c>
      <c r="BJ575" s="128">
        <f>B575/B591</f>
        <v>4.656535393278706E-2</v>
      </c>
      <c r="BK575" s="129">
        <f t="shared" ref="BK575" si="10615">C575/C591</f>
        <v>3.9978576074065575E-2</v>
      </c>
      <c r="BL575" s="130">
        <f t="shared" ref="BL575" si="10616">D575/D591</f>
        <v>4.7449768160741888E-2</v>
      </c>
      <c r="BM575" s="131">
        <f t="shared" ref="BM575" si="10617">E575/E591</f>
        <v>4.3825975687779913E-2</v>
      </c>
      <c r="BN575" s="128">
        <f t="shared" ref="BN575" si="10618">F575/F591</f>
        <v>5.2649942430480441E-2</v>
      </c>
      <c r="BO575" s="129">
        <f t="shared" ref="BO575" si="10619">G575/G591</f>
        <v>3.3045204516315811E-2</v>
      </c>
      <c r="BP575" s="130">
        <f t="shared" ref="BP575" si="10620">H575/H591</f>
        <v>5.3817684039748528E-2</v>
      </c>
      <c r="BQ575" s="131">
        <f t="shared" ref="BQ575" si="10621">I575/I591</f>
        <v>4.0361517421809968E-2</v>
      </c>
      <c r="BR575" s="128">
        <f t="shared" ref="BR575" si="10622">J575/J591</f>
        <v>4.0840140023337225E-2</v>
      </c>
      <c r="BS575" s="129">
        <f t="shared" ref="BS575" si="10623">K575/K591</f>
        <v>4.9596478356566401E-2</v>
      </c>
      <c r="BT575" s="130">
        <f t="shared" ref="BT575" si="10624">L575/L591</f>
        <v>3.5761126169450028E-2</v>
      </c>
      <c r="BU575" s="128">
        <f t="shared" ref="BU575" si="10625">M575/M591</f>
        <v>5.9464521346784149E-2</v>
      </c>
      <c r="BV575" s="132">
        <f t="shared" ref="BV575" si="10626">N575/N591</f>
        <v>3.9326394344069128E-2</v>
      </c>
      <c r="BW575" s="133">
        <f t="shared" ref="BW575" si="10627">O575/O591</f>
        <v>5.2360135566579889E-2</v>
      </c>
      <c r="BX575" s="128">
        <f t="shared" ref="BX575" si="10628">P575/P591</f>
        <v>4.5868081880212283E-2</v>
      </c>
      <c r="BY575" s="129">
        <f t="shared" ref="BY575" si="10629">Q575/Q591</f>
        <v>3.5284115063057959E-2</v>
      </c>
      <c r="BZ575" s="130">
        <f t="shared" ref="BZ575" si="10630">R575/R591</f>
        <v>4.8932636610361728E-2</v>
      </c>
      <c r="CA575" s="131">
        <f t="shared" ref="CA575" si="10631">S575/S591</f>
        <v>4.3195154268408101E-2</v>
      </c>
      <c r="CB575" s="128">
        <f t="shared" ref="CB575" si="10632">T575/T591</f>
        <v>3.608041539076022E-2</v>
      </c>
      <c r="CC575" s="129">
        <f t="shared" ref="CC575" si="10633">U575/U591</f>
        <v>4.2377009254749146E-2</v>
      </c>
      <c r="CD575" s="130">
        <f t="shared" ref="CD575" si="10634">V575/V591</f>
        <v>2.7201689545934531E-2</v>
      </c>
      <c r="CE575" s="131">
        <f t="shared" ref="CE575" si="10635">W575/W591</f>
        <v>5.723061714447112E-2</v>
      </c>
      <c r="CF575" s="128">
        <f t="shared" ref="CF575" si="10636">X575/X591</f>
        <v>3.9617083946980852E-2</v>
      </c>
      <c r="CG575" s="129">
        <f t="shared" ref="CG575" si="10637">Y575/Y591</f>
        <v>4.1220307405682347E-2</v>
      </c>
      <c r="CH575" s="130">
        <f t="shared" ref="CH575" si="10638">Z575/Z591</f>
        <v>5.2260236668812202E-2</v>
      </c>
      <c r="CI575" s="128">
        <f t="shared" ref="CI575" si="10639">AA575/AA591</f>
        <v>5.3220888126548502E-2</v>
      </c>
      <c r="CJ575" s="134">
        <f t="shared" ref="CJ575" si="10640">AB575/AB591</f>
        <v>4.4953844012375753E-2</v>
      </c>
      <c r="CK575" s="135">
        <f t="shared" ref="CK575" si="10641">AC575/AC591</f>
        <v>4.6298031269750024E-2</v>
      </c>
    </row>
    <row r="576" spans="1:89" x14ac:dyDescent="0.2">
      <c r="A576" s="136" t="s">
        <v>25</v>
      </c>
      <c r="B576" s="192">
        <v>1248</v>
      </c>
      <c r="C576" s="176">
        <v>1059</v>
      </c>
      <c r="D576" s="177">
        <v>603</v>
      </c>
      <c r="E576" s="178">
        <v>515</v>
      </c>
      <c r="F576" s="175">
        <v>1422</v>
      </c>
      <c r="G576" s="179">
        <v>821</v>
      </c>
      <c r="H576" s="177">
        <v>1995</v>
      </c>
      <c r="I576" s="178">
        <v>1715</v>
      </c>
      <c r="J576" s="175">
        <v>246</v>
      </c>
      <c r="K576" s="176">
        <v>306</v>
      </c>
      <c r="L576" s="177">
        <v>763</v>
      </c>
      <c r="M576" s="175">
        <v>1171</v>
      </c>
      <c r="N576" s="180">
        <v>1626</v>
      </c>
      <c r="O576" s="193">
        <v>1816</v>
      </c>
      <c r="P576" s="175">
        <v>889</v>
      </c>
      <c r="Q576" s="176">
        <v>818</v>
      </c>
      <c r="R576" s="177">
        <v>1188</v>
      </c>
      <c r="S576" s="178">
        <v>1168</v>
      </c>
      <c r="T576" s="184">
        <v>217</v>
      </c>
      <c r="U576" s="175">
        <v>290</v>
      </c>
      <c r="V576" s="177">
        <v>790</v>
      </c>
      <c r="W576" s="194">
        <v>1484</v>
      </c>
      <c r="X576" s="175">
        <v>829</v>
      </c>
      <c r="Y576" s="179">
        <v>438</v>
      </c>
      <c r="Z576" s="177">
        <v>1995</v>
      </c>
      <c r="AA576" s="175">
        <v>1977</v>
      </c>
      <c r="AB576" s="156">
        <f t="shared" si="10421"/>
        <v>13811</v>
      </c>
      <c r="AC576" s="157">
        <f t="shared" si="10422"/>
        <v>13578</v>
      </c>
      <c r="AE576" s="237" t="str">
        <f>$AE$18</f>
        <v>18:00 - 18:59</v>
      </c>
      <c r="AF576" s="125">
        <f t="shared" si="10613"/>
        <v>1627</v>
      </c>
      <c r="AG576" s="176">
        <f t="shared" si="10613"/>
        <v>3894</v>
      </c>
      <c r="AH576" s="177">
        <f t="shared" si="10613"/>
        <v>910</v>
      </c>
      <c r="AI576" s="178">
        <f t="shared" si="10613"/>
        <v>1352</v>
      </c>
      <c r="AJ576" s="238">
        <f t="shared" si="10613"/>
        <v>1312</v>
      </c>
      <c r="AK576" s="179">
        <f t="shared" si="10613"/>
        <v>2862</v>
      </c>
      <c r="AL576" s="177">
        <f t="shared" si="10613"/>
        <v>2501</v>
      </c>
      <c r="AM576" s="178">
        <f t="shared" si="10613"/>
        <v>5019</v>
      </c>
      <c r="AN576" s="238">
        <f t="shared" si="10613"/>
        <v>686</v>
      </c>
      <c r="AO576" s="179">
        <f t="shared" si="10613"/>
        <v>336</v>
      </c>
      <c r="AP576" s="177">
        <f t="shared" si="10614"/>
        <v>2871</v>
      </c>
      <c r="AQ576" s="238">
        <f t="shared" si="10614"/>
        <v>852</v>
      </c>
      <c r="AR576" s="180">
        <f t="shared" si="10614"/>
        <v>3944</v>
      </c>
      <c r="AS576" s="181">
        <f t="shared" si="10614"/>
        <v>2641</v>
      </c>
      <c r="AT576" s="238">
        <f t="shared" si="10614"/>
        <v>1776</v>
      </c>
      <c r="AU576" s="179">
        <f t="shared" si="10614"/>
        <v>1885</v>
      </c>
      <c r="AV576" s="177">
        <f t="shared" si="10614"/>
        <v>1871</v>
      </c>
      <c r="AW576" s="178">
        <f t="shared" si="10614"/>
        <v>2715</v>
      </c>
      <c r="AX576" s="238">
        <f t="shared" si="10614"/>
        <v>1294</v>
      </c>
      <c r="AY576" s="179">
        <f t="shared" si="10614"/>
        <v>277</v>
      </c>
      <c r="AZ576" s="177">
        <f t="shared" si="10614"/>
        <v>3186</v>
      </c>
      <c r="BA576" s="178">
        <f t="shared" si="10614"/>
        <v>1613</v>
      </c>
      <c r="BB576" s="238">
        <f t="shared" si="10614"/>
        <v>2126</v>
      </c>
      <c r="BC576" s="179">
        <f t="shared" si="10614"/>
        <v>896</v>
      </c>
      <c r="BD576" s="177">
        <f t="shared" si="10614"/>
        <v>2829</v>
      </c>
      <c r="BE576" s="238">
        <f t="shared" si="10614"/>
        <v>4362</v>
      </c>
      <c r="BF576" s="158">
        <f>SUM(AF576,AH576,AJ576,AL576,AN576,AP576,AR576,AT576,AV576,AX576,AZ576,BB576,BD576)</f>
        <v>26933</v>
      </c>
      <c r="BG576" s="159">
        <f>SUM(AG576,AI576,AK576,AM576,AO576,AQ576,AS576,AU576,AW576,AY576,BA576,BC576,BE576)</f>
        <v>28704</v>
      </c>
      <c r="BI576" s="136" t="s">
        <v>25</v>
      </c>
      <c r="BJ576" s="128">
        <f>B576/B591</f>
        <v>4.5049272641952139E-2</v>
      </c>
      <c r="BK576" s="129">
        <f t="shared" ref="BK576" si="10642">C576/C591</f>
        <v>4.0514174222426258E-2</v>
      </c>
      <c r="BL576" s="130">
        <f t="shared" ref="BL576" si="10643">D576/D591</f>
        <v>4.6599690880989184E-2</v>
      </c>
      <c r="BM576" s="131">
        <f t="shared" ref="BM576" si="10644">E576/E591</f>
        <v>4.1186820217530389E-2</v>
      </c>
      <c r="BN576" s="128">
        <f t="shared" ref="BN576" si="10645">F576/F591</f>
        <v>4.9614458672063079E-2</v>
      </c>
      <c r="BO576" s="129">
        <f t="shared" ref="BO576" si="10646">G576/G591</f>
        <v>3.3955084991107984E-2</v>
      </c>
      <c r="BP576" s="130">
        <f t="shared" ref="BP576" si="10647">H576/H591</f>
        <v>5.0572906104238494E-2</v>
      </c>
      <c r="BQ576" s="131">
        <f t="shared" ref="BQ576" si="10648">I576/I591</f>
        <v>4.0789630158163871E-2</v>
      </c>
      <c r="BR576" s="128">
        <f t="shared" ref="BR576" si="10649">J576/J591</f>
        <v>4.1006834472412067E-2</v>
      </c>
      <c r="BS576" s="129">
        <f t="shared" ref="BS576" si="10650">K576/K591</f>
        <v>4.4900953778429932E-2</v>
      </c>
      <c r="BT576" s="130">
        <f t="shared" ref="BT576" si="10651">L576/L591</f>
        <v>3.3356649471015125E-2</v>
      </c>
      <c r="BU576" s="128">
        <f t="shared" ref="BU576" si="10652">M576/M591</f>
        <v>4.9844634572000168E-2</v>
      </c>
      <c r="BV576" s="132">
        <f t="shared" ref="BV576" si="10653">N576/N591</f>
        <v>3.9915553809897877E-2</v>
      </c>
      <c r="BW576" s="133">
        <f t="shared" ref="BW576" si="10654">O576/O591</f>
        <v>4.4599440051083059E-2</v>
      </c>
      <c r="BX576" s="128">
        <f t="shared" ref="BX576" si="10655">P576/P591</f>
        <v>4.2124715693707356E-2</v>
      </c>
      <c r="BY576" s="129">
        <f t="shared" ref="BY576" si="10656">Q576/Q591</f>
        <v>3.8637759198904165E-2</v>
      </c>
      <c r="BZ576" s="130">
        <f t="shared" ref="BZ576" si="10657">R576/R591</f>
        <v>4.8122493620123954E-2</v>
      </c>
      <c r="CA576" s="131">
        <f t="shared" ref="CA576" si="10658">S576/S591</f>
        <v>4.4217300776074199E-2</v>
      </c>
      <c r="CB576" s="128">
        <f t="shared" ref="CB576" si="10659">T576/T591</f>
        <v>2.8890959925442685E-2</v>
      </c>
      <c r="CC576" s="129">
        <f t="shared" ref="CC576" si="10660">U576/U591</f>
        <v>3.5314174378957626E-2</v>
      </c>
      <c r="CD576" s="130">
        <f t="shared" ref="CD576" si="10661">V576/V591</f>
        <v>3.3368532206969378E-2</v>
      </c>
      <c r="CE576" s="131">
        <f t="shared" ref="CE576" si="10662">W576/W591</f>
        <v>5.2393729699195028E-2</v>
      </c>
      <c r="CF576" s="128">
        <f t="shared" ref="CF576" si="10663">X576/X591</f>
        <v>4.0697103583701523E-2</v>
      </c>
      <c r="CG576" s="129">
        <f t="shared" ref="CG576" si="10664">Y576/Y591</f>
        <v>3.400093153237075E-2</v>
      </c>
      <c r="CH576" s="130">
        <f t="shared" ref="CH576" si="10665">Z576/Z591</f>
        <v>4.9388523047977424E-2</v>
      </c>
      <c r="CI576" s="128">
        <f t="shared" ref="CI576" si="10666">AA576/AA591</f>
        <v>4.7098341909662667E-2</v>
      </c>
      <c r="CJ576" s="134">
        <f t="shared" ref="CJ576" si="10667">AB576/AB591</f>
        <v>4.3691593219910028E-2</v>
      </c>
      <c r="CK576" s="135">
        <f t="shared" ref="CK576" si="10668">AC576/AC591</f>
        <v>4.3122147659532574E-2</v>
      </c>
    </row>
    <row r="577" spans="1:89" ht="13.5" thickBot="1" x14ac:dyDescent="0.25">
      <c r="A577" s="145" t="s">
        <v>26</v>
      </c>
      <c r="B577" s="189">
        <v>1102</v>
      </c>
      <c r="C577" s="183">
        <v>1109</v>
      </c>
      <c r="D577" s="184">
        <v>518</v>
      </c>
      <c r="E577" s="185">
        <v>466</v>
      </c>
      <c r="F577" s="182">
        <v>1301</v>
      </c>
      <c r="G577" s="186">
        <v>766</v>
      </c>
      <c r="H577" s="184">
        <v>1759</v>
      </c>
      <c r="I577" s="185">
        <v>1740</v>
      </c>
      <c r="J577" s="182">
        <v>232</v>
      </c>
      <c r="K577" s="183">
        <v>273</v>
      </c>
      <c r="L577" s="184">
        <v>819</v>
      </c>
      <c r="M577" s="182">
        <v>1131</v>
      </c>
      <c r="N577" s="187">
        <v>1641</v>
      </c>
      <c r="O577" s="190">
        <v>1616</v>
      </c>
      <c r="P577" s="182">
        <v>870</v>
      </c>
      <c r="Q577" s="183">
        <v>695</v>
      </c>
      <c r="R577" s="184">
        <v>1053</v>
      </c>
      <c r="S577" s="185">
        <v>1006</v>
      </c>
      <c r="T577" s="182">
        <v>176</v>
      </c>
      <c r="U577" s="186">
        <v>296</v>
      </c>
      <c r="V577" s="184">
        <v>712</v>
      </c>
      <c r="W577" s="191">
        <v>1227</v>
      </c>
      <c r="X577" s="182">
        <v>616</v>
      </c>
      <c r="Y577" s="186">
        <v>429</v>
      </c>
      <c r="Z577" s="184">
        <v>1952</v>
      </c>
      <c r="AA577" s="182">
        <v>2264</v>
      </c>
      <c r="AB577" s="156">
        <f t="shared" si="10421"/>
        <v>12751</v>
      </c>
      <c r="AC577" s="157">
        <f t="shared" si="10422"/>
        <v>13018</v>
      </c>
      <c r="AE577" s="235">
        <f>$AE$19</f>
        <v>0</v>
      </c>
      <c r="AF577" s="125">
        <f t="shared" si="10613"/>
        <v>0</v>
      </c>
      <c r="AG577" s="183">
        <f t="shared" si="10613"/>
        <v>0</v>
      </c>
      <c r="AH577" s="184">
        <f t="shared" si="10613"/>
        <v>0</v>
      </c>
      <c r="AI577" s="185">
        <f t="shared" si="10613"/>
        <v>0</v>
      </c>
      <c r="AJ577" s="182">
        <f t="shared" si="10613"/>
        <v>0</v>
      </c>
      <c r="AK577" s="186">
        <f t="shared" si="10613"/>
        <v>0</v>
      </c>
      <c r="AL577" s="184">
        <f t="shared" si="10613"/>
        <v>0</v>
      </c>
      <c r="AM577" s="185">
        <f t="shared" si="10613"/>
        <v>0</v>
      </c>
      <c r="AN577" s="182">
        <f t="shared" si="10613"/>
        <v>0</v>
      </c>
      <c r="AO577" s="186">
        <f t="shared" si="10613"/>
        <v>0</v>
      </c>
      <c r="AP577" s="184">
        <f t="shared" si="10614"/>
        <v>0</v>
      </c>
      <c r="AQ577" s="182">
        <f t="shared" si="10614"/>
        <v>0</v>
      </c>
      <c r="AR577" s="187">
        <f t="shared" si="10614"/>
        <v>0</v>
      </c>
      <c r="AS577" s="188">
        <f t="shared" si="10614"/>
        <v>0</v>
      </c>
      <c r="AT577" s="182">
        <f t="shared" si="10614"/>
        <v>0</v>
      </c>
      <c r="AU577" s="186">
        <f t="shared" si="10614"/>
        <v>0</v>
      </c>
      <c r="AV577" s="184">
        <f t="shared" si="10614"/>
        <v>0</v>
      </c>
      <c r="AW577" s="185">
        <f t="shared" si="10614"/>
        <v>0</v>
      </c>
      <c r="AX577" s="182">
        <f t="shared" si="10614"/>
        <v>0</v>
      </c>
      <c r="AY577" s="186">
        <f t="shared" si="10614"/>
        <v>0</v>
      </c>
      <c r="AZ577" s="184">
        <f t="shared" si="10614"/>
        <v>0</v>
      </c>
      <c r="BA577" s="185">
        <f t="shared" si="10614"/>
        <v>0</v>
      </c>
      <c r="BB577" s="182">
        <f t="shared" si="10614"/>
        <v>0</v>
      </c>
      <c r="BC577" s="186">
        <f t="shared" si="10614"/>
        <v>0</v>
      </c>
      <c r="BD577" s="184">
        <f t="shared" si="10614"/>
        <v>0</v>
      </c>
      <c r="BE577" s="182">
        <f t="shared" si="10614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3.9779085297621197E-2</v>
      </c>
      <c r="BK577" s="129">
        <f t="shared" ref="BK577" si="10669">C577/C591</f>
        <v>4.2427024752285859E-2</v>
      </c>
      <c r="BL577" s="130">
        <f t="shared" ref="BL577" si="10670">D577/D591</f>
        <v>4.003091190108192E-2</v>
      </c>
      <c r="BM577" s="131">
        <f t="shared" ref="BM577" si="10671">E577/E591</f>
        <v>3.72680742162508E-2</v>
      </c>
      <c r="BN577" s="128">
        <f t="shared" ref="BN577" si="10672">F577/F591</f>
        <v>4.5392693904609052E-2</v>
      </c>
      <c r="BO577" s="129">
        <f t="shared" ref="BO577" si="10673">G577/G591</f>
        <v>3.1680383804127549E-2</v>
      </c>
      <c r="BP577" s="130">
        <f t="shared" ref="BP577" si="10674">H577/H591</f>
        <v>4.459034678564186E-2</v>
      </c>
      <c r="BQ577" s="131">
        <f t="shared" ref="BQ577" si="10675">I577/I591</f>
        <v>4.1384231180877633E-2</v>
      </c>
      <c r="BR577" s="128">
        <f t="shared" ref="BR577" si="10676">J577/J591</f>
        <v>3.8673112185364227E-2</v>
      </c>
      <c r="BS577" s="129">
        <f t="shared" ref="BS577" si="10677">K577/K591</f>
        <v>4.0058694057226708E-2</v>
      </c>
      <c r="BT577" s="130">
        <f t="shared" ref="BT577" si="10678">L577/L591</f>
        <v>3.5804843927603393E-2</v>
      </c>
      <c r="BU577" s="128">
        <f t="shared" ref="BU577" si="10679">M577/M591</f>
        <v>4.8141999744604778E-2</v>
      </c>
      <c r="BV577" s="132">
        <f t="shared" ref="BV577" si="10680">N577/N591</f>
        <v>4.0283778476040852E-2</v>
      </c>
      <c r="BW577" s="133">
        <f t="shared" ref="BW577" si="10681">O577/O591</f>
        <v>3.968760744633823E-2</v>
      </c>
      <c r="BX577" s="128">
        <f t="shared" ref="BX577" si="10682">P577/P591</f>
        <v>4.1224412433661865E-2</v>
      </c>
      <c r="BY577" s="129">
        <f t="shared" ref="BY577" si="10683">Q577/Q591</f>
        <v>3.2827924991733974E-2</v>
      </c>
      <c r="BZ577" s="130">
        <f t="shared" ref="BZ577" si="10684">R577/R591</f>
        <v>4.2654028436018961E-2</v>
      </c>
      <c r="CA577" s="131">
        <f t="shared" ref="CA577" si="10685">S577/S591</f>
        <v>3.808442173007761E-2</v>
      </c>
      <c r="CB577" s="128">
        <f t="shared" ref="CB577" si="10686">T577/T591</f>
        <v>2.3432299294368259E-2</v>
      </c>
      <c r="CC577" s="129">
        <f t="shared" ref="CC577" si="10687">U577/U591</f>
        <v>3.6044812469556743E-2</v>
      </c>
      <c r="CD577" s="130">
        <f t="shared" ref="CD577" si="10688">V577/V591</f>
        <v>3.0073917634635693E-2</v>
      </c>
      <c r="CE577" s="131">
        <f t="shared" ref="CE577" si="10689">W577/W591</f>
        <v>4.3320152520830393E-2</v>
      </c>
      <c r="CF577" s="128">
        <f t="shared" ref="CF577" si="10690">X577/X591</f>
        <v>3.0240549828178694E-2</v>
      </c>
      <c r="CG577" s="129">
        <f t="shared" ref="CG577" si="10691">Y577/Y591</f>
        <v>3.3302282254308334E-2</v>
      </c>
      <c r="CH577" s="130">
        <f t="shared" ref="CH577" si="10692">Z577/Z591</f>
        <v>4.8324008516116256E-2</v>
      </c>
      <c r="CI577" s="128">
        <f t="shared" ref="CI577" si="10693">AA577/AA591</f>
        <v>5.3935582237469033E-2</v>
      </c>
      <c r="CJ577" s="134">
        <f t="shared" ref="CJ577" si="10694">AB577/AB591</f>
        <v>4.0338245249950964E-2</v>
      </c>
      <c r="CK577" s="135">
        <f t="shared" ref="CK577" si="10695">AC577/AC591</f>
        <v>4.1343652837810801E-2</v>
      </c>
    </row>
    <row r="578" spans="1:89" ht="14.25" thickTop="1" thickBot="1" x14ac:dyDescent="0.25">
      <c r="A578" s="136" t="s">
        <v>27</v>
      </c>
      <c r="B578" s="192">
        <v>947</v>
      </c>
      <c r="C578" s="176">
        <v>1233</v>
      </c>
      <c r="D578" s="177">
        <v>469</v>
      </c>
      <c r="E578" s="178">
        <v>563</v>
      </c>
      <c r="F578" s="175">
        <v>995</v>
      </c>
      <c r="G578" s="179">
        <v>962</v>
      </c>
      <c r="H578" s="177">
        <v>1831</v>
      </c>
      <c r="I578" s="178">
        <v>1933</v>
      </c>
      <c r="J578" s="175">
        <v>316</v>
      </c>
      <c r="K578" s="176">
        <v>229</v>
      </c>
      <c r="L578" s="177">
        <v>963</v>
      </c>
      <c r="M578" s="175">
        <v>856</v>
      </c>
      <c r="N578" s="180">
        <v>1796</v>
      </c>
      <c r="O578" s="193">
        <v>1523</v>
      </c>
      <c r="P578" s="175">
        <v>957</v>
      </c>
      <c r="Q578" s="176">
        <v>736</v>
      </c>
      <c r="R578" s="177">
        <v>1020</v>
      </c>
      <c r="S578" s="178">
        <v>1095</v>
      </c>
      <c r="T578" s="175">
        <v>260</v>
      </c>
      <c r="U578" s="179">
        <v>214</v>
      </c>
      <c r="V578" s="177">
        <v>1005</v>
      </c>
      <c r="W578" s="194">
        <v>1214</v>
      </c>
      <c r="X578" s="175">
        <v>664</v>
      </c>
      <c r="Y578" s="179">
        <v>375</v>
      </c>
      <c r="Z578" s="177">
        <v>2002</v>
      </c>
      <c r="AA578" s="175">
        <v>2206</v>
      </c>
      <c r="AB578" s="156">
        <f t="shared" si="10421"/>
        <v>13225</v>
      </c>
      <c r="AC578" s="157">
        <f t="shared" si="10422"/>
        <v>13139</v>
      </c>
      <c r="AE578" s="229" t="s">
        <v>13</v>
      </c>
      <c r="AF578" s="20">
        <f t="shared" ref="AF578:BG578" si="10696">SUM(AF575:AF577)</f>
        <v>3062</v>
      </c>
      <c r="AG578" s="21">
        <f t="shared" si="10696"/>
        <v>7040</v>
      </c>
      <c r="AH578" s="20">
        <f t="shared" si="10696"/>
        <v>2071</v>
      </c>
      <c r="AI578" s="21">
        <f t="shared" si="10696"/>
        <v>2445</v>
      </c>
      <c r="AJ578" s="20">
        <f t="shared" si="10696"/>
        <v>2800</v>
      </c>
      <c r="AK578" s="21">
        <f t="shared" si="10696"/>
        <v>5213</v>
      </c>
      <c r="AL578" s="20">
        <f t="shared" si="10696"/>
        <v>4939</v>
      </c>
      <c r="AM578" s="21">
        <f t="shared" si="10696"/>
        <v>9324</v>
      </c>
      <c r="AN578" s="20">
        <f t="shared" si="10696"/>
        <v>1702</v>
      </c>
      <c r="AO578" s="21">
        <f t="shared" si="10696"/>
        <v>630</v>
      </c>
      <c r="AP578" s="20">
        <f t="shared" si="10696"/>
        <v>5843</v>
      </c>
      <c r="AQ578" s="21">
        <f t="shared" si="10696"/>
        <v>1616</v>
      </c>
      <c r="AR578" s="20">
        <f t="shared" si="10696"/>
        <v>8028</v>
      </c>
      <c r="AS578" s="21">
        <f t="shared" si="10696"/>
        <v>4997</v>
      </c>
      <c r="AT578" s="20">
        <f t="shared" si="10696"/>
        <v>3690</v>
      </c>
      <c r="AU578" s="21">
        <f t="shared" si="10696"/>
        <v>3501</v>
      </c>
      <c r="AV578" s="20">
        <f t="shared" si="10696"/>
        <v>3655</v>
      </c>
      <c r="AW578" s="21">
        <f t="shared" si="10696"/>
        <v>5025</v>
      </c>
      <c r="AX578" s="20">
        <f t="shared" si="10696"/>
        <v>2595</v>
      </c>
      <c r="AY578" s="21">
        <f t="shared" si="10696"/>
        <v>529</v>
      </c>
      <c r="AZ578" s="20">
        <f t="shared" si="10696"/>
        <v>5837</v>
      </c>
      <c r="BA578" s="21">
        <f t="shared" si="10696"/>
        <v>3146</v>
      </c>
      <c r="BB578" s="20">
        <f t="shared" si="10696"/>
        <v>4257</v>
      </c>
      <c r="BC578" s="21">
        <f t="shared" si="10696"/>
        <v>1611</v>
      </c>
      <c r="BD578" s="20">
        <f t="shared" si="10696"/>
        <v>5521</v>
      </c>
      <c r="BE578" s="21">
        <f t="shared" si="10696"/>
        <v>8663</v>
      </c>
      <c r="BF578" s="160">
        <f t="shared" si="10696"/>
        <v>54000</v>
      </c>
      <c r="BG578" s="161">
        <f t="shared" si="10696"/>
        <v>53740</v>
      </c>
      <c r="BI578" s="136" t="s">
        <v>27</v>
      </c>
      <c r="BJ578" s="128">
        <f>B578/B591</f>
        <v>3.4184023390968488E-2</v>
      </c>
      <c r="BK578" s="129">
        <f t="shared" ref="BK578" si="10697">C578/C591</f>
        <v>4.7170894066337656E-2</v>
      </c>
      <c r="BL578" s="130">
        <f t="shared" ref="BL578" si="10698">D578/D591</f>
        <v>3.6244204018547138E-2</v>
      </c>
      <c r="BM578" s="131">
        <f t="shared" ref="BM578" si="10699">E578/E591</f>
        <v>4.5025591810620602E-2</v>
      </c>
      <c r="BN578" s="128">
        <f t="shared" ref="BN578" si="10700">F578/F591</f>
        <v>3.4716164823279022E-2</v>
      </c>
      <c r="BO578" s="129">
        <f t="shared" ref="BO578" si="10701">G578/G591</f>
        <v>3.9786591670457838E-2</v>
      </c>
      <c r="BP578" s="130">
        <f t="shared" ref="BP578" si="10702">H578/H591</f>
        <v>4.6415534374366255E-2</v>
      </c>
      <c r="BQ578" s="131">
        <f t="shared" ref="BQ578" si="10703">I578/I591</f>
        <v>4.5974551076227853E-2</v>
      </c>
      <c r="BR578" s="128">
        <f t="shared" ref="BR578" si="10704">J578/J591</f>
        <v>5.2675445907651275E-2</v>
      </c>
      <c r="BS578" s="129">
        <f t="shared" ref="BS578" si="10705">K578/K591</f>
        <v>3.360234776228907E-2</v>
      </c>
      <c r="BT578" s="130">
        <f t="shared" ref="BT578" si="10706">L578/L591</f>
        <v>4.2100201101687502E-2</v>
      </c>
      <c r="BU578" s="128">
        <f t="shared" ref="BU578" si="10707">M578/M591</f>
        <v>3.6436385306261442E-2</v>
      </c>
      <c r="BV578" s="132">
        <f t="shared" ref="BV578" si="10708">N578/N591</f>
        <v>4.4088766692851535E-2</v>
      </c>
      <c r="BW578" s="133">
        <f t="shared" ref="BW578" si="10709">O578/O591</f>
        <v>3.7403605285131883E-2</v>
      </c>
      <c r="BX578" s="128">
        <f t="shared" ref="BX578" si="10710">P578/P591</f>
        <v>4.5346853677028051E-2</v>
      </c>
      <c r="BY578" s="129">
        <f t="shared" ref="BY578" si="10711">Q578/Q591</f>
        <v>3.4764536394124038E-2</v>
      </c>
      <c r="BZ578" s="130">
        <f t="shared" ref="BZ578" si="10712">R578/R591</f>
        <v>4.1317292502126624E-2</v>
      </c>
      <c r="CA578" s="131">
        <f t="shared" ref="CA578" si="10713">S578/S591</f>
        <v>4.145371947756956E-2</v>
      </c>
      <c r="CB578" s="128">
        <f t="shared" ref="CB578" si="10714">T578/T591</f>
        <v>3.4615896684862202E-2</v>
      </c>
      <c r="CC578" s="129">
        <f t="shared" ref="CC578" si="10715">U578/U591</f>
        <v>2.605942523136873E-2</v>
      </c>
      <c r="CD578" s="130">
        <f t="shared" ref="CD578" si="10716">V578/V591</f>
        <v>4.2449841605068636E-2</v>
      </c>
      <c r="CE578" s="131">
        <f t="shared" ref="CE578" si="10717">W578/W591</f>
        <v>4.2861177799745798E-2</v>
      </c>
      <c r="CF578" s="128">
        <f t="shared" ref="CF578" si="10718">X578/X591</f>
        <v>3.2596956308296517E-2</v>
      </c>
      <c r="CG578" s="129">
        <f t="shared" ref="CG578" si="10719">Y578/Y591</f>
        <v>2.9110386585933862E-2</v>
      </c>
      <c r="CH578" s="130">
        <f t="shared" ref="CH578" si="10720">Z578/Z591</f>
        <v>4.9561816111303662E-2</v>
      </c>
      <c r="CI578" s="128">
        <f t="shared" ref="CI578" si="10721">AA578/AA591</f>
        <v>5.2553840289689346E-2</v>
      </c>
      <c r="CJ578" s="134">
        <f t="shared" ref="CJ578" si="10722">AB578/AB591</f>
        <v>4.1837761228970392E-2</v>
      </c>
      <c r="CK578" s="135">
        <f t="shared" ref="CK578" si="10723">AC578/AC591</f>
        <v>4.172793475464711E-2</v>
      </c>
    </row>
    <row r="579" spans="1:89" ht="13.5" thickTop="1" x14ac:dyDescent="0.2">
      <c r="A579" s="145" t="s">
        <v>28</v>
      </c>
      <c r="B579" s="189">
        <v>1003</v>
      </c>
      <c r="C579" s="183">
        <v>1432</v>
      </c>
      <c r="D579" s="184">
        <v>569</v>
      </c>
      <c r="E579" s="185">
        <v>523</v>
      </c>
      <c r="F579" s="182">
        <v>1036</v>
      </c>
      <c r="G579" s="186">
        <v>1349</v>
      </c>
      <c r="H579" s="184">
        <v>1842</v>
      </c>
      <c r="I579" s="185">
        <v>2251</v>
      </c>
      <c r="J579" s="182">
        <v>297</v>
      </c>
      <c r="K579" s="183">
        <v>183</v>
      </c>
      <c r="L579" s="184">
        <v>1483</v>
      </c>
      <c r="M579" s="182">
        <v>676</v>
      </c>
      <c r="N579" s="187">
        <v>2145</v>
      </c>
      <c r="O579" s="190">
        <v>1433</v>
      </c>
      <c r="P579" s="182">
        <v>1064</v>
      </c>
      <c r="Q579" s="183">
        <v>866</v>
      </c>
      <c r="R579" s="184">
        <v>1197</v>
      </c>
      <c r="S579" s="185">
        <v>1375</v>
      </c>
      <c r="T579" s="182">
        <v>420</v>
      </c>
      <c r="U579" s="186">
        <v>163</v>
      </c>
      <c r="V579" s="184">
        <v>1472</v>
      </c>
      <c r="W579" s="191">
        <v>1033</v>
      </c>
      <c r="X579" s="182">
        <v>1027</v>
      </c>
      <c r="Y579" s="186">
        <v>384</v>
      </c>
      <c r="Z579" s="184">
        <v>2037</v>
      </c>
      <c r="AA579" s="182">
        <v>2372</v>
      </c>
      <c r="AB579" s="156">
        <f t="shared" si="10421"/>
        <v>15592</v>
      </c>
      <c r="AC579" s="157">
        <f t="shared" si="10422"/>
        <v>14040</v>
      </c>
      <c r="BI579" s="145" t="s">
        <v>28</v>
      </c>
      <c r="BJ579" s="128">
        <f>B579/B591</f>
        <v>3.6205465112081725E-2</v>
      </c>
      <c r="BK579" s="129">
        <f t="shared" ref="BK579" si="10724">C579/C591</f>
        <v>5.478403917517885E-2</v>
      </c>
      <c r="BL579" s="130">
        <f t="shared" ref="BL579" si="10725">D579/D591</f>
        <v>4.3972179289026275E-2</v>
      </c>
      <c r="BM579" s="131">
        <f t="shared" ref="BM579" si="10726">E579/E591</f>
        <v>4.1826615483045428E-2</v>
      </c>
      <c r="BN579" s="128">
        <f t="shared" ref="BN579" si="10727">F579/F591</f>
        <v>3.6146680157705592E-2</v>
      </c>
      <c r="BO579" s="129">
        <f t="shared" ref="BO579" si="10728">G579/G591</f>
        <v>5.579221638612019E-2</v>
      </c>
      <c r="BP579" s="130">
        <f t="shared" ref="BP579" si="10729">H579/H591</f>
        <v>4.6694382478199147E-2</v>
      </c>
      <c r="BQ579" s="131">
        <f t="shared" ref="BQ579" si="10730">I579/I591</f>
        <v>5.3537876085146867E-2</v>
      </c>
      <c r="BR579" s="128">
        <f t="shared" ref="BR579" si="10731">J579/J591</f>
        <v>4.9508251375229205E-2</v>
      </c>
      <c r="BS579" s="129">
        <f t="shared" ref="BS579" si="10732">K579/K591</f>
        <v>2.6852531181217901E-2</v>
      </c>
      <c r="BT579" s="130">
        <f t="shared" ref="BT579" si="10733">L579/L591</f>
        <v>6.4833435341435694E-2</v>
      </c>
      <c r="BU579" s="128">
        <f t="shared" ref="BU579" si="10734">M579/M591</f>
        <v>2.8774528582982167E-2</v>
      </c>
      <c r="BV579" s="132">
        <f t="shared" ref="BV579" si="10735">N579/N591</f>
        <v>5.2656127258444617E-2</v>
      </c>
      <c r="BW579" s="133">
        <f t="shared" ref="BW579" si="10736">O579/O591</f>
        <v>3.5193280612996709E-2</v>
      </c>
      <c r="BX579" s="128">
        <f t="shared" ref="BX579" si="10737">P579/P591</f>
        <v>5.0416982562547383E-2</v>
      </c>
      <c r="BY579" s="129">
        <f t="shared" ref="BY579" si="10738">Q579/Q591</f>
        <v>4.0905011572433987E-2</v>
      </c>
      <c r="BZ579" s="130">
        <f t="shared" ref="BZ579" si="10739">R579/R591</f>
        <v>4.8487057965730954E-2</v>
      </c>
      <c r="CA579" s="131">
        <f t="shared" ref="CA579" si="10740">S579/S591</f>
        <v>5.2053757334847628E-2</v>
      </c>
      <c r="CB579" s="128">
        <f t="shared" ref="CB579" si="10741">T579/T591</f>
        <v>5.591798695246971E-2</v>
      </c>
      <c r="CC579" s="129">
        <f t="shared" ref="CC579" si="10742">U579/U591</f>
        <v>1.9849001461276182E-2</v>
      </c>
      <c r="CD579" s="130">
        <f t="shared" ref="CD579" si="10743">V579/V591</f>
        <v>6.2175290390707495E-2</v>
      </c>
      <c r="CE579" s="131">
        <f t="shared" ref="CE579" si="10744">W579/W591</f>
        <v>3.6470837452337243E-2</v>
      </c>
      <c r="CF579" s="128">
        <f t="shared" ref="CF579" si="10745">X579/X591</f>
        <v>5.0417280314187532E-2</v>
      </c>
      <c r="CG579" s="129">
        <f t="shared" ref="CG579" si="10746">Y579/Y591</f>
        <v>2.9809035863996275E-2</v>
      </c>
      <c r="CH579" s="130">
        <f t="shared" ref="CH579" si="10747">Z579/Z591</f>
        <v>5.0428281427934839E-2</v>
      </c>
      <c r="CI579" s="128">
        <f t="shared" ref="CI579" si="10748">AA579/AA591</f>
        <v>5.6508481036782923E-2</v>
      </c>
      <c r="CJ579" s="134">
        <f t="shared" ref="CJ579" si="10749">AB579/AB591</f>
        <v>4.9325850516605402E-2</v>
      </c>
      <c r="CK579" s="135">
        <f t="shared" ref="CK579" si="10750">AC579/AC591</f>
        <v>4.4589405887453033E-2</v>
      </c>
    </row>
    <row r="580" spans="1:89" x14ac:dyDescent="0.2">
      <c r="A580" s="136" t="s">
        <v>29</v>
      </c>
      <c r="B580" s="192">
        <v>1080</v>
      </c>
      <c r="C580" s="176">
        <v>1873</v>
      </c>
      <c r="D580" s="177">
        <v>906</v>
      </c>
      <c r="E580" s="178">
        <v>715</v>
      </c>
      <c r="F580" s="175">
        <v>1161</v>
      </c>
      <c r="G580" s="179">
        <v>2002</v>
      </c>
      <c r="H580" s="177">
        <v>2171</v>
      </c>
      <c r="I580" s="178">
        <v>3132</v>
      </c>
      <c r="J580" s="175">
        <v>653</v>
      </c>
      <c r="K580" s="176">
        <v>177</v>
      </c>
      <c r="L580" s="177">
        <v>2272</v>
      </c>
      <c r="M580" s="175">
        <v>666</v>
      </c>
      <c r="N580" s="180">
        <v>3009</v>
      </c>
      <c r="O580" s="193">
        <v>2021</v>
      </c>
      <c r="P580" s="175">
        <v>1424</v>
      </c>
      <c r="Q580" s="176">
        <v>1141</v>
      </c>
      <c r="R580" s="177">
        <v>1413</v>
      </c>
      <c r="S580" s="178">
        <v>1733</v>
      </c>
      <c r="T580" s="175">
        <v>893</v>
      </c>
      <c r="U580" s="179">
        <v>198</v>
      </c>
      <c r="V580" s="177">
        <v>2276</v>
      </c>
      <c r="W580" s="194">
        <v>1192</v>
      </c>
      <c r="X580" s="175">
        <v>1577</v>
      </c>
      <c r="Y580" s="179">
        <v>501</v>
      </c>
      <c r="Z580" s="177">
        <v>2254</v>
      </c>
      <c r="AA580" s="175">
        <v>2954</v>
      </c>
      <c r="AB580" s="156">
        <f t="shared" si="10421"/>
        <v>21089</v>
      </c>
      <c r="AC580" s="157">
        <f t="shared" si="10422"/>
        <v>18305</v>
      </c>
      <c r="BI580" s="136" t="s">
        <v>29</v>
      </c>
      <c r="BJ580" s="128">
        <f>B580/B591</f>
        <v>3.8984947478612426E-2</v>
      </c>
      <c r="BK580" s="129">
        <f t="shared" ref="BK580" si="10751">C580/C591</f>
        <v>7.1655380848540492E-2</v>
      </c>
      <c r="BL580" s="130">
        <f t="shared" ref="BL580" si="10752">D580/D591</f>
        <v>7.0015455950540956E-2</v>
      </c>
      <c r="BM580" s="131">
        <f t="shared" ref="BM580" si="10753">E580/E591</f>
        <v>5.7181701855406268E-2</v>
      </c>
      <c r="BN580" s="128">
        <f t="shared" ref="BN580" si="10754">F580/F591</f>
        <v>4.0508007396810999E-2</v>
      </c>
      <c r="BO580" s="129">
        <f t="shared" ref="BO580" si="10755">G580/G591</f>
        <v>8.2799123206087927E-2</v>
      </c>
      <c r="BP580" s="130">
        <f t="shared" ref="BP580" si="10756">H580/H591</f>
        <v>5.5034475765564791E-2</v>
      </c>
      <c r="BQ580" s="131">
        <f t="shared" ref="BQ580" si="10757">I580/I591</f>
        <v>7.4491616125579738E-2</v>
      </c>
      <c r="BR580" s="128">
        <f t="shared" ref="BR580" si="10758">J580/J591</f>
        <v>0.10885147524587431</v>
      </c>
      <c r="BS580" s="129">
        <f t="shared" ref="BS580" si="10759">K580/K591</f>
        <v>2.5972120322817316E-2</v>
      </c>
      <c r="BT580" s="130">
        <f t="shared" ref="BT580" si="10760">L580/L591</f>
        <v>9.9326746524438222E-2</v>
      </c>
      <c r="BU580" s="128">
        <f t="shared" ref="BU580" si="10761">M580/M591</f>
        <v>2.8348869876133317E-2</v>
      </c>
      <c r="BV580" s="132">
        <f t="shared" ref="BV580" si="10762">N580/N591</f>
        <v>7.3865868028279658E-2</v>
      </c>
      <c r="BW580" s="133">
        <f t="shared" ref="BW580" si="10763">O580/O591</f>
        <v>4.9634068470946507E-2</v>
      </c>
      <c r="BX580" s="128">
        <f t="shared" ref="BX580" si="10764">P580/P591</f>
        <v>6.747536012130402E-2</v>
      </c>
      <c r="BY580" s="129">
        <f t="shared" ref="BY580" si="10765">Q580/Q591</f>
        <v>5.3894478295781964E-2</v>
      </c>
      <c r="BZ580" s="130">
        <f t="shared" ref="BZ580" si="10766">R580/R591</f>
        <v>5.723660226029894E-2</v>
      </c>
      <c r="CA580" s="131">
        <f t="shared" ref="CA580" si="10767">S580/S591</f>
        <v>6.560666288093886E-2</v>
      </c>
      <c r="CB580" s="128">
        <f t="shared" ref="CB580" si="10768">T580/T591</f>
        <v>0.1188922913060844</v>
      </c>
      <c r="CC580" s="129">
        <f t="shared" ref="CC580" si="10769">U580/U591</f>
        <v>2.4111056989771066E-2</v>
      </c>
      <c r="CD580" s="130">
        <f t="shared" ref="CD580" si="10770">V580/V591</f>
        <v>9.6135163674762408E-2</v>
      </c>
      <c r="CE580" s="131">
        <f t="shared" ref="CE580" si="10771">W580/W591</f>
        <v>4.2084451348679566E-2</v>
      </c>
      <c r="CF580" s="128">
        <f t="shared" ref="CF580" si="10772">X580/X591</f>
        <v>7.7417771232204224E-2</v>
      </c>
      <c r="CG580" s="129">
        <f t="shared" ref="CG580" si="10773">Y580/Y591</f>
        <v>3.8891476478807641E-2</v>
      </c>
      <c r="CH580" s="130">
        <f t="shared" ref="CH580" si="10774">Z580/Z591</f>
        <v>5.5800366391048177E-2</v>
      </c>
      <c r="CI580" s="128">
        <f t="shared" ref="CI580" si="10775">AA580/AA591</f>
        <v>7.0373546788641134E-2</v>
      </c>
      <c r="CJ580" s="134">
        <f t="shared" ref="CJ580" si="10776">AB580/AB591</f>
        <v>6.6715806923081794E-2</v>
      </c>
      <c r="CK580" s="135">
        <f t="shared" ref="CK580" si="10777">AC580/AC591</f>
        <v>5.8134549485030475E-2</v>
      </c>
    </row>
    <row r="581" spans="1:89" x14ac:dyDescent="0.2">
      <c r="A581" s="145" t="s">
        <v>30</v>
      </c>
      <c r="B581" s="189">
        <v>1435</v>
      </c>
      <c r="C581" s="183">
        <v>3146</v>
      </c>
      <c r="D581" s="184">
        <v>1161</v>
      </c>
      <c r="E581" s="185">
        <v>1093</v>
      </c>
      <c r="F581" s="182">
        <v>1488</v>
      </c>
      <c r="G581" s="186">
        <v>2351</v>
      </c>
      <c r="H581" s="184">
        <v>2438</v>
      </c>
      <c r="I581" s="185">
        <v>4305</v>
      </c>
      <c r="J581" s="182">
        <v>1016</v>
      </c>
      <c r="K581" s="183">
        <v>294</v>
      </c>
      <c r="L581" s="184">
        <v>2972</v>
      </c>
      <c r="M581" s="182">
        <v>764</v>
      </c>
      <c r="N581" s="187">
        <v>4084</v>
      </c>
      <c r="O581" s="190">
        <v>2356</v>
      </c>
      <c r="P581" s="182">
        <v>1914</v>
      </c>
      <c r="Q581" s="183">
        <v>1616</v>
      </c>
      <c r="R581" s="184">
        <v>1784</v>
      </c>
      <c r="S581" s="185">
        <v>2310</v>
      </c>
      <c r="T581" s="182">
        <v>1301</v>
      </c>
      <c r="U581" s="186">
        <v>252</v>
      </c>
      <c r="V581" s="184">
        <v>2651</v>
      </c>
      <c r="W581" s="191">
        <v>1533</v>
      </c>
      <c r="X581" s="182">
        <v>2131</v>
      </c>
      <c r="Y581" s="186">
        <v>715</v>
      </c>
      <c r="Z581" s="184">
        <v>2692</v>
      </c>
      <c r="AA581" s="182">
        <v>4301</v>
      </c>
      <c r="AB581" s="156">
        <f t="shared" si="10421"/>
        <v>27067</v>
      </c>
      <c r="AC581" s="157">
        <f t="shared" si="10422"/>
        <v>25036</v>
      </c>
      <c r="BI581" s="145" t="s">
        <v>30</v>
      </c>
      <c r="BJ581" s="128">
        <f>B581/B591</f>
        <v>5.1799444103526694E-2</v>
      </c>
      <c r="BK581" s="129">
        <f t="shared" ref="BK581" si="10778">C581/C591</f>
        <v>0.12035655533876582</v>
      </c>
      <c r="BL581" s="130">
        <f t="shared" ref="BL581" si="10779">D581/D591</f>
        <v>8.9721792890262747E-2</v>
      </c>
      <c r="BM581" s="131">
        <f t="shared" ref="BM581" si="10780">E581/E591</f>
        <v>8.741202815099168E-2</v>
      </c>
      <c r="BN581" s="128">
        <f t="shared" ref="BN581" si="10781">F581/F591</f>
        <v>5.1917239454310739E-2</v>
      </c>
      <c r="BO581" s="129">
        <f t="shared" ref="BO581" si="10782">G581/G591</f>
        <v>9.7233136192563796E-2</v>
      </c>
      <c r="BP581" s="130">
        <f t="shared" ref="BP581" si="10783">H581/H591</f>
        <v>6.1802879740417767E-2</v>
      </c>
      <c r="BQ581" s="131">
        <f t="shared" ref="BQ581" si="10784">I581/I591</f>
        <v>0.10239029611130931</v>
      </c>
      <c r="BR581" s="128">
        <f t="shared" ref="BR581" si="10785">J581/J591</f>
        <v>0.16936156026004334</v>
      </c>
      <c r="BS581" s="129">
        <f t="shared" ref="BS581" si="10786">K581/K591</f>
        <v>4.3140132061628762E-2</v>
      </c>
      <c r="BT581" s="130">
        <f t="shared" ref="BT581" si="10787">L581/L591</f>
        <v>0.12992917723179156</v>
      </c>
      <c r="BU581" s="128">
        <f t="shared" ref="BU581" si="10788">M581/M591</f>
        <v>3.2520325203252036E-2</v>
      </c>
      <c r="BV581" s="132">
        <f t="shared" ref="BV581" si="10789">N581/N591</f>
        <v>0.10025530243519246</v>
      </c>
      <c r="BW581" s="133">
        <f t="shared" ref="BW581" si="10790">O581/O591</f>
        <v>5.78613880838941E-2</v>
      </c>
      <c r="BX581" s="128">
        <f t="shared" ref="BX581" si="10791">P581/P591</f>
        <v>9.0693707354056102E-2</v>
      </c>
      <c r="BY581" s="129">
        <f t="shared" ref="BY581" si="10792">Q581/Q591</f>
        <v>7.6330829908837564E-2</v>
      </c>
      <c r="BZ581" s="130">
        <f t="shared" ref="BZ581" si="10793">R581/R591</f>
        <v>7.2264754729209707E-2</v>
      </c>
      <c r="CA581" s="131">
        <f t="shared" ref="CA581" si="10794">S581/S591</f>
        <v>8.7450312322544008E-2</v>
      </c>
      <c r="CB581" s="128">
        <f t="shared" ref="CB581" si="10795">T581/T591</f>
        <v>0.17321262148848357</v>
      </c>
      <c r="CC581" s="129">
        <f t="shared" ref="CC581" si="10796">U581/U591</f>
        <v>3.0686799805163176E-2</v>
      </c>
      <c r="CD581" s="130">
        <f t="shared" ref="CD581" si="10797">V581/V591</f>
        <v>0.11197465681098205</v>
      </c>
      <c r="CE581" s="131">
        <f t="shared" ref="CE581" si="10798">W581/W591</f>
        <v>5.4123711340206188E-2</v>
      </c>
      <c r="CF581" s="128">
        <f t="shared" ref="CF581" si="10799">X581/X591</f>
        <v>0.1046146293568974</v>
      </c>
      <c r="CG581" s="129">
        <f t="shared" ref="CG581" si="10800">Y581/Y591</f>
        <v>5.5503803757180559E-2</v>
      </c>
      <c r="CH581" s="130">
        <f t="shared" ref="CH581" si="10801">Z581/Z591</f>
        <v>6.6643560924889836E-2</v>
      </c>
      <c r="CI581" s="128">
        <f t="shared" ref="CI581" si="10802">AA581/AA591</f>
        <v>0.10246331236897274</v>
      </c>
      <c r="CJ581" s="134">
        <f t="shared" ref="CJ581" si="10803">AB581/AB591</f>
        <v>8.5627424059322624E-2</v>
      </c>
      <c r="CK581" s="135">
        <f t="shared" ref="CK581" si="10804">AC581/AC591</f>
        <v>7.9511422065404153E-2</v>
      </c>
    </row>
    <row r="582" spans="1:89" x14ac:dyDescent="0.2">
      <c r="A582" s="136" t="s">
        <v>31</v>
      </c>
      <c r="B582" s="192">
        <v>1627</v>
      </c>
      <c r="C582" s="176">
        <v>3894</v>
      </c>
      <c r="D582" s="177">
        <v>910</v>
      </c>
      <c r="E582" s="178">
        <v>1352</v>
      </c>
      <c r="F582" s="175">
        <v>1312</v>
      </c>
      <c r="G582" s="179">
        <v>2862</v>
      </c>
      <c r="H582" s="177">
        <v>2501</v>
      </c>
      <c r="I582" s="178">
        <v>5019</v>
      </c>
      <c r="J582" s="175">
        <v>686</v>
      </c>
      <c r="K582" s="176">
        <v>336</v>
      </c>
      <c r="L582" s="177">
        <v>2871</v>
      </c>
      <c r="M582" s="175">
        <v>852</v>
      </c>
      <c r="N582" s="180">
        <v>3944</v>
      </c>
      <c r="O582" s="193">
        <v>2641</v>
      </c>
      <c r="P582" s="175">
        <v>1776</v>
      </c>
      <c r="Q582" s="176">
        <v>1885</v>
      </c>
      <c r="R582" s="177">
        <v>1871</v>
      </c>
      <c r="S582" s="178">
        <v>2715</v>
      </c>
      <c r="T582" s="175">
        <v>1294</v>
      </c>
      <c r="U582" s="179">
        <v>277</v>
      </c>
      <c r="V582" s="177">
        <v>3186</v>
      </c>
      <c r="W582" s="194">
        <v>1613</v>
      </c>
      <c r="X582" s="175">
        <v>2126</v>
      </c>
      <c r="Y582" s="179">
        <v>896</v>
      </c>
      <c r="Z582" s="177">
        <v>2829</v>
      </c>
      <c r="AA582" s="175">
        <v>4362</v>
      </c>
      <c r="AB582" s="156">
        <f t="shared" si="10421"/>
        <v>26933</v>
      </c>
      <c r="AC582" s="157">
        <f t="shared" si="10422"/>
        <v>28704</v>
      </c>
      <c r="BI582" s="136" t="s">
        <v>31</v>
      </c>
      <c r="BJ582" s="128">
        <f>B582/B591</f>
        <v>5.8730101433057791E-2</v>
      </c>
      <c r="BK582" s="129">
        <f t="shared" ref="BK582" si="10805">C582/C591</f>
        <v>0.14897279926546539</v>
      </c>
      <c r="BL582" s="130">
        <f t="shared" ref="BL582" si="10806">D582/D591</f>
        <v>7.0324574961360117E-2</v>
      </c>
      <c r="BM582" s="131">
        <f t="shared" ref="BM582" si="10807">E582/E591</f>
        <v>0.10812539987204095</v>
      </c>
      <c r="BN582" s="128">
        <f t="shared" ref="BN582" si="10808">F582/F591</f>
        <v>4.5776490701650324E-2</v>
      </c>
      <c r="BO582" s="129">
        <f t="shared" ref="BO582" si="10809">G582/G591</f>
        <v>0.11836717812978204</v>
      </c>
      <c r="BP582" s="130">
        <f t="shared" ref="BP582" si="10810">H582/H591</f>
        <v>6.3399918880551617E-2</v>
      </c>
      <c r="BQ582" s="131">
        <f t="shared" ref="BQ582" si="10811">I582/I591</f>
        <v>0.11937210132001427</v>
      </c>
      <c r="BR582" s="128">
        <f t="shared" ref="BR582" si="10812">J582/J591</f>
        <v>0.11435239206534423</v>
      </c>
      <c r="BS582" s="129">
        <f t="shared" ref="BS582" si="10813">K582/K591</f>
        <v>4.930300807043287E-2</v>
      </c>
      <c r="BT582" s="130">
        <f t="shared" ref="BT582" si="10814">L582/L591</f>
        <v>0.12551368365830201</v>
      </c>
      <c r="BU582" s="128">
        <f t="shared" ref="BU582" si="10815">M582/M591</f>
        <v>3.6266121823521902E-2</v>
      </c>
      <c r="BV582" s="132">
        <f t="shared" ref="BV582" si="10816">N582/N591</f>
        <v>9.6818538884524741E-2</v>
      </c>
      <c r="BW582" s="133">
        <f t="shared" ref="BW582" si="10817">O582/O591</f>
        <v>6.4860749545655488E-2</v>
      </c>
      <c r="BX582" s="128">
        <f t="shared" ref="BX582" si="10818">P582/P591</f>
        <v>8.41546626231994E-2</v>
      </c>
      <c r="BY582" s="129">
        <f t="shared" ref="BY582" si="10819">Q582/Q591</f>
        <v>8.9036890085494313E-2</v>
      </c>
      <c r="BZ582" s="130">
        <f t="shared" ref="BZ582" si="10820">R582/R591</f>
        <v>7.5788876736744032E-2</v>
      </c>
      <c r="CA582" s="131">
        <f t="shared" ref="CA582" si="10821">S582/S591</f>
        <v>0.10278250993753549</v>
      </c>
      <c r="CB582" s="128">
        <f t="shared" ref="CB582" si="10822">T582/T591</f>
        <v>0.17228065503927573</v>
      </c>
      <c r="CC582" s="129">
        <f t="shared" ref="CC582" si="10823">U582/U591</f>
        <v>3.373112518265952E-2</v>
      </c>
      <c r="CD582" s="130">
        <f t="shared" ref="CD582" si="10824">V582/V591</f>
        <v>0.13457233368532207</v>
      </c>
      <c r="CE582" s="131">
        <f t="shared" ref="CE582" si="10825">W582/W591</f>
        <v>5.6948171162265214E-2</v>
      </c>
      <c r="CF582" s="128">
        <f t="shared" ref="CF582" si="10826">X582/X591</f>
        <v>0.1043691703485518</v>
      </c>
      <c r="CG582" s="129">
        <f t="shared" ref="CG582" si="10827">Y582/Y591</f>
        <v>6.9554417015991299E-2</v>
      </c>
      <c r="CH582" s="130">
        <f t="shared" ref="CH582" si="10828">Z582/Z591</f>
        <v>7.003515373570332E-2</v>
      </c>
      <c r="CI582" s="128">
        <f t="shared" ref="CI582" si="10829">AA582/AA591</f>
        <v>0.10391652372784448</v>
      </c>
      <c r="CJ582" s="134">
        <f t="shared" ref="CJ582" si="10830">AB582/AB591</f>
        <v>8.5203510259346665E-2</v>
      </c>
      <c r="CK582" s="135">
        <f t="shared" ref="CK582" si="10831">AC582/AC591</f>
        <v>9.116056314768177E-2</v>
      </c>
    </row>
    <row r="583" spans="1:89" x14ac:dyDescent="0.2">
      <c r="A583" s="145" t="s">
        <v>32</v>
      </c>
      <c r="B583" s="189">
        <v>1742</v>
      </c>
      <c r="C583" s="183">
        <v>2493</v>
      </c>
      <c r="D583" s="184">
        <v>629</v>
      </c>
      <c r="E583" s="185">
        <v>1032</v>
      </c>
      <c r="F583" s="182">
        <v>1284</v>
      </c>
      <c r="G583" s="186">
        <v>2447</v>
      </c>
      <c r="H583" s="184">
        <v>2231</v>
      </c>
      <c r="I583" s="185">
        <v>3961</v>
      </c>
      <c r="J583" s="182">
        <v>475</v>
      </c>
      <c r="K583" s="183">
        <v>241</v>
      </c>
      <c r="L583" s="184">
        <v>2071</v>
      </c>
      <c r="M583" s="182">
        <v>921</v>
      </c>
      <c r="N583" s="187">
        <v>3078</v>
      </c>
      <c r="O583" s="190">
        <v>2495</v>
      </c>
      <c r="P583" s="182">
        <v>1356</v>
      </c>
      <c r="Q583" s="183">
        <v>1647</v>
      </c>
      <c r="R583" s="184">
        <v>1425</v>
      </c>
      <c r="S583" s="185">
        <v>1982</v>
      </c>
      <c r="T583" s="182">
        <v>581</v>
      </c>
      <c r="U583" s="186">
        <v>292</v>
      </c>
      <c r="V583" s="184">
        <v>2606</v>
      </c>
      <c r="W583" s="191">
        <v>1642</v>
      </c>
      <c r="X583" s="182">
        <v>1370</v>
      </c>
      <c r="Y583" s="186">
        <v>767</v>
      </c>
      <c r="Z583" s="184">
        <v>2425</v>
      </c>
      <c r="AA583" s="182">
        <v>3260</v>
      </c>
      <c r="AB583" s="156">
        <f t="shared" si="10421"/>
        <v>21273</v>
      </c>
      <c r="AC583" s="157">
        <f t="shared" si="10422"/>
        <v>23180</v>
      </c>
      <c r="BI583" s="145" t="s">
        <v>32</v>
      </c>
      <c r="BJ583" s="128">
        <f>B583/B591</f>
        <v>6.2881276396058186E-2</v>
      </c>
      <c r="BK583" s="129">
        <f t="shared" ref="BK583" si="10832">C583/C591</f>
        <v>9.5374727418799501E-2</v>
      </c>
      <c r="BL583" s="130">
        <f t="shared" ref="BL583" si="10833">D583/D591</f>
        <v>4.8608964451313755E-2</v>
      </c>
      <c r="BM583" s="131">
        <f t="shared" ref="BM583" si="10834">E583/E591</f>
        <v>8.253358925143954E-2</v>
      </c>
      <c r="BN583" s="128">
        <f t="shared" ref="BN583" si="10835">F583/F591</f>
        <v>4.4799553400090716E-2</v>
      </c>
      <c r="BO583" s="129">
        <f t="shared" ref="BO583" si="10836">G583/G591</f>
        <v>0.10120352371892966</v>
      </c>
      <c r="BP583" s="130">
        <f t="shared" ref="BP583" si="10837">H583/H591</f>
        <v>5.6555465422835127E-2</v>
      </c>
      <c r="BQ583" s="131">
        <f t="shared" ref="BQ583" si="10838">I583/I591</f>
        <v>9.4208586038767986E-2</v>
      </c>
      <c r="BR583" s="128">
        <f t="shared" ref="BR583" si="10839">J583/J591</f>
        <v>7.9179863310551754E-2</v>
      </c>
      <c r="BS583" s="129">
        <f t="shared" ref="BS583" si="10840">K583/K591</f>
        <v>3.536316947909024E-2</v>
      </c>
      <c r="BT583" s="130">
        <f t="shared" ref="BT583" si="10841">L583/L591</f>
        <v>9.0539477135612487E-2</v>
      </c>
      <c r="BU583" s="128">
        <f t="shared" ref="BU583" si="10842">M583/M591</f>
        <v>3.9203166900778956E-2</v>
      </c>
      <c r="BV583" s="132">
        <f t="shared" ref="BV583" si="10843">N583/N591</f>
        <v>7.5559701492537309E-2</v>
      </c>
      <c r="BW583" s="133">
        <f t="shared" ref="BW583" si="10844">O583/O591</f>
        <v>6.1275111744191757E-2</v>
      </c>
      <c r="BX583" s="128">
        <f t="shared" ref="BX583" si="10845">P583/P591</f>
        <v>6.4253222137983318E-2</v>
      </c>
      <c r="BY583" s="129">
        <f t="shared" ref="BY583" si="10846">Q583/Q591</f>
        <v>7.7795097066742244E-2</v>
      </c>
      <c r="BZ583" s="130">
        <f t="shared" ref="BZ583" si="10847">R583/R591</f>
        <v>5.7722688054441612E-2</v>
      </c>
      <c r="CA583" s="131">
        <f t="shared" ref="CA583" si="10848">S583/S591</f>
        <v>7.5033125118303998E-2</v>
      </c>
      <c r="CB583" s="128">
        <f t="shared" ref="CB583" si="10849">T583/T591</f>
        <v>7.7353215284249766E-2</v>
      </c>
      <c r="CC583" s="129">
        <f t="shared" ref="CC583" si="10850">U583/U591</f>
        <v>3.5557720409157334E-2</v>
      </c>
      <c r="CD583" s="130">
        <f t="shared" ref="CD583" si="10851">V583/V591</f>
        <v>0.1100739176346357</v>
      </c>
      <c r="CE583" s="131">
        <f t="shared" ref="CE583" si="10852">W583/W591</f>
        <v>5.7972037847761615E-2</v>
      </c>
      <c r="CF583" s="128">
        <f t="shared" ref="CF583" si="10853">X583/X591</f>
        <v>6.7255768286696119E-2</v>
      </c>
      <c r="CG583" s="129">
        <f t="shared" ref="CG583" si="10854">Y583/Y591</f>
        <v>5.9540444030430059E-2</v>
      </c>
      <c r="CH583" s="130">
        <f t="shared" ref="CH583" si="10855">Z583/Z591</f>
        <v>6.0033668366589098E-2</v>
      </c>
      <c r="CI583" s="128">
        <f t="shared" ref="CI583" si="10856">AA583/AA591</f>
        <v>7.7663426720030487E-2</v>
      </c>
      <c r="CJ583" s="134">
        <f t="shared" ref="CJ583" si="10857">AB583/AB591</f>
        <v>6.7297897514093555E-2</v>
      </c>
      <c r="CK583" s="135">
        <f t="shared" ref="CK583" si="10858">AC583/AC591</f>
        <v>7.3616982084840549E-2</v>
      </c>
    </row>
    <row r="584" spans="1:89" x14ac:dyDescent="0.2">
      <c r="A584" s="136" t="s">
        <v>33</v>
      </c>
      <c r="B584" s="192">
        <v>1438</v>
      </c>
      <c r="C584" s="176">
        <v>1767</v>
      </c>
      <c r="D584" s="177">
        <v>442</v>
      </c>
      <c r="E584" s="178">
        <v>750</v>
      </c>
      <c r="F584" s="175">
        <v>1022</v>
      </c>
      <c r="G584" s="179">
        <v>1688</v>
      </c>
      <c r="H584" s="177">
        <v>1817</v>
      </c>
      <c r="I584" s="178">
        <v>2662</v>
      </c>
      <c r="J584" s="175">
        <v>389</v>
      </c>
      <c r="K584" s="176">
        <v>120</v>
      </c>
      <c r="L584" s="177">
        <v>1284</v>
      </c>
      <c r="M584" s="175">
        <v>945</v>
      </c>
      <c r="N584" s="180">
        <v>2093</v>
      </c>
      <c r="O584" s="193">
        <v>2009</v>
      </c>
      <c r="P584" s="175">
        <v>859</v>
      </c>
      <c r="Q584" s="176">
        <v>1431</v>
      </c>
      <c r="R584" s="177">
        <v>1089</v>
      </c>
      <c r="S584" s="178">
        <v>1616</v>
      </c>
      <c r="T584" s="175">
        <v>325</v>
      </c>
      <c r="U584" s="179">
        <v>302</v>
      </c>
      <c r="V584" s="177">
        <v>1720</v>
      </c>
      <c r="W584" s="194">
        <v>1373</v>
      </c>
      <c r="X584" s="175">
        <v>816</v>
      </c>
      <c r="Y584" s="179">
        <v>647</v>
      </c>
      <c r="Z584" s="177">
        <v>1843</v>
      </c>
      <c r="AA584" s="175">
        <v>2266</v>
      </c>
      <c r="AB584" s="156">
        <f t="shared" si="10421"/>
        <v>15137</v>
      </c>
      <c r="AC584" s="157">
        <f t="shared" si="10422"/>
        <v>17576</v>
      </c>
      <c r="BI584" s="136" t="s">
        <v>33</v>
      </c>
      <c r="BJ584" s="128">
        <f>B584/B591</f>
        <v>5.1907735624300615E-2</v>
      </c>
      <c r="BK584" s="129">
        <f t="shared" ref="BK584" si="10859">C584/C591</f>
        <v>6.7600137725238152E-2</v>
      </c>
      <c r="BL584" s="130">
        <f t="shared" ref="BL584" si="10860">D584/D591</f>
        <v>3.4157650695517773E-2</v>
      </c>
      <c r="BM584" s="131">
        <f t="shared" ref="BM584" si="10861">E584/E591</f>
        <v>5.9980806142034548E-2</v>
      </c>
      <c r="BN584" s="128">
        <f t="shared" ref="BN584" si="10862">F584/F591</f>
        <v>3.5658211506925788E-2</v>
      </c>
      <c r="BO584" s="129">
        <f t="shared" ref="BO584" si="10863">G584/G591</f>
        <v>6.9812647338599612E-2</v>
      </c>
      <c r="BP584" s="130">
        <f t="shared" ref="BP584" si="10864">H584/H591</f>
        <v>4.6060636787669841E-2</v>
      </c>
      <c r="BQ584" s="131">
        <f t="shared" ref="BQ584" si="10865">I584/I591</f>
        <v>6.3313116898561062E-2</v>
      </c>
      <c r="BR584" s="128">
        <f t="shared" ref="BR584" si="10866">J584/J591</f>
        <v>6.4844140690115015E-2</v>
      </c>
      <c r="BS584" s="129">
        <f t="shared" ref="BS584" si="10867">K584/K591</f>
        <v>1.7608217168011739E-2</v>
      </c>
      <c r="BT584" s="130">
        <f t="shared" ref="BT584" si="10868">L584/L591</f>
        <v>5.6133601468916675E-2</v>
      </c>
      <c r="BU584" s="128">
        <f t="shared" ref="BU584" si="10869">M584/M591</f>
        <v>4.0224747797216194E-2</v>
      </c>
      <c r="BV584" s="132">
        <f t="shared" ref="BV584" si="10870">N584/N591</f>
        <v>5.1379615082482323E-2</v>
      </c>
      <c r="BW584" s="133">
        <f t="shared" ref="BW584" si="10871">O584/O591</f>
        <v>4.933935851466182E-2</v>
      </c>
      <c r="BX584" s="128">
        <f t="shared" ref="BX584" si="10872">P584/P591</f>
        <v>4.0703184230477633E-2</v>
      </c>
      <c r="BY584" s="129">
        <f t="shared" ref="BY584" si="10873">Q584/Q591</f>
        <v>6.7592461385858019E-2</v>
      </c>
      <c r="BZ584" s="130">
        <f t="shared" ref="BZ584" si="10874">R584/R591</f>
        <v>4.4112285818446957E-2</v>
      </c>
      <c r="CA584" s="131">
        <f t="shared" ref="CA584" si="10875">S584/S591</f>
        <v>6.1177361347719096E-2</v>
      </c>
      <c r="CB584" s="128">
        <f t="shared" ref="CB584" si="10876">T584/T591</f>
        <v>4.3269870856077752E-2</v>
      </c>
      <c r="CC584" s="129">
        <f t="shared" ref="CC584" si="10877">U584/U591</f>
        <v>3.6775450560155867E-2</v>
      </c>
      <c r="CD584" s="130">
        <f t="shared" ref="CD584" si="10878">V584/V591</f>
        <v>7.2650475184794089E-2</v>
      </c>
      <c r="CE584" s="131">
        <f t="shared" ref="CE584" si="10879">W584/W591</f>
        <v>4.8474791696088121E-2</v>
      </c>
      <c r="CF584" s="128">
        <f t="shared" ref="CF584" si="10880">X584/X591</f>
        <v>4.0058910162002949E-2</v>
      </c>
      <c r="CG584" s="129">
        <f t="shared" ref="CG584" si="10881">Y584/Y591</f>
        <v>5.0225120322931222E-2</v>
      </c>
      <c r="CH584" s="130">
        <f t="shared" ref="CH584" si="10882">Z584/Z591</f>
        <v>4.5625587958607716E-2</v>
      </c>
      <c r="CI584" s="128">
        <f t="shared" ref="CI584" si="10883">AA584/AA591</f>
        <v>5.3983228511530396E-2</v>
      </c>
      <c r="CJ584" s="134">
        <f t="shared" ref="CJ584" si="10884">AB584/AB591</f>
        <v>4.7886441718179573E-2</v>
      </c>
      <c r="CK584" s="135">
        <f t="shared" ref="CK584" si="10885">AC584/AC591</f>
        <v>5.5819330333181948E-2</v>
      </c>
    </row>
    <row r="585" spans="1:89" x14ac:dyDescent="0.2">
      <c r="A585" s="145" t="s">
        <v>34</v>
      </c>
      <c r="B585" s="189">
        <v>495</v>
      </c>
      <c r="C585" s="183">
        <v>949</v>
      </c>
      <c r="D585" s="184">
        <v>230</v>
      </c>
      <c r="E585" s="185">
        <v>484</v>
      </c>
      <c r="F585" s="182">
        <v>575</v>
      </c>
      <c r="G585" s="186">
        <v>1290</v>
      </c>
      <c r="H585" s="184">
        <v>921</v>
      </c>
      <c r="I585" s="185">
        <v>1903</v>
      </c>
      <c r="J585" s="182">
        <v>165</v>
      </c>
      <c r="K585" s="183">
        <v>84</v>
      </c>
      <c r="L585" s="184">
        <v>841</v>
      </c>
      <c r="M585" s="182">
        <v>643</v>
      </c>
      <c r="N585" s="187">
        <v>1721</v>
      </c>
      <c r="O585" s="190">
        <v>1569</v>
      </c>
      <c r="P585" s="182">
        <v>618</v>
      </c>
      <c r="Q585" s="183">
        <v>990</v>
      </c>
      <c r="R585" s="184">
        <v>751</v>
      </c>
      <c r="S585" s="185">
        <v>1104</v>
      </c>
      <c r="T585" s="182">
        <v>212</v>
      </c>
      <c r="U585" s="186">
        <v>244</v>
      </c>
      <c r="V585" s="184">
        <v>1285</v>
      </c>
      <c r="W585" s="191">
        <v>959</v>
      </c>
      <c r="X585" s="182">
        <v>493</v>
      </c>
      <c r="Y585" s="186">
        <v>492</v>
      </c>
      <c r="Z585" s="184">
        <v>1303</v>
      </c>
      <c r="AA585" s="182">
        <v>1372</v>
      </c>
      <c r="AB585" s="156">
        <f t="shared" si="10421"/>
        <v>9610</v>
      </c>
      <c r="AC585" s="157">
        <f t="shared" si="10422"/>
        <v>12083</v>
      </c>
      <c r="BI585" s="145" t="s">
        <v>34</v>
      </c>
      <c r="BJ585" s="128">
        <f>B585/B591</f>
        <v>1.7868100927697361E-2</v>
      </c>
      <c r="BK585" s="129">
        <f t="shared" ref="BK585" si="10886">C585/C591</f>
        <v>3.6305903056735145E-2</v>
      </c>
      <c r="BL585" s="130">
        <f t="shared" ref="BL585" si="10887">D585/D591</f>
        <v>1.7774343122102011E-2</v>
      </c>
      <c r="BM585" s="131">
        <f t="shared" ref="BM585" si="10888">E585/E591</f>
        <v>3.8707613563659628E-2</v>
      </c>
      <c r="BN585" s="128">
        <f t="shared" ref="BN585" si="10889">F585/F591</f>
        <v>2.006210529988486E-2</v>
      </c>
      <c r="BO585" s="129">
        <f t="shared" ref="BO585" si="10890">G585/G591</f>
        <v>5.335208238554117E-2</v>
      </c>
      <c r="BP585" s="130">
        <f t="shared" ref="BP585" si="10891">H585/H591</f>
        <v>2.3347191239099573E-2</v>
      </c>
      <c r="BQ585" s="131">
        <f t="shared" ref="BQ585" si="10892">I585/I591</f>
        <v>4.5261029848971339E-2</v>
      </c>
      <c r="BR585" s="128">
        <f t="shared" ref="BR585" si="10893">J585/J591</f>
        <v>2.7504584097349558E-2</v>
      </c>
      <c r="BS585" s="129">
        <f t="shared" ref="BS585" si="10894">K585/K591</f>
        <v>1.2325752017608218E-2</v>
      </c>
      <c r="BT585" s="130">
        <f t="shared" ref="BT585" si="10895">L585/L591</f>
        <v>3.6766634606977357E-2</v>
      </c>
      <c r="BU585" s="128">
        <f t="shared" ref="BU585" si="10896">M585/M591</f>
        <v>2.7369854850380966E-2</v>
      </c>
      <c r="BV585" s="132">
        <f t="shared" ref="BV585" si="10897">N585/N591</f>
        <v>4.2247643362136683E-2</v>
      </c>
      <c r="BW585" s="133">
        <f t="shared" ref="BW585" si="10898">O585/O591</f>
        <v>3.8533326784223193E-2</v>
      </c>
      <c r="BX585" s="128">
        <f t="shared" ref="BX585" si="10899">P585/P591</f>
        <v>2.9283548142532222E-2</v>
      </c>
      <c r="BY585" s="129">
        <f t="shared" ref="BY585" si="10900">Q585/Q591</f>
        <v>4.6762080204052717E-2</v>
      </c>
      <c r="BZ585" s="130">
        <f t="shared" ref="BZ585" si="10901">R585/R591</f>
        <v>3.0420869283428527E-2</v>
      </c>
      <c r="CA585" s="131">
        <f t="shared" ref="CA585" si="10902">S585/S591</f>
        <v>4.1794434980124931E-2</v>
      </c>
      <c r="CB585" s="128">
        <f t="shared" ref="CB585" si="10903">T585/T591</f>
        <v>2.8225269604579949E-2</v>
      </c>
      <c r="CC585" s="129">
        <f t="shared" ref="CC585" si="10904">U585/U591</f>
        <v>2.9712615684364344E-2</v>
      </c>
      <c r="CD585" s="130">
        <f t="shared" ref="CD585" si="10905">V585/V591</f>
        <v>5.42766631467793E-2</v>
      </c>
      <c r="CE585" s="131">
        <f t="shared" ref="CE585" si="10906">W585/W591</f>
        <v>3.3858212116932636E-2</v>
      </c>
      <c r="CF585" s="128">
        <f t="shared" ref="CF585" si="10907">X585/X591</f>
        <v>2.420225822287678E-2</v>
      </c>
      <c r="CG585" s="129">
        <f t="shared" ref="CG585" si="10908">Y585/Y591</f>
        <v>3.8192827200745225E-2</v>
      </c>
      <c r="CH585" s="130">
        <f t="shared" ref="CH585" si="10909">Z585/Z591</f>
        <v>3.2257265930583749E-2</v>
      </c>
      <c r="CI585" s="128">
        <f t="shared" ref="CI585" si="10910">AA585/AA591</f>
        <v>3.2685344006098724E-2</v>
      </c>
      <c r="CJ585" s="134">
        <f t="shared" ref="CJ585" si="10911">AB585/AB591</f>
        <v>3.0401579237081703E-2</v>
      </c>
      <c r="CK585" s="135">
        <f t="shared" ref="CK585" si="10912">AC585/AC591</f>
        <v>3.8374201662257482E-2</v>
      </c>
    </row>
    <row r="586" spans="1:89" x14ac:dyDescent="0.2">
      <c r="A586" s="136" t="s">
        <v>35</v>
      </c>
      <c r="B586" s="192">
        <v>0</v>
      </c>
      <c r="C586" s="176">
        <v>439</v>
      </c>
      <c r="D586" s="177">
        <v>4</v>
      </c>
      <c r="E586" s="178">
        <v>266</v>
      </c>
      <c r="F586" s="175">
        <v>15</v>
      </c>
      <c r="G586" s="179">
        <v>715</v>
      </c>
      <c r="H586" s="177">
        <v>87</v>
      </c>
      <c r="I586" s="178">
        <v>759</v>
      </c>
      <c r="J586" s="175">
        <v>39</v>
      </c>
      <c r="K586" s="176">
        <v>39</v>
      </c>
      <c r="L586" s="177">
        <v>566</v>
      </c>
      <c r="M586" s="175">
        <v>115</v>
      </c>
      <c r="N586" s="180">
        <v>462</v>
      </c>
      <c r="O586" s="193">
        <v>257</v>
      </c>
      <c r="P586" s="175">
        <v>119</v>
      </c>
      <c r="Q586" s="176">
        <v>163</v>
      </c>
      <c r="R586" s="177">
        <v>189</v>
      </c>
      <c r="S586" s="178">
        <v>106</v>
      </c>
      <c r="T586" s="175">
        <v>37</v>
      </c>
      <c r="U586" s="179">
        <v>24</v>
      </c>
      <c r="V586" s="177">
        <v>161</v>
      </c>
      <c r="W586" s="194">
        <v>50</v>
      </c>
      <c r="X586" s="175">
        <v>104</v>
      </c>
      <c r="Y586" s="179">
        <v>25</v>
      </c>
      <c r="Z586" s="177">
        <v>89</v>
      </c>
      <c r="AA586" s="175">
        <v>197</v>
      </c>
      <c r="AB586" s="156">
        <f t="shared" si="10421"/>
        <v>1872</v>
      </c>
      <c r="AC586" s="157">
        <f t="shared" si="10422"/>
        <v>3155</v>
      </c>
      <c r="BI586" s="136" t="s">
        <v>35</v>
      </c>
      <c r="BJ586" s="128">
        <f>B586/B591</f>
        <v>0</v>
      </c>
      <c r="BK586" s="129">
        <f t="shared" ref="BK586" si="10913">C586/C591</f>
        <v>1.6794827652167259E-2</v>
      </c>
      <c r="BL586" s="130">
        <f t="shared" ref="BL586" si="10914">D586/D591</f>
        <v>3.0911901081916539E-4</v>
      </c>
      <c r="BM586" s="131">
        <f t="shared" ref="BM586" si="10915">E586/E591</f>
        <v>2.1273192578374921E-2</v>
      </c>
      <c r="BN586" s="128">
        <f t="shared" ref="BN586" si="10916">F586/F591</f>
        <v>5.2335926869264858E-4</v>
      </c>
      <c r="BO586" s="129">
        <f t="shared" ref="BO586" si="10917">G586/G591</f>
        <v>2.9571115430745688E-2</v>
      </c>
      <c r="BP586" s="130">
        <f t="shared" ref="BP586" si="10918">H586/H591</f>
        <v>2.2054350030419794E-3</v>
      </c>
      <c r="BQ586" s="131">
        <f t="shared" ref="BQ586" si="10919">I586/I591</f>
        <v>1.8052087049589726E-2</v>
      </c>
      <c r="BR586" s="128">
        <f t="shared" ref="BR586" si="10920">J586/J591</f>
        <v>6.5010835139189867E-3</v>
      </c>
      <c r="BS586" s="129">
        <f t="shared" ref="BS586" si="10921">K586/K591</f>
        <v>5.7226705796038155E-3</v>
      </c>
      <c r="BT586" s="130">
        <f t="shared" ref="BT586" si="10922">L586/L591</f>
        <v>2.4744251114802832E-2</v>
      </c>
      <c r="BU586" s="128">
        <f t="shared" ref="BU586" si="10923">M586/M591</f>
        <v>4.8950751287617587E-3</v>
      </c>
      <c r="BV586" s="132">
        <f t="shared" ref="BV586" si="10924">N586/N591</f>
        <v>1.1341319717203457E-2</v>
      </c>
      <c r="BW586" s="133">
        <f t="shared" ref="BW586" si="10925">O586/O591</f>
        <v>6.3117048970971071E-3</v>
      </c>
      <c r="BX586" s="128">
        <f t="shared" ref="BX586" si="10926">P586/P591</f>
        <v>5.6387414708112208E-3</v>
      </c>
      <c r="BY586" s="129">
        <f t="shared" ref="BY586" si="10927">Q586/Q591</f>
        <v>7.699211185111709E-3</v>
      </c>
      <c r="BZ586" s="130">
        <f t="shared" ref="BZ586" si="10928">R586/R591</f>
        <v>7.6558512577469921E-3</v>
      </c>
      <c r="CA586" s="131">
        <f t="shared" ref="CA586" si="10929">S586/S591</f>
        <v>4.0128714745409806E-3</v>
      </c>
      <c r="CB586" s="128">
        <f t="shared" ref="CB586" si="10930">T586/T591</f>
        <v>4.9261083743842365E-3</v>
      </c>
      <c r="CC586" s="129">
        <f t="shared" ref="CC586" si="10931">U586/U591</f>
        <v>2.9225523623964927E-3</v>
      </c>
      <c r="CD586" s="130">
        <f t="shared" ref="CD586" si="10932">V586/V591</f>
        <v>6.8004223864836328E-3</v>
      </c>
      <c r="CE586" s="131">
        <f t="shared" ref="CE586" si="10933">W586/W591</f>
        <v>1.7652873887868945E-3</v>
      </c>
      <c r="CF586" s="128">
        <f t="shared" ref="CF586" si="10934">X586/X591</f>
        <v>5.1055473735886108E-3</v>
      </c>
      <c r="CG586" s="129">
        <f t="shared" ref="CG586" si="10935">Y586/Y591</f>
        <v>1.9406924390622574E-3</v>
      </c>
      <c r="CH586" s="130">
        <f t="shared" ref="CH586" si="10936">Z586/Z591</f>
        <v>2.2032975194335794E-3</v>
      </c>
      <c r="CI586" s="128">
        <f t="shared" ref="CI586" si="10937">AA586/AA591</f>
        <v>4.6931579950447878E-3</v>
      </c>
      <c r="CJ586" s="134">
        <f t="shared" ref="CJ586" si="10938">AB586/AB591</f>
        <v>5.9221390563805355E-3</v>
      </c>
      <c r="CK586" s="135">
        <f t="shared" ref="CK586" si="10939">AC586/AC591</f>
        <v>1.0019912790236063E-2</v>
      </c>
    </row>
    <row r="587" spans="1:89" x14ac:dyDescent="0.2">
      <c r="A587" s="145" t="s">
        <v>36</v>
      </c>
      <c r="B587" s="189"/>
      <c r="C587" s="183"/>
      <c r="D587" s="184"/>
      <c r="E587" s="185"/>
      <c r="F587" s="182"/>
      <c r="G587" s="186"/>
      <c r="H587" s="184"/>
      <c r="I587" s="185"/>
      <c r="J587" s="182"/>
      <c r="K587" s="186"/>
      <c r="L587" s="184"/>
      <c r="M587" s="182"/>
      <c r="N587" s="187"/>
      <c r="O587" s="190"/>
      <c r="P587" s="182"/>
      <c r="Q587" s="186"/>
      <c r="R587" s="184"/>
      <c r="S587" s="185"/>
      <c r="T587" s="182"/>
      <c r="U587" s="186"/>
      <c r="V587" s="184"/>
      <c r="W587" s="185"/>
      <c r="X587" s="182"/>
      <c r="Y587" s="186"/>
      <c r="Z587" s="184"/>
      <c r="AA587" s="182"/>
      <c r="AB587" s="156">
        <f t="shared" si="10421"/>
        <v>0</v>
      </c>
      <c r="AC587" s="157">
        <f t="shared" si="10422"/>
        <v>0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0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0</v>
      </c>
    </row>
    <row r="588" spans="1:89" x14ac:dyDescent="0.2">
      <c r="A588" s="136" t="s">
        <v>37</v>
      </c>
      <c r="B588" s="58"/>
      <c r="C588" s="59"/>
      <c r="D588" s="138"/>
      <c r="E588" s="139"/>
      <c r="F588" s="137"/>
      <c r="G588" s="140"/>
      <c r="H588" s="138"/>
      <c r="I588" s="139"/>
      <c r="J588" s="137"/>
      <c r="K588" s="140"/>
      <c r="L588" s="138"/>
      <c r="M588" s="137"/>
      <c r="N588" s="141"/>
      <c r="O588" s="142"/>
      <c r="P588" s="137"/>
      <c r="Q588" s="140"/>
      <c r="R588" s="138"/>
      <c r="S588" s="139"/>
      <c r="T588" s="137"/>
      <c r="U588" s="140"/>
      <c r="V588" s="138"/>
      <c r="W588" s="139"/>
      <c r="X588" s="137"/>
      <c r="Y588" s="140"/>
      <c r="Z588" s="143"/>
      <c r="AA588" s="144"/>
      <c r="AB588" s="158">
        <v>0</v>
      </c>
      <c r="AC588" s="159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5">SUM(B589,D589,F589,H589,J589,L589,N589,P589,R589,T589,V589,X589,Z589)</f>
        <v>0</v>
      </c>
      <c r="AC589" s="159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5"/>
        <v>0</v>
      </c>
      <c r="AC590" s="159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50">SUM(B568:B590)</f>
        <v>27703</v>
      </c>
      <c r="C591" s="21">
        <f t="shared" si="11050"/>
        <v>26139</v>
      </c>
      <c r="D591" s="20">
        <f t="shared" si="11050"/>
        <v>12940</v>
      </c>
      <c r="E591" s="21">
        <f t="shared" si="11050"/>
        <v>12504</v>
      </c>
      <c r="F591" s="20">
        <f t="shared" si="11050"/>
        <v>28661</v>
      </c>
      <c r="G591" s="21">
        <f t="shared" si="11050"/>
        <v>24179</v>
      </c>
      <c r="H591" s="20">
        <f t="shared" si="11050"/>
        <v>39448</v>
      </c>
      <c r="I591" s="21">
        <f t="shared" si="11050"/>
        <v>42045</v>
      </c>
      <c r="J591" s="20">
        <f t="shared" si="11050"/>
        <v>5999</v>
      </c>
      <c r="K591" s="21">
        <f t="shared" si="11050"/>
        <v>6815</v>
      </c>
      <c r="L591" s="20">
        <f t="shared" si="11050"/>
        <v>22874</v>
      </c>
      <c r="M591" s="21">
        <f t="shared" si="11050"/>
        <v>23493</v>
      </c>
      <c r="N591" s="20">
        <f t="shared" si="11050"/>
        <v>40736</v>
      </c>
      <c r="O591" s="21">
        <f t="shared" si="11050"/>
        <v>40718</v>
      </c>
      <c r="P591" s="20">
        <f t="shared" si="11050"/>
        <v>21104</v>
      </c>
      <c r="Q591" s="21">
        <f t="shared" si="11050"/>
        <v>21171</v>
      </c>
      <c r="R591" s="20">
        <f t="shared" si="11050"/>
        <v>24687</v>
      </c>
      <c r="S591" s="21">
        <f t="shared" si="11050"/>
        <v>26415</v>
      </c>
      <c r="T591" s="20">
        <f t="shared" si="11050"/>
        <v>7511</v>
      </c>
      <c r="U591" s="21">
        <f t="shared" si="11050"/>
        <v>8212</v>
      </c>
      <c r="V591" s="20">
        <f t="shared" si="11050"/>
        <v>23675</v>
      </c>
      <c r="W591" s="21">
        <f t="shared" si="11050"/>
        <v>28324</v>
      </c>
      <c r="X591" s="20">
        <f t="shared" si="11050"/>
        <v>20370</v>
      </c>
      <c r="Y591" s="21">
        <f t="shared" si="11050"/>
        <v>12882</v>
      </c>
      <c r="Z591" s="20">
        <f t="shared" si="11050"/>
        <v>40394</v>
      </c>
      <c r="AA591" s="21">
        <f t="shared" si="11050"/>
        <v>41976</v>
      </c>
      <c r="AB591" s="160">
        <f t="shared" ref="AB591:AC591" si="11051">SUM(AB567:AB590)</f>
        <v>316102</v>
      </c>
      <c r="AC591" s="161">
        <f t="shared" si="11051"/>
        <v>314873</v>
      </c>
      <c r="BI591" s="229" t="s">
        <v>13</v>
      </c>
      <c r="BJ591" s="154">
        <f>SUM(BJ567:BJ590)</f>
        <v>1</v>
      </c>
      <c r="BK591" s="155">
        <f t="shared" ref="BK591:CK591" si="11052">SUM(BK567:BK590)</f>
        <v>1</v>
      </c>
      <c r="BL591" s="154">
        <f t="shared" si="11052"/>
        <v>1</v>
      </c>
      <c r="BM591" s="155">
        <f t="shared" si="11052"/>
        <v>0.99999999999999989</v>
      </c>
      <c r="BN591" s="154">
        <f t="shared" si="11052"/>
        <v>1</v>
      </c>
      <c r="BO591" s="155">
        <f t="shared" si="11052"/>
        <v>1</v>
      </c>
      <c r="BP591" s="154">
        <f t="shared" si="11052"/>
        <v>0.99999999999999989</v>
      </c>
      <c r="BQ591" s="155">
        <f t="shared" si="11052"/>
        <v>1</v>
      </c>
      <c r="BR591" s="154">
        <f t="shared" si="11052"/>
        <v>0.99999999999999989</v>
      </c>
      <c r="BS591" s="155">
        <f t="shared" si="11052"/>
        <v>1.0000000000000002</v>
      </c>
      <c r="BT591" s="154">
        <f t="shared" si="11052"/>
        <v>1.0000000000000002</v>
      </c>
      <c r="BU591" s="155">
        <f t="shared" si="11052"/>
        <v>1</v>
      </c>
      <c r="BV591" s="154">
        <f t="shared" si="11052"/>
        <v>1</v>
      </c>
      <c r="BW591" s="155">
        <f t="shared" si="11052"/>
        <v>1.0000000000000002</v>
      </c>
      <c r="BX591" s="154">
        <f t="shared" si="11052"/>
        <v>1</v>
      </c>
      <c r="BY591" s="155">
        <f t="shared" si="11052"/>
        <v>1</v>
      </c>
      <c r="BZ591" s="154">
        <f t="shared" si="11052"/>
        <v>1</v>
      </c>
      <c r="CA591" s="155">
        <f t="shared" si="11052"/>
        <v>0.99999999999999989</v>
      </c>
      <c r="CB591" s="154">
        <f t="shared" si="11052"/>
        <v>0.99999999999999989</v>
      </c>
      <c r="CC591" s="155">
        <f t="shared" si="11052"/>
        <v>1.0000000000000002</v>
      </c>
      <c r="CD591" s="154">
        <f t="shared" si="11052"/>
        <v>0.99999999999999989</v>
      </c>
      <c r="CE591" s="155">
        <f t="shared" si="11052"/>
        <v>1</v>
      </c>
      <c r="CF591" s="154">
        <f t="shared" si="11052"/>
        <v>1</v>
      </c>
      <c r="CG591" s="155">
        <f t="shared" si="11052"/>
        <v>1</v>
      </c>
      <c r="CH591" s="154">
        <f t="shared" si="11052"/>
        <v>1</v>
      </c>
      <c r="CI591" s="155">
        <f t="shared" si="11052"/>
        <v>0.99999999999999989</v>
      </c>
      <c r="CJ591" s="154">
        <f t="shared" si="11052"/>
        <v>1.0000000000000002</v>
      </c>
      <c r="CK591" s="155">
        <f t="shared" si="11052"/>
        <v>1</v>
      </c>
    </row>
    <row r="592" spans="1:89" ht="13.5" thickTop="1" x14ac:dyDescent="0.2">
      <c r="A592" s="173"/>
    </row>
    <row r="594" spans="1:89" x14ac:dyDescent="0.2">
      <c r="A594" s="305">
        <f>+A563+1</f>
        <v>44762</v>
      </c>
      <c r="B594" s="305"/>
      <c r="C594" s="305"/>
      <c r="D594" s="305"/>
      <c r="BI594" s="310">
        <f>+BI532+2</f>
        <v>44762</v>
      </c>
      <c r="BJ594" s="310"/>
      <c r="BK594" s="310"/>
      <c r="BL594" s="310"/>
    </row>
    <row r="595" spans="1:89" ht="13.5" thickBot="1" x14ac:dyDescent="0.25">
      <c r="AE595" s="232" t="s">
        <v>84</v>
      </c>
    </row>
    <row r="596" spans="1:89" ht="14.25" thickTop="1" thickBot="1" x14ac:dyDescent="0.25">
      <c r="A596" s="301" t="s">
        <v>0</v>
      </c>
      <c r="B596" s="303" t="s">
        <v>1</v>
      </c>
      <c r="C596" s="304"/>
      <c r="D596" s="303" t="s">
        <v>2</v>
      </c>
      <c r="E596" s="304"/>
      <c r="F596" s="303" t="s">
        <v>3</v>
      </c>
      <c r="G596" s="304"/>
      <c r="H596" s="303" t="s">
        <v>4</v>
      </c>
      <c r="I596" s="304"/>
      <c r="J596" s="303" t="s">
        <v>5</v>
      </c>
      <c r="K596" s="304"/>
      <c r="L596" s="303" t="s">
        <v>6</v>
      </c>
      <c r="M596" s="304"/>
      <c r="N596" s="303" t="s">
        <v>7</v>
      </c>
      <c r="O596" s="304"/>
      <c r="P596" s="303" t="s">
        <v>8</v>
      </c>
      <c r="Q596" s="304"/>
      <c r="R596" s="303" t="s">
        <v>9</v>
      </c>
      <c r="S596" s="304"/>
      <c r="T596" s="303" t="s">
        <v>10</v>
      </c>
      <c r="U596" s="304"/>
      <c r="V596" s="303" t="s">
        <v>11</v>
      </c>
      <c r="W596" s="304"/>
      <c r="X596" s="303" t="s">
        <v>12</v>
      </c>
      <c r="Y596" s="304"/>
      <c r="Z596" s="306" t="s">
        <v>40</v>
      </c>
      <c r="AA596" s="307"/>
      <c r="AB596" s="308" t="s">
        <v>41</v>
      </c>
      <c r="AC596" s="309"/>
      <c r="AE596" s="301" t="s">
        <v>0</v>
      </c>
      <c r="AF596" s="303" t="s">
        <v>1</v>
      </c>
      <c r="AG596" s="304"/>
      <c r="AH596" s="303" t="s">
        <v>2</v>
      </c>
      <c r="AI596" s="304"/>
      <c r="AJ596" s="303" t="s">
        <v>3</v>
      </c>
      <c r="AK596" s="304"/>
      <c r="AL596" s="303" t="s">
        <v>4</v>
      </c>
      <c r="AM596" s="304"/>
      <c r="AN596" s="303" t="s">
        <v>5</v>
      </c>
      <c r="AO596" s="304"/>
      <c r="AP596" s="303" t="s">
        <v>6</v>
      </c>
      <c r="AQ596" s="304"/>
      <c r="AR596" s="303" t="s">
        <v>7</v>
      </c>
      <c r="AS596" s="304"/>
      <c r="AT596" s="303" t="s">
        <v>8</v>
      </c>
      <c r="AU596" s="304"/>
      <c r="AV596" s="303" t="s">
        <v>9</v>
      </c>
      <c r="AW596" s="304"/>
      <c r="AX596" s="303" t="s">
        <v>10</v>
      </c>
      <c r="AY596" s="304"/>
      <c r="AZ596" s="303" t="s">
        <v>11</v>
      </c>
      <c r="BA596" s="304"/>
      <c r="BB596" s="303" t="s">
        <v>12</v>
      </c>
      <c r="BC596" s="304"/>
      <c r="BD596" s="306" t="s">
        <v>40</v>
      </c>
      <c r="BE596" s="307"/>
      <c r="BF596" s="308" t="s">
        <v>41</v>
      </c>
      <c r="BG596" s="309"/>
      <c r="BI596" s="301" t="s">
        <v>0</v>
      </c>
      <c r="BJ596" s="303" t="s">
        <v>1</v>
      </c>
      <c r="BK596" s="304"/>
      <c r="BL596" s="303" t="s">
        <v>2</v>
      </c>
      <c r="BM596" s="304"/>
      <c r="BN596" s="303" t="s">
        <v>3</v>
      </c>
      <c r="BO596" s="304"/>
      <c r="BP596" s="303" t="s">
        <v>4</v>
      </c>
      <c r="BQ596" s="304"/>
      <c r="BR596" s="303" t="s">
        <v>5</v>
      </c>
      <c r="BS596" s="304"/>
      <c r="BT596" s="303" t="s">
        <v>6</v>
      </c>
      <c r="BU596" s="304"/>
      <c r="BV596" s="303" t="s">
        <v>7</v>
      </c>
      <c r="BW596" s="304"/>
      <c r="BX596" s="303" t="s">
        <v>8</v>
      </c>
      <c r="BY596" s="304"/>
      <c r="BZ596" s="303" t="s">
        <v>9</v>
      </c>
      <c r="CA596" s="304"/>
      <c r="CB596" s="303" t="s">
        <v>10</v>
      </c>
      <c r="CC596" s="304"/>
      <c r="CD596" s="303" t="s">
        <v>11</v>
      </c>
      <c r="CE596" s="304"/>
      <c r="CF596" s="303" t="s">
        <v>12</v>
      </c>
      <c r="CG596" s="304"/>
      <c r="CH596" s="306" t="s">
        <v>40</v>
      </c>
      <c r="CI596" s="307"/>
      <c r="CJ596" s="303" t="s">
        <v>41</v>
      </c>
      <c r="CK596" s="304"/>
    </row>
    <row r="597" spans="1:89" ht="15" thickTop="1" thickBot="1" x14ac:dyDescent="0.3">
      <c r="A597" s="302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2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2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3163</v>
      </c>
      <c r="AG598" s="172">
        <f t="shared" ref="AG598:AV600" si="11053">SUMIF($A$9:$A$32,$AE598,C$598:C$621)</f>
        <v>1421</v>
      </c>
      <c r="AH598" s="126">
        <f t="shared" si="11053"/>
        <v>1187</v>
      </c>
      <c r="AI598" s="166">
        <f t="shared" si="11053"/>
        <v>1204</v>
      </c>
      <c r="AJ598" s="125">
        <f t="shared" si="11053"/>
        <v>2794</v>
      </c>
      <c r="AK598" s="127">
        <f t="shared" si="11053"/>
        <v>1603</v>
      </c>
      <c r="AL598" s="126">
        <f t="shared" si="11053"/>
        <v>3701</v>
      </c>
      <c r="AM598" s="166">
        <f t="shared" si="11053"/>
        <v>2469</v>
      </c>
      <c r="AN598" s="125">
        <f t="shared" si="11053"/>
        <v>236</v>
      </c>
      <c r="AO598" s="127">
        <f t="shared" si="11053"/>
        <v>1119</v>
      </c>
      <c r="AP598" s="126">
        <f t="shared" si="11053"/>
        <v>1202</v>
      </c>
      <c r="AQ598" s="125">
        <f t="shared" si="11053"/>
        <v>3463</v>
      </c>
      <c r="AR598" s="165">
        <f t="shared" si="11053"/>
        <v>3024</v>
      </c>
      <c r="AS598" s="167">
        <f t="shared" si="11053"/>
        <v>4206</v>
      </c>
      <c r="AT598" s="125">
        <f t="shared" si="11053"/>
        <v>2149</v>
      </c>
      <c r="AU598" s="127">
        <f t="shared" si="11053"/>
        <v>2166</v>
      </c>
      <c r="AV598" s="126">
        <f t="shared" si="11053"/>
        <v>2501</v>
      </c>
      <c r="AW598" s="166">
        <f t="shared" ref="AW598:BE600" si="11054">SUMIF($A$9:$A$32,$AE598,S$598:S$621)</f>
        <v>1959</v>
      </c>
      <c r="AX598" s="125">
        <f t="shared" si="11054"/>
        <v>333</v>
      </c>
      <c r="AY598" s="127">
        <f t="shared" si="11054"/>
        <v>1540</v>
      </c>
      <c r="AZ598" s="126">
        <f t="shared" si="11054"/>
        <v>1244</v>
      </c>
      <c r="BA598" s="166">
        <f t="shared" si="11054"/>
        <v>2979</v>
      </c>
      <c r="BB598" s="125">
        <f t="shared" si="11054"/>
        <v>1647</v>
      </c>
      <c r="BC598" s="127">
        <f t="shared" si="11054"/>
        <v>1874</v>
      </c>
      <c r="BD598" s="170">
        <f t="shared" si="11054"/>
        <v>3877</v>
      </c>
      <c r="BE598" s="171">
        <f t="shared" si="11054"/>
        <v>2731</v>
      </c>
      <c r="BF598" s="156">
        <f>AF598+AH598+AJ598+AL598+AN598+AP598+AR598+AT598+AV598+AX598+AZ598+BB598+BD598</f>
        <v>27058</v>
      </c>
      <c r="BG598" s="157">
        <f>AG598+AI598+AK598+AM598+AO598+AQ598+AS598+AU598+AW598+AY598+BA598+BC598+BE598</f>
        <v>28734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2">
      <c r="A599" s="136" t="s">
        <v>17</v>
      </c>
      <c r="B599" s="175">
        <v>297</v>
      </c>
      <c r="C599" s="176">
        <v>0</v>
      </c>
      <c r="D599" s="177">
        <v>247</v>
      </c>
      <c r="E599" s="178">
        <v>8</v>
      </c>
      <c r="F599" s="175">
        <v>578</v>
      </c>
      <c r="G599" s="179">
        <v>10</v>
      </c>
      <c r="H599" s="177">
        <v>479</v>
      </c>
      <c r="I599" s="178">
        <v>55</v>
      </c>
      <c r="J599" s="175">
        <v>7</v>
      </c>
      <c r="K599" s="179">
        <v>26</v>
      </c>
      <c r="L599" s="177">
        <v>58</v>
      </c>
      <c r="M599" s="175">
        <v>87</v>
      </c>
      <c r="N599" s="180">
        <v>202</v>
      </c>
      <c r="O599" s="181">
        <v>135</v>
      </c>
      <c r="P599" s="175">
        <v>88</v>
      </c>
      <c r="Q599" s="179">
        <v>0</v>
      </c>
      <c r="R599" s="177">
        <v>38</v>
      </c>
      <c r="S599" s="178">
        <v>0</v>
      </c>
      <c r="T599" s="175">
        <v>3</v>
      </c>
      <c r="U599" s="179">
        <v>0</v>
      </c>
      <c r="V599" s="177">
        <v>20</v>
      </c>
      <c r="W599" s="178">
        <v>1</v>
      </c>
      <c r="X599" s="175">
        <v>3</v>
      </c>
      <c r="Y599" s="179">
        <v>0</v>
      </c>
      <c r="Z599" s="177">
        <v>0</v>
      </c>
      <c r="AA599" s="175">
        <v>0</v>
      </c>
      <c r="AB599" s="156">
        <f t="shared" ref="AB599:AB618" si="11082">B599+D599+F599+H599+J599+L599+N599+P599+R599+T599+V599+X599+Z599</f>
        <v>2020</v>
      </c>
      <c r="AC599" s="157">
        <f t="shared" ref="AC599:AC618" si="11083">C599+E599+G599+I599+K599+M599+O599+Q599+S599+U599+W599+Y599+AA599</f>
        <v>322</v>
      </c>
      <c r="AE599" s="237" t="str">
        <f>$AE$10</f>
        <v>08:00 - 08:59</v>
      </c>
      <c r="AF599" s="125">
        <f>SUMIF($A$9:$A$32,$AE599,B$598:B$621)</f>
        <v>2594</v>
      </c>
      <c r="AG599" s="176">
        <f t="shared" si="11053"/>
        <v>983</v>
      </c>
      <c r="AH599" s="177">
        <f t="shared" si="11053"/>
        <v>921</v>
      </c>
      <c r="AI599" s="178">
        <f t="shared" si="11053"/>
        <v>753</v>
      </c>
      <c r="AJ599" s="238">
        <f t="shared" si="11053"/>
        <v>2207</v>
      </c>
      <c r="AK599" s="179">
        <f t="shared" si="11053"/>
        <v>984</v>
      </c>
      <c r="AL599" s="177">
        <f t="shared" si="11053"/>
        <v>3068</v>
      </c>
      <c r="AM599" s="178">
        <f t="shared" si="11053"/>
        <v>2040</v>
      </c>
      <c r="AN599" s="238">
        <f t="shared" si="11053"/>
        <v>195</v>
      </c>
      <c r="AO599" s="179">
        <f t="shared" si="11053"/>
        <v>771</v>
      </c>
      <c r="AP599" s="177">
        <f t="shared" si="11053"/>
        <v>839</v>
      </c>
      <c r="AQ599" s="238">
        <f t="shared" si="11053"/>
        <v>2858</v>
      </c>
      <c r="AR599" s="180">
        <f t="shared" si="11053"/>
        <v>2374</v>
      </c>
      <c r="AS599" s="181">
        <f t="shared" si="11053"/>
        <v>3483</v>
      </c>
      <c r="AT599" s="238">
        <f t="shared" si="11053"/>
        <v>1560</v>
      </c>
      <c r="AU599" s="179">
        <f t="shared" si="11053"/>
        <v>1641</v>
      </c>
      <c r="AV599" s="177">
        <f t="shared" si="11053"/>
        <v>2015</v>
      </c>
      <c r="AW599" s="178">
        <f t="shared" si="11054"/>
        <v>1463</v>
      </c>
      <c r="AX599" s="238">
        <f t="shared" si="11054"/>
        <v>263</v>
      </c>
      <c r="AY599" s="179">
        <f t="shared" si="11054"/>
        <v>1138</v>
      </c>
      <c r="AZ599" s="177">
        <f t="shared" si="11054"/>
        <v>875</v>
      </c>
      <c r="BA599" s="178">
        <f t="shared" si="11054"/>
        <v>2491</v>
      </c>
      <c r="BB599" s="238">
        <f t="shared" si="11054"/>
        <v>1424</v>
      </c>
      <c r="BC599" s="179">
        <f t="shared" si="11054"/>
        <v>1498</v>
      </c>
      <c r="BD599" s="177">
        <f t="shared" si="11054"/>
        <v>2913</v>
      </c>
      <c r="BE599" s="238">
        <f t="shared" si="11054"/>
        <v>2284</v>
      </c>
      <c r="BF599" s="158">
        <f>SUM(AF599,AH599,AJ599,AL599,AN599,AP599,AR599,AT599,AV599,AX599,AZ599,BB599,BD599)</f>
        <v>21248</v>
      </c>
      <c r="BG599" s="159">
        <f>SUM(AG599,AI599,AK599,AM599,AO599,AQ599,AS599,AU599,AW599,AY599,BA599,BC599,BE599)</f>
        <v>22387</v>
      </c>
      <c r="BI599" s="136" t="s">
        <v>17</v>
      </c>
      <c r="BJ599" s="128">
        <f>B599/B622</f>
        <v>1.0696920583468396E-2</v>
      </c>
      <c r="BK599" s="129">
        <f t="shared" ref="BK599" si="11084">C599/C622</f>
        <v>0</v>
      </c>
      <c r="BL599" s="130">
        <f t="shared" ref="BL599" si="11085">D599/D622</f>
        <v>1.9007310504040014E-2</v>
      </c>
      <c r="BM599" s="131">
        <f t="shared" ref="BM599" si="11086">E599/E622</f>
        <v>6.2902972165434817E-4</v>
      </c>
      <c r="BN599" s="128">
        <f t="shared" ref="BN599" si="11087">F599/F622</f>
        <v>2.1012069216228006E-2</v>
      </c>
      <c r="BO599" s="129">
        <f t="shared" ref="BO599" si="11088">G599/G622</f>
        <v>4.0736516213133454E-4</v>
      </c>
      <c r="BP599" s="130">
        <f t="shared" ref="BP599" si="11089">H599/H622</f>
        <v>1.2134877004534745E-2</v>
      </c>
      <c r="BQ599" s="131">
        <f t="shared" ref="BQ599" si="11090">I599/I622</f>
        <v>1.2874230472133142E-3</v>
      </c>
      <c r="BR599" s="128">
        <f t="shared" ref="BR599" si="11091">J599/J622</f>
        <v>1.1890606420927466E-3</v>
      </c>
      <c r="BS599" s="129">
        <f t="shared" ref="BS599" si="11092">K599/K622</f>
        <v>3.9068369646882047E-3</v>
      </c>
      <c r="BT599" s="130">
        <f t="shared" ref="BT599" si="11093">L599/L622</f>
        <v>2.4883092367754944E-3</v>
      </c>
      <c r="BU599" s="128">
        <f t="shared" ref="BU599" si="11094">M599/M622</f>
        <v>3.6820721178263079E-3</v>
      </c>
      <c r="BV599" s="132">
        <f t="shared" ref="BV599" si="11095">N599/N622</f>
        <v>4.899701651830111E-3</v>
      </c>
      <c r="BW599" s="133">
        <f t="shared" ref="BW599" si="11096">O599/O622</f>
        <v>3.3081748676730052E-3</v>
      </c>
      <c r="BX599" s="128">
        <f t="shared" ref="BX599" si="11097">P599/P622</f>
        <v>4.0127678978568171E-3</v>
      </c>
      <c r="BY599" s="129">
        <f t="shared" ref="BY599" si="11098">Q599/Q622</f>
        <v>0</v>
      </c>
      <c r="BZ599" s="130">
        <f t="shared" ref="BZ599" si="11099">R599/R622</f>
        <v>1.5108142493638677E-3</v>
      </c>
      <c r="CA599" s="131">
        <f t="shared" ref="CA599" si="11100">S599/S622</f>
        <v>0</v>
      </c>
      <c r="CB599" s="128">
        <f t="shared" ref="CB599" si="11101">T599/T622</f>
        <v>3.9914848323576368E-4</v>
      </c>
      <c r="CC599" s="129">
        <f t="shared" ref="CC599" si="11102">U599/U622</f>
        <v>0</v>
      </c>
      <c r="CD599" s="130">
        <f t="shared" ref="CD599" si="11103">V599/V622</f>
        <v>8.1149070843138842E-4</v>
      </c>
      <c r="CE599" s="131">
        <f t="shared" ref="CE599" si="11104">W599/W622</f>
        <v>3.5623953546364577E-5</v>
      </c>
      <c r="CF599" s="128">
        <f t="shared" ref="CF599" si="11105">X599/X622</f>
        <v>1.4755791648221928E-4</v>
      </c>
      <c r="CG599" s="129">
        <f t="shared" ref="CG599" si="11106">Y599/Y622</f>
        <v>0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6.3222006265864182E-3</v>
      </c>
      <c r="CK599" s="135">
        <f t="shared" ref="CK599" si="11110">AC599/AC622</f>
        <v>1.0116306103085788E-3</v>
      </c>
    </row>
    <row r="600" spans="1:89" ht="13.5" thickBot="1" x14ac:dyDescent="0.25">
      <c r="A600" s="145" t="s">
        <v>18</v>
      </c>
      <c r="B600" s="182">
        <v>1708</v>
      </c>
      <c r="C600" s="183">
        <v>0</v>
      </c>
      <c r="D600" s="184">
        <v>869</v>
      </c>
      <c r="E600" s="185">
        <v>190</v>
      </c>
      <c r="F600" s="182">
        <v>2261</v>
      </c>
      <c r="G600" s="186">
        <v>302</v>
      </c>
      <c r="H600" s="184">
        <v>2227</v>
      </c>
      <c r="I600" s="185">
        <v>737</v>
      </c>
      <c r="J600" s="182">
        <v>73</v>
      </c>
      <c r="K600" s="186">
        <v>313</v>
      </c>
      <c r="L600" s="184">
        <v>582</v>
      </c>
      <c r="M600" s="182">
        <v>976</v>
      </c>
      <c r="N600" s="187">
        <v>1671</v>
      </c>
      <c r="O600" s="188">
        <v>1797</v>
      </c>
      <c r="P600" s="182">
        <v>814</v>
      </c>
      <c r="Q600" s="186">
        <v>971</v>
      </c>
      <c r="R600" s="184">
        <v>1007</v>
      </c>
      <c r="S600" s="185">
        <v>1115</v>
      </c>
      <c r="T600" s="182">
        <v>164</v>
      </c>
      <c r="U600" s="186">
        <v>585</v>
      </c>
      <c r="V600" s="184">
        <v>649</v>
      </c>
      <c r="W600" s="185">
        <v>1501</v>
      </c>
      <c r="X600" s="182">
        <v>807</v>
      </c>
      <c r="Y600" s="186">
        <v>619</v>
      </c>
      <c r="Z600" s="184">
        <v>1996</v>
      </c>
      <c r="AA600" s="182">
        <v>1152</v>
      </c>
      <c r="AB600" s="156">
        <f t="shared" si="11082"/>
        <v>14828</v>
      </c>
      <c r="AC600" s="157">
        <f t="shared" si="11083"/>
        <v>10258</v>
      </c>
      <c r="AE600" s="235">
        <f>$AE$11</f>
        <v>0</v>
      </c>
      <c r="AF600" s="125">
        <f>SUMIF($A$9:$A$32,$AE600,B$598:B$621)</f>
        <v>0</v>
      </c>
      <c r="AG600" s="183">
        <f t="shared" si="11053"/>
        <v>0</v>
      </c>
      <c r="AH600" s="184">
        <f t="shared" si="11053"/>
        <v>0</v>
      </c>
      <c r="AI600" s="185">
        <f t="shared" si="11053"/>
        <v>0</v>
      </c>
      <c r="AJ600" s="182">
        <f t="shared" si="11053"/>
        <v>0</v>
      </c>
      <c r="AK600" s="186">
        <f t="shared" si="11053"/>
        <v>0</v>
      </c>
      <c r="AL600" s="184">
        <f t="shared" si="11053"/>
        <v>0</v>
      </c>
      <c r="AM600" s="185">
        <f t="shared" si="11053"/>
        <v>0</v>
      </c>
      <c r="AN600" s="182">
        <f t="shared" si="11053"/>
        <v>0</v>
      </c>
      <c r="AO600" s="186">
        <f t="shared" si="11053"/>
        <v>0</v>
      </c>
      <c r="AP600" s="184">
        <f t="shared" si="11053"/>
        <v>0</v>
      </c>
      <c r="AQ600" s="182">
        <f t="shared" si="11053"/>
        <v>0</v>
      </c>
      <c r="AR600" s="187">
        <f t="shared" si="11053"/>
        <v>0</v>
      </c>
      <c r="AS600" s="188">
        <f t="shared" si="11053"/>
        <v>0</v>
      </c>
      <c r="AT600" s="182">
        <f t="shared" si="11053"/>
        <v>0</v>
      </c>
      <c r="AU600" s="186">
        <f t="shared" si="11053"/>
        <v>0</v>
      </c>
      <c r="AV600" s="184">
        <f t="shared" si="11053"/>
        <v>0</v>
      </c>
      <c r="AW600" s="185">
        <f t="shared" si="11054"/>
        <v>0</v>
      </c>
      <c r="AX600" s="182">
        <f t="shared" si="11054"/>
        <v>0</v>
      </c>
      <c r="AY600" s="186">
        <f t="shared" si="11054"/>
        <v>0</v>
      </c>
      <c r="AZ600" s="184">
        <f t="shared" si="11054"/>
        <v>0</v>
      </c>
      <c r="BA600" s="185">
        <f t="shared" si="11054"/>
        <v>0</v>
      </c>
      <c r="BB600" s="182">
        <f t="shared" si="11054"/>
        <v>0</v>
      </c>
      <c r="BC600" s="186">
        <f t="shared" si="11054"/>
        <v>0</v>
      </c>
      <c r="BD600" s="184">
        <f t="shared" si="11054"/>
        <v>0</v>
      </c>
      <c r="BE600" s="182">
        <f t="shared" si="11054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6.1516297496848553E-2</v>
      </c>
      <c r="BK600" s="129">
        <f t="shared" ref="BK600" si="11111">C600/C622</f>
        <v>0</v>
      </c>
      <c r="BL600" s="130">
        <f t="shared" ref="BL600" si="11112">D600/D622</f>
        <v>6.6871873797614473E-2</v>
      </c>
      <c r="BM600" s="131">
        <f t="shared" ref="BM600" si="11113">E600/E622</f>
        <v>1.4939455889290769E-2</v>
      </c>
      <c r="BN600" s="128">
        <f t="shared" ref="BN600" si="11114">F600/F622</f>
        <v>8.219427075759779E-2</v>
      </c>
      <c r="BO600" s="129">
        <f t="shared" ref="BO600" si="11115">G600/G622</f>
        <v>1.2302427896366304E-2</v>
      </c>
      <c r="BP600" s="130">
        <f t="shared" ref="BP600" si="11116">H600/H622</f>
        <v>5.6418311250728347E-2</v>
      </c>
      <c r="BQ600" s="131">
        <f t="shared" ref="BQ600" si="11117">I600/I622</f>
        <v>1.725146883265841E-2</v>
      </c>
      <c r="BR600" s="128">
        <f t="shared" ref="BR600" si="11118">J600/J622</f>
        <v>1.2400203838967215E-2</v>
      </c>
      <c r="BS600" s="129">
        <f t="shared" ref="BS600" si="11119">K600/K622</f>
        <v>4.7032306536438771E-2</v>
      </c>
      <c r="BT600" s="130">
        <f t="shared" ref="BT600" si="11120">L600/L622</f>
        <v>2.4968896134540307E-2</v>
      </c>
      <c r="BU600" s="128">
        <f t="shared" ref="BU600" si="11121">M600/M622</f>
        <v>4.1306923988488231E-2</v>
      </c>
      <c r="BV600" s="132">
        <f t="shared" ref="BV600" si="11122">N600/N622</f>
        <v>4.0531690397069879E-2</v>
      </c>
      <c r="BW600" s="133">
        <f t="shared" ref="BW600" si="11123">O600/O622</f>
        <v>4.4035483238580669E-2</v>
      </c>
      <c r="BX600" s="128">
        <f t="shared" ref="BX600" si="11124">P600/P622</f>
        <v>3.7118103055175558E-2</v>
      </c>
      <c r="BY600" s="129">
        <f t="shared" ref="BY600" si="11125">Q600/Q622</f>
        <v>4.4943300161999537E-2</v>
      </c>
      <c r="BZ600" s="130">
        <f t="shared" ref="BZ600" si="11126">R600/R622</f>
        <v>4.0036577608142492E-2</v>
      </c>
      <c r="CA600" s="131">
        <f t="shared" ref="CA600" si="11127">S600/S622</f>
        <v>4.2379323451159252E-2</v>
      </c>
      <c r="CB600" s="128">
        <f t="shared" ref="CB600" si="11128">T600/T622</f>
        <v>2.1820117083555083E-2</v>
      </c>
      <c r="CC600" s="129">
        <f t="shared" ref="CC600" si="11129">U600/U622</f>
        <v>7.2177668106107346E-2</v>
      </c>
      <c r="CD600" s="130">
        <f t="shared" ref="CD600" si="11130">V600/V622</f>
        <v>2.6332873488598557E-2</v>
      </c>
      <c r="CE600" s="131">
        <f t="shared" ref="CE600" si="11131">W600/W622</f>
        <v>5.3471554273093226E-2</v>
      </c>
      <c r="CF600" s="128">
        <f t="shared" ref="CF600" si="11132">X600/X622</f>
        <v>3.9693079533716986E-2</v>
      </c>
      <c r="CG600" s="129">
        <f t="shared" ref="CG600" si="11133">Y600/Y622</f>
        <v>4.8382054087853683E-2</v>
      </c>
      <c r="CH600" s="130">
        <f t="shared" ref="CH600" si="11134">Z600/Z622</f>
        <v>4.778549197988987E-2</v>
      </c>
      <c r="CI600" s="128">
        <f t="shared" ref="CI600" si="11135">AA600/AA622</f>
        <v>2.6791320728389034E-2</v>
      </c>
      <c r="CJ600" s="134">
        <f t="shared" ref="CJ600" si="11136">AB600/AB622</f>
        <v>4.640870836189278E-2</v>
      </c>
      <c r="CK600" s="135">
        <f t="shared" ref="CK600" si="11137">AC600/AC622</f>
        <v>3.2227660871259008E-2</v>
      </c>
    </row>
    <row r="601" spans="1:89" ht="14.25" thickTop="1" thickBot="1" x14ac:dyDescent="0.25">
      <c r="A601" s="136" t="s">
        <v>19</v>
      </c>
      <c r="B601" s="175">
        <v>3065</v>
      </c>
      <c r="C601" s="176">
        <v>1306</v>
      </c>
      <c r="D601" s="177">
        <v>1239</v>
      </c>
      <c r="E601" s="178">
        <v>776</v>
      </c>
      <c r="F601" s="175">
        <v>3156</v>
      </c>
      <c r="G601" s="179">
        <v>1364</v>
      </c>
      <c r="H601" s="177">
        <v>3296</v>
      </c>
      <c r="I601" s="178">
        <v>1828</v>
      </c>
      <c r="J601" s="175">
        <v>187</v>
      </c>
      <c r="K601" s="179">
        <v>631</v>
      </c>
      <c r="L601" s="177">
        <v>1098</v>
      </c>
      <c r="M601" s="175">
        <v>2274</v>
      </c>
      <c r="N601" s="180">
        <v>3001</v>
      </c>
      <c r="O601" s="181">
        <v>3603</v>
      </c>
      <c r="P601" s="175">
        <v>1842</v>
      </c>
      <c r="Q601" s="179">
        <v>1707</v>
      </c>
      <c r="R601" s="177">
        <v>2052</v>
      </c>
      <c r="S601" s="178">
        <v>1686</v>
      </c>
      <c r="T601" s="175">
        <v>283</v>
      </c>
      <c r="U601" s="179">
        <v>1070</v>
      </c>
      <c r="V601" s="177">
        <v>1296</v>
      </c>
      <c r="W601" s="178">
        <v>2548</v>
      </c>
      <c r="X601" s="175">
        <v>1802</v>
      </c>
      <c r="Y601" s="179">
        <v>1099</v>
      </c>
      <c r="Z601" s="177">
        <v>3115</v>
      </c>
      <c r="AA601" s="175">
        <v>1912</v>
      </c>
      <c r="AB601" s="156">
        <f t="shared" si="11082"/>
        <v>25432</v>
      </c>
      <c r="AC601" s="157">
        <f t="shared" si="11083"/>
        <v>21804</v>
      </c>
      <c r="AE601" s="229" t="s">
        <v>13</v>
      </c>
      <c r="AF601" s="20">
        <f t="shared" ref="AF601:BG601" si="11138">SUM(AF598:AF600)</f>
        <v>5757</v>
      </c>
      <c r="AG601" s="21">
        <f t="shared" si="11138"/>
        <v>2404</v>
      </c>
      <c r="AH601" s="20">
        <f t="shared" si="11138"/>
        <v>2108</v>
      </c>
      <c r="AI601" s="21">
        <f t="shared" si="11138"/>
        <v>1957</v>
      </c>
      <c r="AJ601" s="20">
        <f t="shared" si="11138"/>
        <v>5001</v>
      </c>
      <c r="AK601" s="21">
        <f t="shared" si="11138"/>
        <v>2587</v>
      </c>
      <c r="AL601" s="20">
        <f t="shared" si="11138"/>
        <v>6769</v>
      </c>
      <c r="AM601" s="21">
        <f t="shared" si="11138"/>
        <v>4509</v>
      </c>
      <c r="AN601" s="20">
        <f t="shared" si="11138"/>
        <v>431</v>
      </c>
      <c r="AO601" s="21">
        <f t="shared" si="11138"/>
        <v>1890</v>
      </c>
      <c r="AP601" s="20">
        <f t="shared" si="11138"/>
        <v>2041</v>
      </c>
      <c r="AQ601" s="21">
        <f t="shared" si="11138"/>
        <v>6321</v>
      </c>
      <c r="AR601" s="20">
        <f t="shared" si="11138"/>
        <v>5398</v>
      </c>
      <c r="AS601" s="21">
        <f t="shared" si="11138"/>
        <v>7689</v>
      </c>
      <c r="AT601" s="20">
        <f t="shared" si="11138"/>
        <v>3709</v>
      </c>
      <c r="AU601" s="21">
        <f t="shared" si="11138"/>
        <v>3807</v>
      </c>
      <c r="AV601" s="20">
        <f t="shared" si="11138"/>
        <v>4516</v>
      </c>
      <c r="AW601" s="21">
        <f t="shared" si="11138"/>
        <v>3422</v>
      </c>
      <c r="AX601" s="20">
        <f t="shared" si="11138"/>
        <v>596</v>
      </c>
      <c r="AY601" s="21">
        <f t="shared" si="11138"/>
        <v>2678</v>
      </c>
      <c r="AZ601" s="20">
        <f t="shared" si="11138"/>
        <v>2119</v>
      </c>
      <c r="BA601" s="21">
        <f t="shared" si="11138"/>
        <v>5470</v>
      </c>
      <c r="BB601" s="20">
        <f t="shared" si="11138"/>
        <v>3071</v>
      </c>
      <c r="BC601" s="21">
        <f t="shared" si="11138"/>
        <v>3372</v>
      </c>
      <c r="BD601" s="20">
        <f t="shared" si="11138"/>
        <v>6790</v>
      </c>
      <c r="BE601" s="21">
        <f t="shared" si="11138"/>
        <v>5015</v>
      </c>
      <c r="BF601" s="160">
        <f t="shared" si="11138"/>
        <v>48306</v>
      </c>
      <c r="BG601" s="161">
        <f t="shared" si="11138"/>
        <v>51121</v>
      </c>
      <c r="BI601" s="136" t="s">
        <v>19</v>
      </c>
      <c r="BJ601" s="128">
        <f>B601/B622</f>
        <v>0.11039077975868899</v>
      </c>
      <c r="BK601" s="129">
        <f t="shared" ref="BK601" si="11139">C601/C622</f>
        <v>4.777582674860989E-2</v>
      </c>
      <c r="BL601" s="130">
        <f t="shared" ref="BL601" si="11140">D601/D622</f>
        <v>9.5344363216621777E-2</v>
      </c>
      <c r="BM601" s="131">
        <f t="shared" ref="BM601" si="11141">E601/E622</f>
        <v>6.1015883000471775E-2</v>
      </c>
      <c r="BN601" s="128">
        <f t="shared" ref="BN601" si="11142">F601/F622</f>
        <v>0.11473026028791625</v>
      </c>
      <c r="BO601" s="129">
        <f t="shared" ref="BO601" si="11143">G601/G622</f>
        <v>5.5564608114714031E-2</v>
      </c>
      <c r="BP601" s="130">
        <f t="shared" ref="BP601" si="11144">H601/H622</f>
        <v>8.3500114001976031E-2</v>
      </c>
      <c r="BQ601" s="131">
        <f t="shared" ref="BQ601" si="11145">I601/I622</f>
        <v>4.2789260551017061E-2</v>
      </c>
      <c r="BR601" s="128">
        <f t="shared" ref="BR601" si="11146">J601/J622</f>
        <v>3.1764905724477661E-2</v>
      </c>
      <c r="BS601" s="129">
        <f t="shared" ref="BS601" si="11147">K601/K622</f>
        <v>9.4815927873779113E-2</v>
      </c>
      <c r="BT601" s="130">
        <f t="shared" ref="BT601" si="11148">L601/L622</f>
        <v>4.7106267965163671E-2</v>
      </c>
      <c r="BU601" s="128">
        <f t="shared" ref="BU601" si="11149">M601/M622</f>
        <v>9.6241747079735901E-2</v>
      </c>
      <c r="BV601" s="132">
        <f t="shared" ref="BV601" si="11150">N601/N622</f>
        <v>7.2792102263080014E-2</v>
      </c>
      <c r="BW601" s="133">
        <f t="shared" ref="BW601" si="11151">O601/O622</f>
        <v>8.8291511468339537E-2</v>
      </c>
      <c r="BX601" s="128">
        <f t="shared" ref="BX601" si="11152">P601/P622</f>
        <v>8.3994528043775649E-2</v>
      </c>
      <c r="BY601" s="129">
        <f t="shared" ref="BY601" si="11153">Q601/Q622</f>
        <v>7.900948854431844E-2</v>
      </c>
      <c r="BZ601" s="130">
        <f t="shared" ref="BZ601" si="11154">R601/R622</f>
        <v>8.1583969465648859E-2</v>
      </c>
      <c r="CA601" s="131">
        <f t="shared" ref="CA601" si="11155">S601/S622</f>
        <v>6.4082098061573542E-2</v>
      </c>
      <c r="CB601" s="128">
        <f t="shared" ref="CB601" si="11156">T601/T622</f>
        <v>3.7653006918573706E-2</v>
      </c>
      <c r="CC601" s="129">
        <f t="shared" ref="CC601" si="11157">U601/U622</f>
        <v>0.13201727328809376</v>
      </c>
      <c r="CD601" s="130">
        <f t="shared" ref="CD601" si="11158">V601/V622</f>
        <v>5.2584597906353975E-2</v>
      </c>
      <c r="CE601" s="131">
        <f t="shared" ref="CE601" si="11159">W601/W622</f>
        <v>9.0769833636136943E-2</v>
      </c>
      <c r="CF601" s="128">
        <f t="shared" ref="CF601" si="11160">X601/X622</f>
        <v>8.8633121833653045E-2</v>
      </c>
      <c r="CG601" s="129">
        <f t="shared" ref="CG601" si="11161">Y601/Y622</f>
        <v>8.5899640456463963E-2</v>
      </c>
      <c r="CH601" s="130">
        <f t="shared" ref="CH601" si="11162">Z601/Z622</f>
        <v>7.4575053866411306E-2</v>
      </c>
      <c r="CI601" s="128">
        <f t="shared" ref="CI601" si="11163">AA601/AA622</f>
        <v>4.4466150375590131E-2</v>
      </c>
      <c r="CJ601" s="134">
        <f t="shared" ref="CJ601" si="11164">AB601/AB622</f>
        <v>7.9597131849181088E-2</v>
      </c>
      <c r="CK601" s="135">
        <f t="shared" ref="CK601" si="11165">AC601/AC622</f>
        <v>6.8501844183752339E-2</v>
      </c>
    </row>
    <row r="602" spans="1:89" ht="13.5" thickTop="1" x14ac:dyDescent="0.2">
      <c r="A602" s="145" t="s">
        <v>20</v>
      </c>
      <c r="B602" s="182">
        <v>3163</v>
      </c>
      <c r="C602" s="183">
        <v>1421</v>
      </c>
      <c r="D602" s="184">
        <v>1187</v>
      </c>
      <c r="E602" s="185">
        <v>1204</v>
      </c>
      <c r="F602" s="182">
        <v>2794</v>
      </c>
      <c r="G602" s="186">
        <v>1603</v>
      </c>
      <c r="H602" s="184">
        <v>3701</v>
      </c>
      <c r="I602" s="185">
        <v>2469</v>
      </c>
      <c r="J602" s="182">
        <v>236</v>
      </c>
      <c r="K602" s="186">
        <v>1119</v>
      </c>
      <c r="L602" s="184">
        <v>1202</v>
      </c>
      <c r="M602" s="182">
        <v>3463</v>
      </c>
      <c r="N602" s="187">
        <v>3024</v>
      </c>
      <c r="O602" s="188">
        <v>4206</v>
      </c>
      <c r="P602" s="182">
        <v>2149</v>
      </c>
      <c r="Q602" s="186">
        <v>2166</v>
      </c>
      <c r="R602" s="184">
        <v>2501</v>
      </c>
      <c r="S602" s="185">
        <v>1959</v>
      </c>
      <c r="T602" s="182">
        <v>333</v>
      </c>
      <c r="U602" s="186">
        <v>1540</v>
      </c>
      <c r="V602" s="184">
        <v>1244</v>
      </c>
      <c r="W602" s="185">
        <v>2979</v>
      </c>
      <c r="X602" s="182">
        <v>1647</v>
      </c>
      <c r="Y602" s="186">
        <v>1874</v>
      </c>
      <c r="Z602" s="184">
        <v>3877</v>
      </c>
      <c r="AA602" s="182">
        <v>2731</v>
      </c>
      <c r="AB602" s="156">
        <f t="shared" si="11082"/>
        <v>27058</v>
      </c>
      <c r="AC602" s="157">
        <f t="shared" si="11083"/>
        <v>28734</v>
      </c>
      <c r="BI602" s="145" t="s">
        <v>20</v>
      </c>
      <c r="BJ602" s="128">
        <f>B602/B622</f>
        <v>0.11392040338555735</v>
      </c>
      <c r="BK602" s="129">
        <f t="shared" ref="BK602" si="11166">C602/C622</f>
        <v>5.1982733391864211E-2</v>
      </c>
      <c r="BL602" s="130">
        <f t="shared" ref="BL602" si="11167">D602/D622</f>
        <v>9.1342824163139671E-2</v>
      </c>
      <c r="BM602" s="131">
        <f t="shared" ref="BM602" si="11168">E602/E622</f>
        <v>9.4668973108979398E-2</v>
      </c>
      <c r="BN602" s="128">
        <f t="shared" ref="BN602" si="11169">F602/F622</f>
        <v>0.10157045223207795</v>
      </c>
      <c r="BO602" s="129">
        <f t="shared" ref="BO602" si="11170">G602/G622</f>
        <v>6.5300635489652925E-2</v>
      </c>
      <c r="BP602" s="130">
        <f t="shared" ref="BP602" si="11171">H602/H622</f>
        <v>9.3760291845058644E-2</v>
      </c>
      <c r="BQ602" s="131">
        <f t="shared" ref="BQ602" si="11172">I602/I622</f>
        <v>5.7793590973994058E-2</v>
      </c>
      <c r="BR602" s="128">
        <f t="shared" ref="BR602" si="11173">J602/J622</f>
        <v>4.0088330219126889E-2</v>
      </c>
      <c r="BS602" s="129">
        <f t="shared" ref="BS602" si="11174">K602/K622</f>
        <v>0.16814425244177311</v>
      </c>
      <c r="BT602" s="130">
        <f t="shared" ref="BT602" si="11175">L602/L622</f>
        <v>5.1568063838002491E-2</v>
      </c>
      <c r="BU602" s="128">
        <f t="shared" ref="BU602" si="11176">M602/M622</f>
        <v>0.14656339935669543</v>
      </c>
      <c r="BV602" s="132">
        <f t="shared" ref="BV602" si="11177">N602/N622</f>
        <v>7.3349989084823056E-2</v>
      </c>
      <c r="BW602" s="133">
        <f t="shared" ref="BW602" si="11178">O602/O622</f>
        <v>0.10306802587727897</v>
      </c>
      <c r="BX602" s="128">
        <f t="shared" ref="BX602" si="11179">P602/P622</f>
        <v>9.7993616051071597E-2</v>
      </c>
      <c r="BY602" s="129">
        <f t="shared" ref="BY602" si="11180">Q602/Q622</f>
        <v>0.10025457070122656</v>
      </c>
      <c r="BZ602" s="130">
        <f t="shared" ref="BZ602" si="11181">R602/R622</f>
        <v>9.9435432569974558E-2</v>
      </c>
      <c r="CA602" s="131">
        <f t="shared" ref="CA602" si="11182">S602/S622</f>
        <v>7.4458380843785629E-2</v>
      </c>
      <c r="CB602" s="128">
        <f t="shared" ref="CB602" si="11183">T602/T622</f>
        <v>4.4305481639169773E-2</v>
      </c>
      <c r="CC602" s="129">
        <f t="shared" ref="CC602" si="11184">U602/U622</f>
        <v>0.19000616903146206</v>
      </c>
      <c r="CD602" s="130">
        <f t="shared" ref="CD602" si="11185">V602/V622</f>
        <v>5.0474722064432362E-2</v>
      </c>
      <c r="CE602" s="131">
        <f t="shared" ref="CE602" si="11186">W602/W622</f>
        <v>0.10612375761462008</v>
      </c>
      <c r="CF602" s="128">
        <f t="shared" ref="CF602" si="11187">X602/X622</f>
        <v>8.1009296148738377E-2</v>
      </c>
      <c r="CG602" s="129">
        <f t="shared" ref="CG602" si="11188">Y602/Y622</f>
        <v>0.14647491011411598</v>
      </c>
      <c r="CH602" s="130">
        <f t="shared" ref="CH602" si="11189">Z602/Z622</f>
        <v>9.2817811826669858E-2</v>
      </c>
      <c r="CI602" s="128">
        <f t="shared" ref="CI602" si="11190">AA602/AA622</f>
        <v>6.3513104955929212E-2</v>
      </c>
      <c r="CJ602" s="134">
        <f t="shared" ref="CJ602" si="11191">AB602/AB622</f>
        <v>8.468619037335412E-2</v>
      </c>
      <c r="CK602" s="135">
        <f t="shared" ref="CK602" si="11192">AC602/AC622</f>
        <v>9.0273894275176098E-2</v>
      </c>
    </row>
    <row r="603" spans="1:89" ht="13.5" thickBot="1" x14ac:dyDescent="0.25">
      <c r="A603" s="136" t="s">
        <v>21</v>
      </c>
      <c r="B603" s="175">
        <v>2594</v>
      </c>
      <c r="C603" s="176">
        <v>983</v>
      </c>
      <c r="D603" s="177">
        <v>921</v>
      </c>
      <c r="E603" s="178">
        <v>753</v>
      </c>
      <c r="F603" s="175">
        <v>2207</v>
      </c>
      <c r="G603" s="179">
        <v>984</v>
      </c>
      <c r="H603" s="177">
        <v>3068</v>
      </c>
      <c r="I603" s="178">
        <v>2040</v>
      </c>
      <c r="J603" s="175">
        <v>195</v>
      </c>
      <c r="K603" s="179">
        <v>771</v>
      </c>
      <c r="L603" s="177">
        <v>839</v>
      </c>
      <c r="M603" s="175">
        <v>2858</v>
      </c>
      <c r="N603" s="180">
        <v>2374</v>
      </c>
      <c r="O603" s="181">
        <v>3483</v>
      </c>
      <c r="P603" s="175">
        <v>1560</v>
      </c>
      <c r="Q603" s="179">
        <v>1641</v>
      </c>
      <c r="R603" s="177">
        <v>2015</v>
      </c>
      <c r="S603" s="178">
        <v>1463</v>
      </c>
      <c r="T603" s="175">
        <v>263</v>
      </c>
      <c r="U603" s="179">
        <v>1138</v>
      </c>
      <c r="V603" s="177">
        <v>875</v>
      </c>
      <c r="W603" s="178">
        <v>2491</v>
      </c>
      <c r="X603" s="175">
        <v>1424</v>
      </c>
      <c r="Y603" s="179">
        <v>1498</v>
      </c>
      <c r="Z603" s="177">
        <v>2913</v>
      </c>
      <c r="AA603" s="175">
        <v>2284</v>
      </c>
      <c r="AB603" s="156">
        <f t="shared" si="11082"/>
        <v>21248</v>
      </c>
      <c r="AC603" s="157">
        <f t="shared" si="11083"/>
        <v>22387</v>
      </c>
      <c r="AE603" s="232" t="s">
        <v>85</v>
      </c>
      <c r="BI603" s="136" t="s">
        <v>21</v>
      </c>
      <c r="BJ603" s="128">
        <f>B603/B622</f>
        <v>9.342697640914821E-2</v>
      </c>
      <c r="BK603" s="129">
        <f t="shared" ref="BK603" si="11193">C603/C622</f>
        <v>3.5959906350599945E-2</v>
      </c>
      <c r="BL603" s="130">
        <f t="shared" ref="BL603" si="11194">D603/D622</f>
        <v>7.0873412851096579E-2</v>
      </c>
      <c r="BM603" s="131">
        <f t="shared" ref="BM603" si="11195">E603/E622</f>
        <v>5.9207422550715524E-2</v>
      </c>
      <c r="BN603" s="128">
        <f t="shared" ref="BN603" si="11196">F603/F622</f>
        <v>8.0231205467500358E-2</v>
      </c>
      <c r="BO603" s="129">
        <f t="shared" ref="BO603" si="11197">G603/G622</f>
        <v>4.0084731953723321E-2</v>
      </c>
      <c r="BP603" s="130">
        <f t="shared" ref="BP603" si="11198">H603/H622</f>
        <v>7.7724013882907297E-2</v>
      </c>
      <c r="BQ603" s="131">
        <f t="shared" ref="BQ603" si="11199">I603/I622</f>
        <v>4.7751691205730203E-2</v>
      </c>
      <c r="BR603" s="128">
        <f t="shared" ref="BR603" si="11200">J603/J622</f>
        <v>3.3123832172583662E-2</v>
      </c>
      <c r="BS603" s="129">
        <f t="shared" ref="BS603" si="11201">K603/K622</f>
        <v>0.11585274229902329</v>
      </c>
      <c r="BT603" s="130">
        <f t="shared" ref="BT603" si="11202">L603/L622</f>
        <v>3.5994680166459306E-2</v>
      </c>
      <c r="BU603" s="128">
        <f t="shared" ref="BU603" si="11203">M603/M622</f>
        <v>0.12095818520399526</v>
      </c>
      <c r="BV603" s="132">
        <f t="shared" ref="BV603" si="11204">N603/N622</f>
        <v>5.7583622383389529E-2</v>
      </c>
      <c r="BW603" s="133">
        <f t="shared" ref="BW603" si="11205">O603/O622</f>
        <v>8.5350911585963543E-2</v>
      </c>
      <c r="BX603" s="128">
        <f t="shared" ref="BX603" si="11206">P603/P622</f>
        <v>7.1135430916552667E-2</v>
      </c>
      <c r="BY603" s="129">
        <f t="shared" ref="BY603" si="11207">Q603/Q622</f>
        <v>7.5954640129599627E-2</v>
      </c>
      <c r="BZ603" s="130">
        <f t="shared" ref="BZ603" si="11208">R603/R622</f>
        <v>8.0112913486005091E-2</v>
      </c>
      <c r="CA603" s="131">
        <f t="shared" ref="CA603" si="11209">S603/S622</f>
        <v>5.5606233371341698E-2</v>
      </c>
      <c r="CB603" s="128">
        <f t="shared" ref="CB603" si="11210">T603/T622</f>
        <v>3.4992017030335283E-2</v>
      </c>
      <c r="CC603" s="129">
        <f t="shared" ref="CC603" si="11211">U603/U622</f>
        <v>0.14040715607649598</v>
      </c>
      <c r="CD603" s="130">
        <f t="shared" ref="CD603" si="11212">V603/V622</f>
        <v>3.5502718493873243E-2</v>
      </c>
      <c r="CE603" s="131">
        <f t="shared" ref="CE603" si="11213">W603/W622</f>
        <v>8.8739268283994158E-2</v>
      </c>
      <c r="CF603" s="128">
        <f t="shared" ref="CF603" si="11214">X603/X622</f>
        <v>7.0040824356893419E-2</v>
      </c>
      <c r="CG603" s="129">
        <f t="shared" ref="CG603" si="11215">Y603/Y622</f>
        <v>0.11708613412537126</v>
      </c>
      <c r="CH603" s="130">
        <f t="shared" ref="CH603" si="11216">Z603/Z622</f>
        <v>6.9739047163035667E-2</v>
      </c>
      <c r="CI603" s="128">
        <f t="shared" ref="CI603" si="11217">AA603/AA622</f>
        <v>5.311751436079909E-2</v>
      </c>
      <c r="CJ603" s="134">
        <f t="shared" ref="CJ603" si="11218">AB603/AB622</f>
        <v>6.650203906619219E-2</v>
      </c>
      <c r="CK603" s="135">
        <f t="shared" ref="CK603" si="11219">AC603/AC622</f>
        <v>7.0333461096205446E-2</v>
      </c>
    </row>
    <row r="604" spans="1:89" ht="14.25" thickTop="1" thickBot="1" x14ac:dyDescent="0.25">
      <c r="A604" s="145" t="s">
        <v>22</v>
      </c>
      <c r="B604" s="182">
        <v>1900</v>
      </c>
      <c r="C604" s="183">
        <v>1002</v>
      </c>
      <c r="D604" s="184">
        <v>723</v>
      </c>
      <c r="E604" s="185">
        <v>661</v>
      </c>
      <c r="F604" s="182">
        <v>1991</v>
      </c>
      <c r="G604" s="186">
        <v>899</v>
      </c>
      <c r="H604" s="184">
        <v>2720</v>
      </c>
      <c r="I604" s="185">
        <v>1971</v>
      </c>
      <c r="J604" s="182">
        <v>215</v>
      </c>
      <c r="K604" s="186">
        <v>757</v>
      </c>
      <c r="L604" s="184">
        <v>812</v>
      </c>
      <c r="M604" s="182">
        <v>2213</v>
      </c>
      <c r="N604" s="187">
        <v>1933</v>
      </c>
      <c r="O604" s="188">
        <v>3044</v>
      </c>
      <c r="P604" s="182">
        <v>1124</v>
      </c>
      <c r="Q604" s="186">
        <v>1212</v>
      </c>
      <c r="R604" s="184">
        <v>1754</v>
      </c>
      <c r="S604" s="185">
        <v>1294</v>
      </c>
      <c r="T604" s="182">
        <v>277</v>
      </c>
      <c r="U604" s="186">
        <v>551</v>
      </c>
      <c r="V604" s="184">
        <v>789</v>
      </c>
      <c r="W604" s="185">
        <v>1900</v>
      </c>
      <c r="X604" s="182">
        <v>1160</v>
      </c>
      <c r="Y604" s="186">
        <v>864</v>
      </c>
      <c r="Z604" s="184">
        <v>2793</v>
      </c>
      <c r="AA604" s="182">
        <v>2433</v>
      </c>
      <c r="AB604" s="156">
        <f t="shared" si="11082"/>
        <v>18191</v>
      </c>
      <c r="AC604" s="157">
        <f t="shared" si="11083"/>
        <v>18801</v>
      </c>
      <c r="AE604" s="301" t="s">
        <v>0</v>
      </c>
      <c r="AF604" s="303" t="s">
        <v>1</v>
      </c>
      <c r="AG604" s="304"/>
      <c r="AH604" s="303" t="s">
        <v>2</v>
      </c>
      <c r="AI604" s="304"/>
      <c r="AJ604" s="303" t="s">
        <v>3</v>
      </c>
      <c r="AK604" s="304"/>
      <c r="AL604" s="303" t="s">
        <v>4</v>
      </c>
      <c r="AM604" s="304"/>
      <c r="AN604" s="303" t="s">
        <v>5</v>
      </c>
      <c r="AO604" s="304"/>
      <c r="AP604" s="303" t="s">
        <v>6</v>
      </c>
      <c r="AQ604" s="304"/>
      <c r="AR604" s="303" t="s">
        <v>7</v>
      </c>
      <c r="AS604" s="304"/>
      <c r="AT604" s="303" t="s">
        <v>8</v>
      </c>
      <c r="AU604" s="304"/>
      <c r="AV604" s="303" t="s">
        <v>9</v>
      </c>
      <c r="AW604" s="304"/>
      <c r="AX604" s="303" t="s">
        <v>10</v>
      </c>
      <c r="AY604" s="304"/>
      <c r="AZ604" s="303" t="s">
        <v>11</v>
      </c>
      <c r="BA604" s="304"/>
      <c r="BB604" s="303" t="s">
        <v>12</v>
      </c>
      <c r="BC604" s="304"/>
      <c r="BD604" s="306" t="s">
        <v>40</v>
      </c>
      <c r="BE604" s="307"/>
      <c r="BF604" s="308" t="s">
        <v>41</v>
      </c>
      <c r="BG604" s="309"/>
      <c r="BI604" s="145" t="s">
        <v>22</v>
      </c>
      <c r="BJ604" s="128">
        <f>B604/B622</f>
        <v>6.8431478480100852E-2</v>
      </c>
      <c r="BK604" s="129">
        <f t="shared" ref="BK604" si="11220">C604/C622</f>
        <v>3.6654960491659352E-2</v>
      </c>
      <c r="BL604" s="130">
        <f t="shared" ref="BL604" si="11221">D604/D622</f>
        <v>5.5636783378222393E-2</v>
      </c>
      <c r="BM604" s="131">
        <f t="shared" ref="BM604" si="11222">E604/E622</f>
        <v>5.1973580751690521E-2</v>
      </c>
      <c r="BN604" s="128">
        <f t="shared" ref="BN604" si="11223">F604/F622</f>
        <v>7.2378944307110657E-2</v>
      </c>
      <c r="BO604" s="129">
        <f t="shared" ref="BO604" si="11224">G604/G622</f>
        <v>3.6622128075606976E-2</v>
      </c>
      <c r="BP604" s="130">
        <f t="shared" ref="BP604" si="11225">H604/H622</f>
        <v>6.8907861069591875E-2</v>
      </c>
      <c r="BQ604" s="131">
        <f t="shared" ref="BQ604" si="11226">I604/I622</f>
        <v>4.6136560473771682E-2</v>
      </c>
      <c r="BR604" s="128">
        <f t="shared" ref="BR604" si="11227">J604/J622</f>
        <v>3.6521148292848651E-2</v>
      </c>
      <c r="BS604" s="129">
        <f t="shared" ref="BS604" si="11228">K604/K622</f>
        <v>0.11374906085649887</v>
      </c>
      <c r="BT604" s="130">
        <f t="shared" ref="BT604" si="11229">L604/L622</f>
        <v>3.4836329314856924E-2</v>
      </c>
      <c r="BU604" s="128">
        <f t="shared" ref="BU604" si="11230">M604/M622</f>
        <v>9.3660064330455386E-2</v>
      </c>
      <c r="BV604" s="132">
        <f t="shared" ref="BV604" si="11231">N604/N622</f>
        <v>4.6886748975186167E-2</v>
      </c>
      <c r="BW604" s="133">
        <f t="shared" ref="BW604" si="11232">O604/O622</f>
        <v>7.4593217016271321E-2</v>
      </c>
      <c r="BX604" s="128">
        <f t="shared" ref="BX604" si="11233">P604/P622</f>
        <v>5.1253989968080255E-2</v>
      </c>
      <c r="BY604" s="129">
        <f t="shared" ref="BY604" si="11234">Q604/Q622</f>
        <v>5.609812543392733E-2</v>
      </c>
      <c r="BZ604" s="130">
        <f t="shared" ref="BZ604" si="11235">R604/R622</f>
        <v>6.9736005089058528E-2</v>
      </c>
      <c r="CA604" s="131">
        <f t="shared" ref="CA604" si="11236">S604/S622</f>
        <v>4.9182820220448502E-2</v>
      </c>
      <c r="CB604" s="128">
        <f t="shared" ref="CB604" si="11237">T604/T622</f>
        <v>3.6854709952102181E-2</v>
      </c>
      <c r="CC604" s="129">
        <f t="shared" ref="CC604" si="11238">U604/U622</f>
        <v>6.7982726711906236E-2</v>
      </c>
      <c r="CD604" s="130">
        <f t="shared" ref="CD604" si="11239">V604/V622</f>
        <v>3.2013308447618273E-2</v>
      </c>
      <c r="CE604" s="131">
        <f t="shared" ref="CE604" si="11240">W604/W622</f>
        <v>6.7685511738092688E-2</v>
      </c>
      <c r="CF604" s="128">
        <f t="shared" ref="CF604" si="11241">X604/X622</f>
        <v>5.7055727706458115E-2</v>
      </c>
      <c r="CG604" s="129">
        <f t="shared" ref="CG604" si="11242">Y604/Y622</f>
        <v>6.7531655463498513E-2</v>
      </c>
      <c r="CH604" s="130">
        <f t="shared" ref="CH604" si="11243">Z604/Z622</f>
        <v>6.6866171893703613E-2</v>
      </c>
      <c r="CI604" s="128">
        <f t="shared" ref="CI604" si="11244">AA604/AA622</f>
        <v>5.6582711225842464E-2</v>
      </c>
      <c r="CJ604" s="134">
        <f t="shared" ref="CJ604" si="11245">AB604/AB622</f>
        <v>5.6934233464472052E-2</v>
      </c>
      <c r="CK604" s="135">
        <f t="shared" ref="CK604" si="11246">AC604/AC622</f>
        <v>5.9067289144135372E-2</v>
      </c>
    </row>
    <row r="605" spans="1:89" ht="15" thickTop="1" thickBot="1" x14ac:dyDescent="0.3">
      <c r="A605" s="136" t="s">
        <v>23</v>
      </c>
      <c r="B605" s="175">
        <v>1486</v>
      </c>
      <c r="C605" s="176">
        <v>1217</v>
      </c>
      <c r="D605" s="177">
        <v>582</v>
      </c>
      <c r="E605" s="178">
        <v>611</v>
      </c>
      <c r="F605" s="175">
        <v>1705</v>
      </c>
      <c r="G605" s="179">
        <v>869</v>
      </c>
      <c r="H605" s="177">
        <v>2081</v>
      </c>
      <c r="I605" s="178">
        <v>1833</v>
      </c>
      <c r="J605" s="175">
        <v>227</v>
      </c>
      <c r="K605" s="179">
        <v>519</v>
      </c>
      <c r="L605" s="177">
        <v>694</v>
      </c>
      <c r="M605" s="175">
        <v>1481</v>
      </c>
      <c r="N605" s="180">
        <v>1556</v>
      </c>
      <c r="O605" s="181">
        <v>2318</v>
      </c>
      <c r="P605" s="175">
        <v>928</v>
      </c>
      <c r="Q605" s="179">
        <v>1087</v>
      </c>
      <c r="R605" s="177">
        <v>1408</v>
      </c>
      <c r="S605" s="178">
        <v>1283</v>
      </c>
      <c r="T605" s="175">
        <v>295</v>
      </c>
      <c r="U605" s="179">
        <v>373</v>
      </c>
      <c r="V605" s="177">
        <v>632</v>
      </c>
      <c r="W605" s="178">
        <v>1734</v>
      </c>
      <c r="X605" s="175">
        <v>837</v>
      </c>
      <c r="Y605" s="179">
        <v>672</v>
      </c>
      <c r="Z605" s="177">
        <v>2125</v>
      </c>
      <c r="AA605" s="175">
        <v>2362</v>
      </c>
      <c r="AB605" s="156">
        <f t="shared" si="11082"/>
        <v>14556</v>
      </c>
      <c r="AC605" s="157">
        <f t="shared" si="11083"/>
        <v>16359</v>
      </c>
      <c r="AE605" s="302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5.3520619484963082E-2</v>
      </c>
      <c r="BK605" s="129">
        <f t="shared" ref="BK605" si="11247">C605/C622</f>
        <v>4.4520046824700031E-2</v>
      </c>
      <c r="BL605" s="130">
        <f t="shared" ref="BL605" si="11248">D605/D622</f>
        <v>4.4786456329357446E-2</v>
      </c>
      <c r="BM605" s="131">
        <f t="shared" ref="BM605" si="11249">E605/E622</f>
        <v>4.8042144991350844E-2</v>
      </c>
      <c r="BN605" s="128">
        <f t="shared" ref="BN605" si="11250">F605/F622</f>
        <v>6.1981968881779849E-2</v>
      </c>
      <c r="BO605" s="129">
        <f t="shared" ref="BO605" si="11251">G605/G622</f>
        <v>3.5400032589212968E-2</v>
      </c>
      <c r="BP605" s="130">
        <f t="shared" ref="BP605" si="11252">H605/H622</f>
        <v>5.2719580472728192E-2</v>
      </c>
      <c r="BQ605" s="131">
        <f t="shared" ref="BQ605" si="11253">I605/I622</f>
        <v>4.290629900985464E-2</v>
      </c>
      <c r="BR605" s="128">
        <f t="shared" ref="BR605" si="11254">J605/J622</f>
        <v>3.8559537965007641E-2</v>
      </c>
      <c r="BS605" s="129">
        <f t="shared" ref="BS605" si="11255">K605/K622</f>
        <v>7.7986476333583771E-2</v>
      </c>
      <c r="BT605" s="130">
        <f t="shared" ref="BT605" si="11256">L605/L622</f>
        <v>2.9773907074520573E-2</v>
      </c>
      <c r="BU605" s="128">
        <f t="shared" ref="BU605" si="11257">M605/M622</f>
        <v>6.2679871339089213E-2</v>
      </c>
      <c r="BV605" s="132">
        <f t="shared" ref="BV605" si="11258">N605/N622</f>
        <v>3.7742256288354717E-2</v>
      </c>
      <c r="BW605" s="133">
        <f t="shared" ref="BW605" si="11259">O605/O622</f>
        <v>5.6802587727896488E-2</v>
      </c>
      <c r="BX605" s="128">
        <f t="shared" ref="BX605" si="11260">P605/P622</f>
        <v>4.2316461468308253E-2</v>
      </c>
      <c r="BY605" s="129">
        <f t="shared" ref="BY605" si="11261">Q605/Q622</f>
        <v>5.0312427678778061E-2</v>
      </c>
      <c r="BZ605" s="130">
        <f t="shared" ref="BZ605" si="11262">R605/R622</f>
        <v>5.5979643765903309E-2</v>
      </c>
      <c r="CA605" s="131">
        <f t="shared" ref="CA605" si="11263">S605/S622</f>
        <v>4.876472824021285E-2</v>
      </c>
      <c r="CB605" s="128">
        <f t="shared" ref="CB605" si="11264">T605/T622</f>
        <v>3.9249600851516762E-2</v>
      </c>
      <c r="CC605" s="129">
        <f t="shared" ref="CC605" si="11265">U605/U622</f>
        <v>4.6020974706971009E-2</v>
      </c>
      <c r="CD605" s="130">
        <f t="shared" ref="CD605" si="11266">V605/V622</f>
        <v>2.5643106386431875E-2</v>
      </c>
      <c r="CE605" s="131">
        <f t="shared" ref="CE605" si="11267">W605/W622</f>
        <v>6.1771935449396173E-2</v>
      </c>
      <c r="CF605" s="128">
        <f t="shared" ref="CF605" si="11268">X605/X622</f>
        <v>4.1168658698539175E-2</v>
      </c>
      <c r="CG605" s="129">
        <f t="shared" ref="CG605" si="11269">Y605/Y622</f>
        <v>5.25246209160544E-2</v>
      </c>
      <c r="CH605" s="130">
        <f t="shared" ref="CH605" si="11270">Z605/Z622</f>
        <v>5.0873832894421836E-2</v>
      </c>
      <c r="CI605" s="128">
        <f t="shared" ref="CI605" si="11271">AA605/AA622</f>
        <v>5.4931510035117093E-2</v>
      </c>
      <c r="CJ605" s="134">
        <f t="shared" ref="CJ605" si="11272">AB605/AB622</f>
        <v>4.5557402138906883E-2</v>
      </c>
      <c r="CK605" s="135">
        <f t="shared" ref="CK605" si="11273">AC605/AC622</f>
        <v>5.1395233397633661E-2</v>
      </c>
    </row>
    <row r="606" spans="1:89" ht="13.5" thickTop="1" x14ac:dyDescent="0.2">
      <c r="A606" s="145" t="s">
        <v>24</v>
      </c>
      <c r="B606" s="189">
        <v>1317</v>
      </c>
      <c r="C606" s="183">
        <v>1023</v>
      </c>
      <c r="D606" s="184">
        <v>594</v>
      </c>
      <c r="E606" s="185">
        <v>535</v>
      </c>
      <c r="F606" s="182">
        <v>1541</v>
      </c>
      <c r="G606" s="186">
        <v>789</v>
      </c>
      <c r="H606" s="184">
        <v>2141</v>
      </c>
      <c r="I606" s="185">
        <v>1770</v>
      </c>
      <c r="J606" s="182">
        <v>282</v>
      </c>
      <c r="K606" s="186">
        <v>327</v>
      </c>
      <c r="L606" s="184">
        <v>749</v>
      </c>
      <c r="M606" s="182">
        <v>1341</v>
      </c>
      <c r="N606" s="187">
        <v>1675</v>
      </c>
      <c r="O606" s="190">
        <v>2044</v>
      </c>
      <c r="P606" s="182">
        <v>849</v>
      </c>
      <c r="Q606" s="186">
        <v>796</v>
      </c>
      <c r="R606" s="184">
        <v>1168</v>
      </c>
      <c r="S606" s="185">
        <v>1093</v>
      </c>
      <c r="T606" s="182">
        <v>213</v>
      </c>
      <c r="U606" s="186">
        <v>279</v>
      </c>
      <c r="V606" s="184">
        <v>758</v>
      </c>
      <c r="W606" s="191">
        <v>1602</v>
      </c>
      <c r="X606" s="182">
        <v>857</v>
      </c>
      <c r="Y606" s="186">
        <v>424</v>
      </c>
      <c r="Z606" s="184">
        <v>2270</v>
      </c>
      <c r="AA606" s="182">
        <v>2060</v>
      </c>
      <c r="AB606" s="156">
        <f t="shared" si="11082"/>
        <v>14414</v>
      </c>
      <c r="AC606" s="157">
        <f t="shared" si="11083"/>
        <v>14083</v>
      </c>
      <c r="AE606" s="235" t="str">
        <f>$AE$17</f>
        <v>17:00 - 17:59</v>
      </c>
      <c r="AF606" s="125">
        <f t="shared" ref="AF606:AU608" si="11274">SUMIF($A$9:$A$32,$AE606,B$598:B$621)</f>
        <v>1513</v>
      </c>
      <c r="AG606" s="172">
        <f t="shared" si="11274"/>
        <v>3089</v>
      </c>
      <c r="AH606" s="126">
        <f t="shared" si="11274"/>
        <v>1172</v>
      </c>
      <c r="AI606" s="166">
        <f t="shared" si="11274"/>
        <v>1060</v>
      </c>
      <c r="AJ606" s="125">
        <f t="shared" si="11274"/>
        <v>1447</v>
      </c>
      <c r="AK606" s="127">
        <f t="shared" si="11274"/>
        <v>2542</v>
      </c>
      <c r="AL606" s="126">
        <f t="shared" si="11274"/>
        <v>2448</v>
      </c>
      <c r="AM606" s="166">
        <f t="shared" si="11274"/>
        <v>4377</v>
      </c>
      <c r="AN606" s="125">
        <f t="shared" si="11274"/>
        <v>983</v>
      </c>
      <c r="AO606" s="127">
        <f t="shared" si="11274"/>
        <v>241</v>
      </c>
      <c r="AP606" s="126">
        <f t="shared" si="11274"/>
        <v>3071</v>
      </c>
      <c r="AQ606" s="125">
        <f t="shared" si="11274"/>
        <v>839</v>
      </c>
      <c r="AR606" s="165">
        <f t="shared" si="11274"/>
        <v>4150</v>
      </c>
      <c r="AS606" s="167">
        <f t="shared" si="11274"/>
        <v>2544</v>
      </c>
      <c r="AT606" s="125">
        <f t="shared" si="11274"/>
        <v>2046</v>
      </c>
      <c r="AU606" s="127">
        <f t="shared" si="11274"/>
        <v>1666</v>
      </c>
      <c r="AV606" s="126">
        <f t="shared" ref="AP606:BE608" si="11275">SUMIF($A$9:$A$32,$AE606,R$598:R$621)</f>
        <v>1837</v>
      </c>
      <c r="AW606" s="166">
        <f t="shared" si="11275"/>
        <v>2427</v>
      </c>
      <c r="AX606" s="125">
        <f t="shared" si="11275"/>
        <v>1342</v>
      </c>
      <c r="AY606" s="127">
        <f t="shared" si="11275"/>
        <v>286</v>
      </c>
      <c r="AZ606" s="126">
        <f t="shared" si="11275"/>
        <v>3085</v>
      </c>
      <c r="BA606" s="166">
        <f t="shared" si="11275"/>
        <v>1480</v>
      </c>
      <c r="BB606" s="125">
        <f t="shared" si="11275"/>
        <v>2189</v>
      </c>
      <c r="BC606" s="127">
        <f t="shared" si="11275"/>
        <v>777</v>
      </c>
      <c r="BD606" s="170">
        <f t="shared" si="11275"/>
        <v>3090</v>
      </c>
      <c r="BE606" s="171">
        <f t="shared" si="11275"/>
        <v>4432</v>
      </c>
      <c r="BF606" s="156">
        <f>AF606+AH606+AJ606+AL606+AN606+AP606+AR606+AT606+AV606+AX606+AZ606+BB606+BD606</f>
        <v>28373</v>
      </c>
      <c r="BG606" s="157">
        <f>AG606+AI606+AK606+AM606+AO606+AQ606+AS606+AU606+AW606+AY606+BA606+BC606+BE606</f>
        <v>25760</v>
      </c>
      <c r="BI606" s="145" t="s">
        <v>24</v>
      </c>
      <c r="BJ606" s="128">
        <f>B606/B622</f>
        <v>4.7433819556996215E-2</v>
      </c>
      <c r="BK606" s="129">
        <f t="shared" ref="BK606" si="11276">C606/C622</f>
        <v>3.7423178226514489E-2</v>
      </c>
      <c r="BL606" s="130">
        <f t="shared" ref="BL606" si="11277">D606/D622</f>
        <v>4.570988841862255E-2</v>
      </c>
      <c r="BM606" s="131">
        <f t="shared" ref="BM606" si="11278">E606/E622</f>
        <v>4.2066362635634534E-2</v>
      </c>
      <c r="BN606" s="128">
        <f t="shared" ref="BN606" si="11279">F606/F622</f>
        <v>5.6020066889632104E-2</v>
      </c>
      <c r="BO606" s="129">
        <f t="shared" ref="BO606" si="11280">G606/G622</f>
        <v>3.2141111292162294E-2</v>
      </c>
      <c r="BP606" s="130">
        <f t="shared" ref="BP606" si="11281">H606/H622</f>
        <v>5.4239606819851544E-2</v>
      </c>
      <c r="BQ606" s="131">
        <f t="shared" ref="BQ606" si="11282">I606/I622</f>
        <v>4.1431614428501205E-2</v>
      </c>
      <c r="BR606" s="128">
        <f t="shared" ref="BR606" si="11283">J606/J622</f>
        <v>4.7902157295736367E-2</v>
      </c>
      <c r="BS606" s="129">
        <f t="shared" ref="BS606" si="11284">K606/K622</f>
        <v>4.9135987978963187E-2</v>
      </c>
      <c r="BT606" s="130">
        <f t="shared" ref="BT606" si="11285">L606/L622</f>
        <v>3.2133510661118025E-2</v>
      </c>
      <c r="BU606" s="128">
        <f t="shared" ref="BU606" si="11286">M606/M622</f>
        <v>5.6754697816150328E-2</v>
      </c>
      <c r="BV606" s="132">
        <f t="shared" ref="BV606" si="11287">N606/N622</f>
        <v>4.0628714192155628E-2</v>
      </c>
      <c r="BW606" s="133">
        <f t="shared" ref="BW606" si="11288">O606/O622</f>
        <v>5.0088217996471278E-2</v>
      </c>
      <c r="BX606" s="128">
        <f t="shared" ref="BX606" si="11289">P606/P622</f>
        <v>3.8714090287277701E-2</v>
      </c>
      <c r="BY606" s="129">
        <f t="shared" ref="BY606" si="11290">Q606/Q622</f>
        <v>3.6843323304790558E-2</v>
      </c>
      <c r="BZ606" s="130">
        <f t="shared" ref="BZ606" si="11291">R606/R622</f>
        <v>4.6437659033078879E-2</v>
      </c>
      <c r="CA606" s="131">
        <f t="shared" ref="CA606" si="11292">S606/S622</f>
        <v>4.1543139490687948E-2</v>
      </c>
      <c r="CB606" s="128">
        <f t="shared" ref="CB606" si="11293">T606/T622</f>
        <v>2.8339542309739223E-2</v>
      </c>
      <c r="CC606" s="129">
        <f t="shared" ref="CC606" si="11294">U606/U622</f>
        <v>3.442319555829735E-2</v>
      </c>
      <c r="CD606" s="130">
        <f t="shared" ref="CD606" si="11295">V606/V622</f>
        <v>3.0755497849549621E-2</v>
      </c>
      <c r="CE606" s="131">
        <f t="shared" ref="CE606" si="11296">W606/W622</f>
        <v>5.7069573581276047E-2</v>
      </c>
      <c r="CF606" s="128">
        <f t="shared" ref="CF606" si="11297">X606/X622</f>
        <v>4.2152378141753974E-2</v>
      </c>
      <c r="CG606" s="129">
        <f t="shared" ref="CG606" si="11298">Y606/Y622</f>
        <v>3.3140534625605754E-2</v>
      </c>
      <c r="CH606" s="130">
        <f t="shared" ref="CH606" si="11299">Z606/Z622</f>
        <v>5.4345223844864739E-2</v>
      </c>
      <c r="CI606" s="128">
        <f t="shared" ref="CI606" si="11300">AA606/AA622</f>
        <v>4.7908090885834552E-2</v>
      </c>
      <c r="CJ606" s="134">
        <f t="shared" ref="CJ606" si="11301">AB606/AB622</f>
        <v>4.5112970213671603E-2</v>
      </c>
      <c r="CK606" s="135">
        <f t="shared" ref="CK606" si="11302">AC606/AC622</f>
        <v>4.4244701506135763E-2</v>
      </c>
    </row>
    <row r="607" spans="1:89" x14ac:dyDescent="0.2">
      <c r="A607" s="136" t="s">
        <v>25</v>
      </c>
      <c r="B607" s="192">
        <v>1243</v>
      </c>
      <c r="C607" s="176">
        <v>1346</v>
      </c>
      <c r="D607" s="177">
        <v>661</v>
      </c>
      <c r="E607" s="178">
        <v>507</v>
      </c>
      <c r="F607" s="175">
        <v>1492</v>
      </c>
      <c r="G607" s="179">
        <v>869</v>
      </c>
      <c r="H607" s="177">
        <v>2000</v>
      </c>
      <c r="I607" s="178">
        <v>1937</v>
      </c>
      <c r="J607" s="175">
        <v>240</v>
      </c>
      <c r="K607" s="176">
        <v>274</v>
      </c>
      <c r="L607" s="177">
        <v>770</v>
      </c>
      <c r="M607" s="175">
        <v>1283</v>
      </c>
      <c r="N607" s="180">
        <v>1601</v>
      </c>
      <c r="O607" s="193">
        <v>1921</v>
      </c>
      <c r="P607" s="175">
        <v>1080</v>
      </c>
      <c r="Q607" s="176">
        <v>813</v>
      </c>
      <c r="R607" s="177">
        <v>1196</v>
      </c>
      <c r="S607" s="178">
        <v>1099</v>
      </c>
      <c r="T607" s="184">
        <v>215</v>
      </c>
      <c r="U607" s="175">
        <v>286</v>
      </c>
      <c r="V607" s="177">
        <v>764</v>
      </c>
      <c r="W607" s="194">
        <v>1464</v>
      </c>
      <c r="X607" s="175">
        <v>805</v>
      </c>
      <c r="Y607" s="179">
        <v>552</v>
      </c>
      <c r="Z607" s="177">
        <v>2195</v>
      </c>
      <c r="AA607" s="175">
        <v>2411</v>
      </c>
      <c r="AB607" s="156">
        <f t="shared" si="11082"/>
        <v>14262</v>
      </c>
      <c r="AC607" s="157">
        <f t="shared" si="11083"/>
        <v>14762</v>
      </c>
      <c r="AE607" s="237" t="str">
        <f>$AE$18</f>
        <v>18:00 - 18:59</v>
      </c>
      <c r="AF607" s="125">
        <f t="shared" si="11274"/>
        <v>1651</v>
      </c>
      <c r="AG607" s="176">
        <f t="shared" si="11274"/>
        <v>4027</v>
      </c>
      <c r="AH607" s="177">
        <f t="shared" si="11274"/>
        <v>944</v>
      </c>
      <c r="AI607" s="178">
        <f t="shared" si="11274"/>
        <v>1388</v>
      </c>
      <c r="AJ607" s="238">
        <f t="shared" si="11274"/>
        <v>1240</v>
      </c>
      <c r="AK607" s="179">
        <f t="shared" si="11274"/>
        <v>2633</v>
      </c>
      <c r="AL607" s="177">
        <f t="shared" si="11274"/>
        <v>2590</v>
      </c>
      <c r="AM607" s="178">
        <f t="shared" si="11274"/>
        <v>4987</v>
      </c>
      <c r="AN607" s="238">
        <f t="shared" si="11274"/>
        <v>689</v>
      </c>
      <c r="AO607" s="179">
        <f t="shared" si="11274"/>
        <v>333</v>
      </c>
      <c r="AP607" s="177">
        <f t="shared" si="11275"/>
        <v>3109</v>
      </c>
      <c r="AQ607" s="238">
        <f t="shared" si="11275"/>
        <v>888</v>
      </c>
      <c r="AR607" s="180">
        <f t="shared" si="11275"/>
        <v>4114</v>
      </c>
      <c r="AS607" s="181">
        <f t="shared" si="11275"/>
        <v>2626</v>
      </c>
      <c r="AT607" s="238">
        <f t="shared" si="11275"/>
        <v>1831</v>
      </c>
      <c r="AU607" s="179">
        <f t="shared" si="11275"/>
        <v>1860</v>
      </c>
      <c r="AV607" s="177">
        <f t="shared" si="11275"/>
        <v>1872</v>
      </c>
      <c r="AW607" s="178">
        <f t="shared" si="11275"/>
        <v>2549</v>
      </c>
      <c r="AX607" s="238">
        <f t="shared" si="11275"/>
        <v>1291</v>
      </c>
      <c r="AY607" s="179">
        <f t="shared" si="11275"/>
        <v>253</v>
      </c>
      <c r="AZ607" s="177">
        <f t="shared" si="11275"/>
        <v>3031</v>
      </c>
      <c r="BA607" s="178">
        <f t="shared" si="11275"/>
        <v>1662</v>
      </c>
      <c r="BB607" s="238">
        <f t="shared" si="11275"/>
        <v>2017</v>
      </c>
      <c r="BC607" s="179">
        <f t="shared" si="11275"/>
        <v>838</v>
      </c>
      <c r="BD607" s="177">
        <f t="shared" si="11275"/>
        <v>3039</v>
      </c>
      <c r="BE607" s="238">
        <f t="shared" si="11275"/>
        <v>4232</v>
      </c>
      <c r="BF607" s="158">
        <f>SUM(AF607,AH607,AJ607,AL607,AN607,AP607,AR607,AT607,AV607,AX607,AZ607,BB607,BD607)</f>
        <v>27418</v>
      </c>
      <c r="BG607" s="159">
        <f>SUM(AG607,AI607,AK607,AM607,AO607,AQ607,AS607,AU607,AW607,AY607,BA607,BC607,BE607)</f>
        <v>28276</v>
      </c>
      <c r="BI607" s="136" t="s">
        <v>25</v>
      </c>
      <c r="BJ607" s="128">
        <f>B607/B622</f>
        <v>4.4768593553034398E-2</v>
      </c>
      <c r="BK607" s="129">
        <f t="shared" ref="BK607" si="11303">C607/C622</f>
        <v>4.9239098624524434E-2</v>
      </c>
      <c r="BL607" s="130">
        <f t="shared" ref="BL607" si="11304">D607/D622</f>
        <v>5.0865717583686035E-2</v>
      </c>
      <c r="BM607" s="131">
        <f t="shared" ref="BM607" si="11305">E607/E622</f>
        <v>3.9864758609844314E-2</v>
      </c>
      <c r="BN607" s="128">
        <f t="shared" ref="BN607" si="11306">F607/F622</f>
        <v>5.4238766904173334E-2</v>
      </c>
      <c r="BO607" s="129">
        <f t="shared" ref="BO607" si="11307">G607/G622</f>
        <v>3.5400032589212968E-2</v>
      </c>
      <c r="BP607" s="130">
        <f t="shared" ref="BP607" si="11308">H607/H622</f>
        <v>5.0667544904111669E-2</v>
      </c>
      <c r="BQ607" s="131">
        <f t="shared" ref="BQ607" si="11309">I607/I622</f>
        <v>4.5340698953676178E-2</v>
      </c>
      <c r="BR607" s="128">
        <f t="shared" ref="BR607" si="11310">J607/J622</f>
        <v>4.0767793443179885E-2</v>
      </c>
      <c r="BS607" s="129">
        <f t="shared" ref="BS607" si="11311">K607/K622</f>
        <v>4.1172051089406463E-2</v>
      </c>
      <c r="BT607" s="130">
        <f t="shared" ref="BT607" si="11312">L607/L622</f>
        <v>3.303445021236432E-2</v>
      </c>
      <c r="BU607" s="128">
        <f t="shared" ref="BU607" si="11313">M607/M622</f>
        <v>5.429998307093279E-2</v>
      </c>
      <c r="BV607" s="132">
        <f t="shared" ref="BV607" si="11314">N607/N622</f>
        <v>3.883377398306935E-2</v>
      </c>
      <c r="BW607" s="133">
        <f t="shared" ref="BW607" si="11315">O607/O622</f>
        <v>4.7074103117035873E-2</v>
      </c>
      <c r="BX607" s="128">
        <f t="shared" ref="BX607" si="11316">P607/P622</f>
        <v>4.9247606019151846E-2</v>
      </c>
      <c r="BY607" s="129">
        <f t="shared" ref="BY607" si="11317">Q607/Q622</f>
        <v>3.7630178199490862E-2</v>
      </c>
      <c r="BZ607" s="130">
        <f t="shared" ref="BZ607" si="11318">R607/R622</f>
        <v>4.7550890585241729E-2</v>
      </c>
      <c r="CA607" s="131">
        <f t="shared" ref="CA607" si="11319">S607/S622</f>
        <v>4.1771189661725577E-2</v>
      </c>
      <c r="CB607" s="128">
        <f t="shared" ref="CB607" si="11320">T607/T622</f>
        <v>2.8605641298563064E-2</v>
      </c>
      <c r="CC607" s="129">
        <f t="shared" ref="CC607" si="11321">U607/U622</f>
        <v>3.5286859962985813E-2</v>
      </c>
      <c r="CD607" s="130">
        <f t="shared" ref="CD607" si="11322">V607/V622</f>
        <v>3.099894506207904E-2</v>
      </c>
      <c r="CE607" s="131">
        <f t="shared" ref="CE607" si="11323">W607/W622</f>
        <v>5.2153467991877742E-2</v>
      </c>
      <c r="CF607" s="128">
        <f t="shared" ref="CF607" si="11324">X607/X622</f>
        <v>3.9594707589395504E-2</v>
      </c>
      <c r="CG607" s="129">
        <f t="shared" ref="CG607" si="11325">Y607/Y622</f>
        <v>4.3145224323901832E-2</v>
      </c>
      <c r="CH607" s="130">
        <f t="shared" ref="CH607" si="11326">Z607/Z622</f>
        <v>5.2549676801532198E-2</v>
      </c>
      <c r="CI607" s="128">
        <f t="shared" ref="CI607" si="11327">AA607/AA622</f>
        <v>5.6071071420265586E-2</v>
      </c>
      <c r="CJ607" s="134">
        <f t="shared" ref="CJ607" si="11328">AB607/AB622</f>
        <v>4.4637240265532424E-2</v>
      </c>
      <c r="CK607" s="135">
        <f t="shared" ref="CK607" si="11329">AC607/AC622</f>
        <v>4.6377922575699504E-2</v>
      </c>
    </row>
    <row r="608" spans="1:89" ht="13.5" thickBot="1" x14ac:dyDescent="0.25">
      <c r="A608" s="145" t="s">
        <v>26</v>
      </c>
      <c r="B608" s="189">
        <v>1056</v>
      </c>
      <c r="C608" s="183">
        <v>980</v>
      </c>
      <c r="D608" s="184">
        <v>541</v>
      </c>
      <c r="E608" s="185">
        <v>503</v>
      </c>
      <c r="F608" s="182">
        <v>1159</v>
      </c>
      <c r="G608" s="186">
        <v>873</v>
      </c>
      <c r="H608" s="184">
        <v>1749</v>
      </c>
      <c r="I608" s="185">
        <v>1607</v>
      </c>
      <c r="J608" s="182">
        <v>266</v>
      </c>
      <c r="K608" s="183">
        <v>240</v>
      </c>
      <c r="L608" s="184">
        <v>804</v>
      </c>
      <c r="M608" s="182">
        <v>1023</v>
      </c>
      <c r="N608" s="187">
        <v>1585</v>
      </c>
      <c r="O608" s="190">
        <v>1529</v>
      </c>
      <c r="P608" s="182">
        <v>934</v>
      </c>
      <c r="Q608" s="183">
        <v>709</v>
      </c>
      <c r="R608" s="184">
        <v>1072</v>
      </c>
      <c r="S608" s="185">
        <v>988</v>
      </c>
      <c r="T608" s="182">
        <v>196</v>
      </c>
      <c r="U608" s="186">
        <v>312</v>
      </c>
      <c r="V608" s="184">
        <v>759</v>
      </c>
      <c r="W608" s="191">
        <v>1153</v>
      </c>
      <c r="X608" s="182">
        <v>650</v>
      </c>
      <c r="Y608" s="186">
        <v>467</v>
      </c>
      <c r="Z608" s="184">
        <v>1972</v>
      </c>
      <c r="AA608" s="182">
        <v>2086</v>
      </c>
      <c r="AB608" s="156">
        <f t="shared" si="11082"/>
        <v>12743</v>
      </c>
      <c r="AC608" s="157">
        <f t="shared" si="11083"/>
        <v>12470</v>
      </c>
      <c r="AE608" s="235">
        <f>$AE$19</f>
        <v>0</v>
      </c>
      <c r="AF608" s="125">
        <f t="shared" si="11274"/>
        <v>0</v>
      </c>
      <c r="AG608" s="183">
        <f t="shared" si="11274"/>
        <v>0</v>
      </c>
      <c r="AH608" s="184">
        <f t="shared" si="11274"/>
        <v>0</v>
      </c>
      <c r="AI608" s="185">
        <f t="shared" si="11274"/>
        <v>0</v>
      </c>
      <c r="AJ608" s="182">
        <f t="shared" si="11274"/>
        <v>0</v>
      </c>
      <c r="AK608" s="186">
        <f t="shared" si="11274"/>
        <v>0</v>
      </c>
      <c r="AL608" s="184">
        <f t="shared" si="11274"/>
        <v>0</v>
      </c>
      <c r="AM608" s="185">
        <f t="shared" si="11274"/>
        <v>0</v>
      </c>
      <c r="AN608" s="182">
        <f t="shared" si="11274"/>
        <v>0</v>
      </c>
      <c r="AO608" s="186">
        <f t="shared" si="11274"/>
        <v>0</v>
      </c>
      <c r="AP608" s="184">
        <f t="shared" si="11275"/>
        <v>0</v>
      </c>
      <c r="AQ608" s="182">
        <f t="shared" si="11275"/>
        <v>0</v>
      </c>
      <c r="AR608" s="187">
        <f t="shared" si="11275"/>
        <v>0</v>
      </c>
      <c r="AS608" s="188">
        <f t="shared" si="11275"/>
        <v>0</v>
      </c>
      <c r="AT608" s="182">
        <f t="shared" si="11275"/>
        <v>0</v>
      </c>
      <c r="AU608" s="186">
        <f t="shared" si="11275"/>
        <v>0</v>
      </c>
      <c r="AV608" s="184">
        <f t="shared" si="11275"/>
        <v>0</v>
      </c>
      <c r="AW608" s="185">
        <f t="shared" si="11275"/>
        <v>0</v>
      </c>
      <c r="AX608" s="182">
        <f t="shared" si="11275"/>
        <v>0</v>
      </c>
      <c r="AY608" s="186">
        <f t="shared" si="11275"/>
        <v>0</v>
      </c>
      <c r="AZ608" s="184">
        <f t="shared" si="11275"/>
        <v>0</v>
      </c>
      <c r="BA608" s="185">
        <f t="shared" si="11275"/>
        <v>0</v>
      </c>
      <c r="BB608" s="182">
        <f t="shared" si="11275"/>
        <v>0</v>
      </c>
      <c r="BC608" s="186">
        <f t="shared" si="11275"/>
        <v>0</v>
      </c>
      <c r="BD608" s="184">
        <f t="shared" si="11275"/>
        <v>0</v>
      </c>
      <c r="BE608" s="182">
        <f t="shared" si="11275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3.8033495407887627E-2</v>
      </c>
      <c r="BK608" s="129">
        <f t="shared" ref="BK608" si="11330">C608/C622</f>
        <v>3.5850160959906348E-2</v>
      </c>
      <c r="BL608" s="130">
        <f t="shared" ref="BL608" si="11331">D608/D622</f>
        <v>4.1631396691035015E-2</v>
      </c>
      <c r="BM608" s="131">
        <f t="shared" ref="BM608" si="11332">E608/E622</f>
        <v>3.9550243749017139E-2</v>
      </c>
      <c r="BN608" s="128">
        <f t="shared" ref="BN608" si="11333">F608/F622</f>
        <v>4.2133197615239204E-2</v>
      </c>
      <c r="BO608" s="129">
        <f t="shared" ref="BO608" si="11334">G608/G622</f>
        <v>3.5562978654065505E-2</v>
      </c>
      <c r="BP608" s="130">
        <f t="shared" ref="BP608" si="11335">H608/H622</f>
        <v>4.430876801864566E-2</v>
      </c>
      <c r="BQ608" s="131">
        <f t="shared" ref="BQ608" si="11336">I608/I622</f>
        <v>3.761616067039629E-2</v>
      </c>
      <c r="BR608" s="128">
        <f t="shared" ref="BR608" si="11337">J608/J622</f>
        <v>4.5184304399524373E-2</v>
      </c>
      <c r="BS608" s="129">
        <f t="shared" ref="BS608" si="11338">K608/K622</f>
        <v>3.6063110443275731E-2</v>
      </c>
      <c r="BT608" s="130">
        <f t="shared" ref="BT608" si="11339">L608/L622</f>
        <v>3.4493114247715471E-2</v>
      </c>
      <c r="BU608" s="128">
        <f t="shared" ref="BU608" si="11340">M608/M622</f>
        <v>4.3296089385474863E-2</v>
      </c>
      <c r="BV608" s="132">
        <f t="shared" ref="BV608" si="11341">N608/N622</f>
        <v>3.8445678802726369E-2</v>
      </c>
      <c r="BW608" s="133">
        <f t="shared" ref="BW608" si="11342">O608/O622</f>
        <v>3.7468143501274261E-2</v>
      </c>
      <c r="BX608" s="128">
        <f t="shared" ref="BX608" si="11343">P608/P622</f>
        <v>4.2590059279525763E-2</v>
      </c>
      <c r="BY608" s="129">
        <f t="shared" ref="BY608" si="11344">Q608/Q622</f>
        <v>3.2816477667206669E-2</v>
      </c>
      <c r="BZ608" s="130">
        <f t="shared" ref="BZ608" si="11345">R608/R622</f>
        <v>4.2620865139949109E-2</v>
      </c>
      <c r="CA608" s="131">
        <f t="shared" ref="CA608" si="11346">S608/S622</f>
        <v>3.7552261497529459E-2</v>
      </c>
      <c r="CB608" s="128">
        <f t="shared" ref="CB608" si="11347">T608/T622</f>
        <v>2.6077700904736562E-2</v>
      </c>
      <c r="CC608" s="129">
        <f t="shared" ref="CC608" si="11348">U608/U622</f>
        <v>3.8494756323257245E-2</v>
      </c>
      <c r="CD608" s="130">
        <f t="shared" ref="CD608" si="11349">V608/V622</f>
        <v>3.0796072384971191E-2</v>
      </c>
      <c r="CE608" s="131">
        <f t="shared" ref="CE608" si="11350">W608/W622</f>
        <v>4.1074418438958357E-2</v>
      </c>
      <c r="CF608" s="128">
        <f t="shared" ref="CF608" si="11351">X608/X622</f>
        <v>3.1970881904480844E-2</v>
      </c>
      <c r="CG608" s="129">
        <f t="shared" ref="CG608" si="11352">Y608/Y622</f>
        <v>3.6501485071127091E-2</v>
      </c>
      <c r="CH608" s="130">
        <f t="shared" ref="CH608" si="11353">Z608/Z622</f>
        <v>4.7210916926023465E-2</v>
      </c>
      <c r="CI608" s="128">
        <f t="shared" ref="CI608" si="11354">AA608/AA622</f>
        <v>4.8512756110607222E-2</v>
      </c>
      <c r="CJ608" s="134">
        <f t="shared" ref="CJ608" si="11355">AB608/AB622</f>
        <v>3.9883070586431056E-2</v>
      </c>
      <c r="CK608" s="135">
        <f t="shared" ref="CK608" si="11356">AC608/AC622</f>
        <v>3.9177123324683157E-2</v>
      </c>
    </row>
    <row r="609" spans="1:89" ht="14.25" thickTop="1" thickBot="1" x14ac:dyDescent="0.25">
      <c r="A609" s="136" t="s">
        <v>27</v>
      </c>
      <c r="B609" s="192">
        <v>968</v>
      </c>
      <c r="C609" s="176">
        <v>1319</v>
      </c>
      <c r="D609" s="177">
        <v>466</v>
      </c>
      <c r="E609" s="178">
        <v>525</v>
      </c>
      <c r="F609" s="175">
        <v>957</v>
      </c>
      <c r="G609" s="179">
        <v>974</v>
      </c>
      <c r="H609" s="177">
        <v>1811</v>
      </c>
      <c r="I609" s="178">
        <v>1888</v>
      </c>
      <c r="J609" s="175">
        <v>269</v>
      </c>
      <c r="K609" s="176">
        <v>223</v>
      </c>
      <c r="L609" s="177">
        <v>944</v>
      </c>
      <c r="M609" s="175">
        <v>860</v>
      </c>
      <c r="N609" s="180">
        <v>1660</v>
      </c>
      <c r="O609" s="193">
        <v>1497</v>
      </c>
      <c r="P609" s="175">
        <v>1049</v>
      </c>
      <c r="Q609" s="176">
        <v>694</v>
      </c>
      <c r="R609" s="177">
        <v>1124</v>
      </c>
      <c r="S609" s="178">
        <v>946</v>
      </c>
      <c r="T609" s="175">
        <v>228</v>
      </c>
      <c r="U609" s="179">
        <v>223</v>
      </c>
      <c r="V609" s="177">
        <v>919</v>
      </c>
      <c r="W609" s="194">
        <v>1073</v>
      </c>
      <c r="X609" s="175">
        <v>706</v>
      </c>
      <c r="Y609" s="179">
        <v>356</v>
      </c>
      <c r="Z609" s="177">
        <v>2067</v>
      </c>
      <c r="AA609" s="175">
        <v>2145</v>
      </c>
      <c r="AB609" s="156">
        <f t="shared" si="11082"/>
        <v>13168</v>
      </c>
      <c r="AC609" s="157">
        <f t="shared" si="11083"/>
        <v>12723</v>
      </c>
      <c r="AE609" s="229" t="s">
        <v>13</v>
      </c>
      <c r="AF609" s="20">
        <f t="shared" ref="AF609:BG609" si="11357">SUM(AF606:AF608)</f>
        <v>3164</v>
      </c>
      <c r="AG609" s="21">
        <f t="shared" si="11357"/>
        <v>7116</v>
      </c>
      <c r="AH609" s="20">
        <f t="shared" si="11357"/>
        <v>2116</v>
      </c>
      <c r="AI609" s="21">
        <f t="shared" si="11357"/>
        <v>2448</v>
      </c>
      <c r="AJ609" s="20">
        <f t="shared" si="11357"/>
        <v>2687</v>
      </c>
      <c r="AK609" s="21">
        <f t="shared" si="11357"/>
        <v>5175</v>
      </c>
      <c r="AL609" s="20">
        <f t="shared" si="11357"/>
        <v>5038</v>
      </c>
      <c r="AM609" s="21">
        <f t="shared" si="11357"/>
        <v>9364</v>
      </c>
      <c r="AN609" s="20">
        <f t="shared" si="11357"/>
        <v>1672</v>
      </c>
      <c r="AO609" s="21">
        <f t="shared" si="11357"/>
        <v>574</v>
      </c>
      <c r="AP609" s="20">
        <f t="shared" si="11357"/>
        <v>6180</v>
      </c>
      <c r="AQ609" s="21">
        <f t="shared" si="11357"/>
        <v>1727</v>
      </c>
      <c r="AR609" s="20">
        <f t="shared" si="11357"/>
        <v>8264</v>
      </c>
      <c r="AS609" s="21">
        <f t="shared" si="11357"/>
        <v>5170</v>
      </c>
      <c r="AT609" s="20">
        <f t="shared" si="11357"/>
        <v>3877</v>
      </c>
      <c r="AU609" s="21">
        <f t="shared" si="11357"/>
        <v>3526</v>
      </c>
      <c r="AV609" s="20">
        <f t="shared" si="11357"/>
        <v>3709</v>
      </c>
      <c r="AW609" s="21">
        <f t="shared" si="11357"/>
        <v>4976</v>
      </c>
      <c r="AX609" s="20">
        <f t="shared" si="11357"/>
        <v>2633</v>
      </c>
      <c r="AY609" s="21">
        <f t="shared" si="11357"/>
        <v>539</v>
      </c>
      <c r="AZ609" s="20">
        <f t="shared" si="11357"/>
        <v>6116</v>
      </c>
      <c r="BA609" s="21">
        <f t="shared" si="11357"/>
        <v>3142</v>
      </c>
      <c r="BB609" s="20">
        <f t="shared" si="11357"/>
        <v>4206</v>
      </c>
      <c r="BC609" s="21">
        <f t="shared" si="11357"/>
        <v>1615</v>
      </c>
      <c r="BD609" s="20">
        <f t="shared" si="11357"/>
        <v>6129</v>
      </c>
      <c r="BE609" s="21">
        <f t="shared" si="11357"/>
        <v>8664</v>
      </c>
      <c r="BF609" s="160">
        <f t="shared" si="11357"/>
        <v>55791</v>
      </c>
      <c r="BG609" s="161">
        <f t="shared" si="11357"/>
        <v>54036</v>
      </c>
      <c r="BI609" s="136" t="s">
        <v>27</v>
      </c>
      <c r="BJ609" s="128">
        <f>B609/B622</f>
        <v>3.4864037457230324E-2</v>
      </c>
      <c r="BK609" s="129">
        <f t="shared" ref="BK609" si="11358">C609/C622</f>
        <v>4.8251390108282118E-2</v>
      </c>
      <c r="BL609" s="130">
        <f t="shared" ref="BL609" si="11359">D609/D622</f>
        <v>3.5859946133128123E-2</v>
      </c>
      <c r="BM609" s="131">
        <f t="shared" ref="BM609" si="11360">E609/E622</f>
        <v>4.1280075483566596E-2</v>
      </c>
      <c r="BN609" s="128">
        <f t="shared" ref="BN609" si="11361">F609/F622</f>
        <v>3.4789879307837723E-2</v>
      </c>
      <c r="BO609" s="129">
        <f t="shared" ref="BO609" si="11362">G609/G622</f>
        <v>3.9677366791591985E-2</v>
      </c>
      <c r="BP609" s="130">
        <f t="shared" ref="BP609" si="11363">H609/H622</f>
        <v>4.5879461910673117E-2</v>
      </c>
      <c r="BQ609" s="131">
        <f t="shared" ref="BQ609" si="11364">I609/I622</f>
        <v>4.4193722057067952E-2</v>
      </c>
      <c r="BR609" s="128">
        <f t="shared" ref="BR609" si="11365">J609/J622</f>
        <v>4.5693901817564123E-2</v>
      </c>
      <c r="BS609" s="129">
        <f t="shared" ref="BS609" si="11366">K609/K622</f>
        <v>3.3508640120210369E-2</v>
      </c>
      <c r="BT609" s="130">
        <f t="shared" ref="BT609" si="11367">L609/L622</f>
        <v>4.0499377922690809E-2</v>
      </c>
      <c r="BU609" s="128">
        <f t="shared" ref="BU609" si="11368">M609/M622</f>
        <v>3.6397494498053157E-2</v>
      </c>
      <c r="BV609" s="132">
        <f t="shared" ref="BV609" si="11369">N609/N622</f>
        <v>4.0264874960584084E-2</v>
      </c>
      <c r="BW609" s="133">
        <f t="shared" ref="BW609" si="11370">O609/O622</f>
        <v>3.6683983532640657E-2</v>
      </c>
      <c r="BX609" s="128">
        <f t="shared" ref="BX609" si="11371">P609/P622</f>
        <v>4.7834017327861376E-2</v>
      </c>
      <c r="BY609" s="129">
        <f t="shared" ref="BY609" si="11372">Q609/Q622</f>
        <v>3.2122193936588751E-2</v>
      </c>
      <c r="BZ609" s="130">
        <f t="shared" ref="BZ609" si="11373">R609/R622</f>
        <v>4.4688295165394402E-2</v>
      </c>
      <c r="CA609" s="131">
        <f t="shared" ref="CA609" si="11374">S609/S622</f>
        <v>3.5955910300266056E-2</v>
      </c>
      <c r="CB609" s="128">
        <f t="shared" ref="CB609" si="11375">T609/T622</f>
        <v>3.0335284725918042E-2</v>
      </c>
      <c r="CC609" s="129">
        <f t="shared" ref="CC609" si="11376">U609/U622</f>
        <v>2.7513880320789635E-2</v>
      </c>
      <c r="CD609" s="130">
        <f t="shared" ref="CD609" si="11377">V609/V622</f>
        <v>3.7287998052422298E-2</v>
      </c>
      <c r="CE609" s="131">
        <f t="shared" ref="CE609" si="11378">W609/W622</f>
        <v>3.8224502155249189E-2</v>
      </c>
      <c r="CF609" s="128">
        <f t="shared" ref="CF609" si="11379">X609/X622</f>
        <v>3.4725296345482271E-2</v>
      </c>
      <c r="CG609" s="129">
        <f t="shared" ref="CG609" si="11380">Y609/Y622</f>
        <v>2.7825543223385964E-2</v>
      </c>
      <c r="CH609" s="130">
        <f t="shared" ref="CH609" si="11381">Z609/Z622</f>
        <v>4.9485276514244676E-2</v>
      </c>
      <c r="CI609" s="128">
        <f t="shared" ref="CI609" si="11382">AA609/AA622</f>
        <v>4.9884881043745201E-2</v>
      </c>
      <c r="CJ609" s="134">
        <f t="shared" ref="CJ609" si="11383">AB609/AB622</f>
        <v>4.1213236559846517E-2</v>
      </c>
      <c r="CK609" s="135">
        <f t="shared" ref="CK609" si="11384">AC609/AC622</f>
        <v>3.9971975947068472E-2</v>
      </c>
    </row>
    <row r="610" spans="1:89" ht="13.5" thickTop="1" x14ac:dyDescent="0.2">
      <c r="A610" s="145" t="s">
        <v>28</v>
      </c>
      <c r="B610" s="189">
        <v>954</v>
      </c>
      <c r="C610" s="183">
        <v>1551</v>
      </c>
      <c r="D610" s="184">
        <v>610</v>
      </c>
      <c r="E610" s="185">
        <v>615</v>
      </c>
      <c r="F610" s="182">
        <v>912</v>
      </c>
      <c r="G610" s="186">
        <v>1483</v>
      </c>
      <c r="H610" s="184">
        <v>1888</v>
      </c>
      <c r="I610" s="185">
        <v>2339</v>
      </c>
      <c r="J610" s="182">
        <v>346</v>
      </c>
      <c r="K610" s="183">
        <v>195</v>
      </c>
      <c r="L610" s="184">
        <v>1493</v>
      </c>
      <c r="M610" s="182">
        <v>773</v>
      </c>
      <c r="N610" s="187">
        <v>2221</v>
      </c>
      <c r="O610" s="190">
        <v>1648</v>
      </c>
      <c r="P610" s="182">
        <v>1133</v>
      </c>
      <c r="Q610" s="183">
        <v>835</v>
      </c>
      <c r="R610" s="184">
        <v>1137</v>
      </c>
      <c r="S610" s="185">
        <v>1413</v>
      </c>
      <c r="T610" s="182">
        <v>384</v>
      </c>
      <c r="U610" s="186">
        <v>177</v>
      </c>
      <c r="V610" s="184">
        <v>1480</v>
      </c>
      <c r="W610" s="191">
        <v>1137</v>
      </c>
      <c r="X610" s="182">
        <v>1079</v>
      </c>
      <c r="Y610" s="186">
        <v>341</v>
      </c>
      <c r="Z610" s="184">
        <v>2180</v>
      </c>
      <c r="AA610" s="182">
        <v>2393</v>
      </c>
      <c r="AB610" s="156">
        <f t="shared" si="11082"/>
        <v>15817</v>
      </c>
      <c r="AC610" s="157">
        <f t="shared" si="11083"/>
        <v>14900</v>
      </c>
      <c r="BI610" s="145" t="s">
        <v>28</v>
      </c>
      <c r="BJ610" s="128">
        <f>B610/B622</f>
        <v>3.4359805510534844E-2</v>
      </c>
      <c r="BK610" s="129">
        <f t="shared" ref="BK610" si="11385">C610/C622</f>
        <v>5.6738366988586482E-2</v>
      </c>
      <c r="BL610" s="130">
        <f t="shared" ref="BL610" si="11386">D610/D622</f>
        <v>4.6941131204309351E-2</v>
      </c>
      <c r="BM610" s="131">
        <f t="shared" ref="BM610" si="11387">E610/E622</f>
        <v>4.8356659852178019E-2</v>
      </c>
      <c r="BN610" s="128">
        <f t="shared" ref="BN610" si="11388">F610/F622</f>
        <v>3.3153991566089863E-2</v>
      </c>
      <c r="BO610" s="129">
        <f t="shared" ref="BO610" si="11389">G610/G622</f>
        <v>6.0412253544076908E-2</v>
      </c>
      <c r="BP610" s="130">
        <f t="shared" ref="BP610" si="11390">H610/H622</f>
        <v>4.7830162389481415E-2</v>
      </c>
      <c r="BQ610" s="131">
        <f t="shared" ref="BQ610" si="11391">I610/I622</f>
        <v>5.4750591044217131E-2</v>
      </c>
      <c r="BR610" s="128">
        <f t="shared" ref="BR610" si="11392">J610/J622</f>
        <v>5.877356888058434E-2</v>
      </c>
      <c r="BS610" s="129">
        <f t="shared" ref="BS610" si="11393">K610/K622</f>
        <v>2.9301277235161533E-2</v>
      </c>
      <c r="BT610" s="130">
        <f t="shared" ref="BT610" si="11394">L610/L622</f>
        <v>6.4052511905272641E-2</v>
      </c>
      <c r="BU610" s="128">
        <f t="shared" ref="BU610" si="11395">M610/M622</f>
        <v>3.2715422380226851E-2</v>
      </c>
      <c r="BV610" s="132">
        <f t="shared" ref="BV610" si="11396">N610/N622</f>
        <v>5.3872462221359788E-2</v>
      </c>
      <c r="BW610" s="133">
        <f t="shared" ref="BW610" si="11397">O610/O622</f>
        <v>4.0384238384630462E-2</v>
      </c>
      <c r="BX610" s="128">
        <f t="shared" ref="BX610" si="11398">P610/P622</f>
        <v>5.166438668490652E-2</v>
      </c>
      <c r="BY610" s="129">
        <f t="shared" ref="BY610" si="11399">Q610/Q622</f>
        <v>3.8648461004397131E-2</v>
      </c>
      <c r="BZ610" s="130">
        <f t="shared" ref="BZ610" si="11400">R610/R622</f>
        <v>4.5205152671755726E-2</v>
      </c>
      <c r="CA610" s="131">
        <f t="shared" ref="CA610" si="11401">S610/S622</f>
        <v>5.3705815279361462E-2</v>
      </c>
      <c r="CB610" s="128">
        <f t="shared" ref="CB610" si="11402">T610/T622</f>
        <v>5.1091005854177751E-2</v>
      </c>
      <c r="CC610" s="129">
        <f t="shared" ref="CC610" si="11403">U610/U622</f>
        <v>2.1838371375694016E-2</v>
      </c>
      <c r="CD610" s="130">
        <f t="shared" ref="CD610" si="11404">V610/V622</f>
        <v>6.0050312423922746E-2</v>
      </c>
      <c r="CE610" s="131">
        <f t="shared" ref="CE610" si="11405">W610/W622</f>
        <v>4.0504435182216525E-2</v>
      </c>
      <c r="CF610" s="128">
        <f t="shared" ref="CF610" si="11406">X610/X622</f>
        <v>5.3071663961438198E-2</v>
      </c>
      <c r="CG610" s="129">
        <f t="shared" ref="CG610" si="11407">Y610/Y622</f>
        <v>2.665311864936689E-2</v>
      </c>
      <c r="CH610" s="130">
        <f t="shared" ref="CH610" si="11408">Z610/Z622</f>
        <v>5.2190567392865692E-2</v>
      </c>
      <c r="CI610" s="128">
        <f t="shared" ref="CI610" si="11409">AA610/AA622</f>
        <v>5.5652457033884509E-2</v>
      </c>
      <c r="CJ610" s="134">
        <f t="shared" ref="CJ610" si="11410">AB610/AB622</f>
        <v>4.9504082827087813E-2</v>
      </c>
      <c r="CK610" s="135">
        <f t="shared" ref="CK610" si="11411">AC610/AC622</f>
        <v>4.6811478551546035E-2</v>
      </c>
    </row>
    <row r="611" spans="1:89" x14ac:dyDescent="0.2">
      <c r="A611" s="136" t="s">
        <v>29</v>
      </c>
      <c r="B611" s="192">
        <v>1177</v>
      </c>
      <c r="C611" s="176">
        <v>2152</v>
      </c>
      <c r="D611" s="177">
        <v>973</v>
      </c>
      <c r="E611" s="178">
        <v>739</v>
      </c>
      <c r="F611" s="175">
        <v>1218</v>
      </c>
      <c r="G611" s="179">
        <v>2154</v>
      </c>
      <c r="H611" s="177">
        <v>2066</v>
      </c>
      <c r="I611" s="178">
        <v>3380</v>
      </c>
      <c r="J611" s="175">
        <v>640</v>
      </c>
      <c r="K611" s="176">
        <v>216</v>
      </c>
      <c r="L611" s="177">
        <v>2218</v>
      </c>
      <c r="M611" s="175">
        <v>735</v>
      </c>
      <c r="N611" s="180">
        <v>3230</v>
      </c>
      <c r="O611" s="193">
        <v>1935</v>
      </c>
      <c r="P611" s="175">
        <v>1616</v>
      </c>
      <c r="Q611" s="176">
        <v>1130</v>
      </c>
      <c r="R611" s="177">
        <v>1496</v>
      </c>
      <c r="S611" s="178">
        <v>1925</v>
      </c>
      <c r="T611" s="175">
        <v>912</v>
      </c>
      <c r="U611" s="179">
        <v>187</v>
      </c>
      <c r="V611" s="177">
        <v>2196</v>
      </c>
      <c r="W611" s="194">
        <v>1205</v>
      </c>
      <c r="X611" s="175">
        <v>1562</v>
      </c>
      <c r="Y611" s="179">
        <v>578</v>
      </c>
      <c r="Z611" s="177">
        <v>2476</v>
      </c>
      <c r="AA611" s="175">
        <v>3271</v>
      </c>
      <c r="AB611" s="156">
        <f t="shared" si="11082"/>
        <v>21780</v>
      </c>
      <c r="AC611" s="157">
        <f t="shared" si="11083"/>
        <v>19607</v>
      </c>
      <c r="BI611" s="136" t="s">
        <v>29</v>
      </c>
      <c r="BJ611" s="128">
        <f>B611/B622</f>
        <v>4.2391500090041417E-2</v>
      </c>
      <c r="BK611" s="129">
        <f t="shared" ref="BK611" si="11412">C611/C622</f>
        <v>7.8724026924202523E-2</v>
      </c>
      <c r="BL611" s="130">
        <f t="shared" ref="BL611" si="11413">D611/D622</f>
        <v>7.4874951904578685E-2</v>
      </c>
      <c r="BM611" s="131">
        <f t="shared" ref="BM611" si="11414">E611/E622</f>
        <v>5.8106620537820411E-2</v>
      </c>
      <c r="BN611" s="128">
        <f t="shared" ref="BN611" si="11415">F611/F622</f>
        <v>4.4278028209975277E-2</v>
      </c>
      <c r="BO611" s="129">
        <f t="shared" ref="BO611" si="11416">G611/G622</f>
        <v>8.7746455923089453E-2</v>
      </c>
      <c r="BP611" s="130">
        <f t="shared" ref="BP611" si="11417">H611/H622</f>
        <v>5.2339573885947357E-2</v>
      </c>
      <c r="BQ611" s="131">
        <f t="shared" ref="BQ611" si="11418">I611/I622</f>
        <v>7.9117998174200038E-2</v>
      </c>
      <c r="BR611" s="128">
        <f t="shared" ref="BR611" si="11419">J611/J622</f>
        <v>0.1087141158484797</v>
      </c>
      <c r="BS611" s="129">
        <f t="shared" ref="BS611" si="11420">K611/K622</f>
        <v>3.2456799398948161E-2</v>
      </c>
      <c r="BT611" s="130">
        <f t="shared" ref="BT611" si="11421">L611/L622</f>
        <v>9.5156377364966321E-2</v>
      </c>
      <c r="BU611" s="128">
        <f t="shared" ref="BU611" si="11422">M611/M622</f>
        <v>3.1107160995429151E-2</v>
      </c>
      <c r="BV611" s="132">
        <f t="shared" ref="BV611" si="11423">N611/N622</f>
        <v>7.8346714531738915E-2</v>
      </c>
      <c r="BW611" s="133">
        <f t="shared" ref="BW611" si="11424">O611/O622</f>
        <v>4.7417173103313073E-2</v>
      </c>
      <c r="BX611" s="128">
        <f t="shared" ref="BX611" si="11425">P611/P622</f>
        <v>7.3689010487916096E-2</v>
      </c>
      <c r="BY611" s="129">
        <f t="shared" ref="BY611" si="11426">Q611/Q622</f>
        <v>5.2302707706549413E-2</v>
      </c>
      <c r="BZ611" s="130">
        <f t="shared" ref="BZ611" si="11427">R611/R622</f>
        <v>5.9478371501272262E-2</v>
      </c>
      <c r="CA611" s="131">
        <f t="shared" ref="CA611" si="11428">S611/S622</f>
        <v>7.3166096541239067E-2</v>
      </c>
      <c r="CB611" s="128">
        <f t="shared" ref="CB611" si="11429">T611/T622</f>
        <v>0.12134113890367217</v>
      </c>
      <c r="CC611" s="129">
        <f t="shared" ref="CC611" si="11430">U611/U622</f>
        <v>2.3072177668106108E-2</v>
      </c>
      <c r="CD611" s="130">
        <f t="shared" ref="CD611" si="11431">V611/V622</f>
        <v>8.9101679785766455E-2</v>
      </c>
      <c r="CE611" s="131">
        <f t="shared" ref="CE611" si="11432">W611/W622</f>
        <v>4.2926864023369316E-2</v>
      </c>
      <c r="CF611" s="128">
        <f t="shared" ref="CF611" si="11433">X611/X622</f>
        <v>7.6828488515075496E-2</v>
      </c>
      <c r="CG611" s="129">
        <f t="shared" ref="CG611" si="11434">Y611/Y622</f>
        <v>4.5177426918868217E-2</v>
      </c>
      <c r="CH611" s="130">
        <f t="shared" ref="CH611" si="11435">Z611/Z622</f>
        <v>5.9276993057218098E-2</v>
      </c>
      <c r="CI611" s="128">
        <f t="shared" ref="CI611" si="11436">AA611/AA622</f>
        <v>7.6071536547361568E-2</v>
      </c>
      <c r="CJ611" s="134">
        <f t="shared" ref="CJ611" si="11437">AB611/AB622</f>
        <v>6.81670938846793E-2</v>
      </c>
      <c r="CK611" s="135">
        <f t="shared" ref="CK611" si="11438">AC611/AC622</f>
        <v>6.1599507379876718E-2</v>
      </c>
    </row>
    <row r="612" spans="1:89" x14ac:dyDescent="0.2">
      <c r="A612" s="145" t="s">
        <v>30</v>
      </c>
      <c r="B612" s="189">
        <v>1513</v>
      </c>
      <c r="C612" s="183">
        <v>3089</v>
      </c>
      <c r="D612" s="184">
        <v>1172</v>
      </c>
      <c r="E612" s="185">
        <v>1060</v>
      </c>
      <c r="F612" s="182">
        <v>1447</v>
      </c>
      <c r="G612" s="186">
        <v>2542</v>
      </c>
      <c r="H612" s="184">
        <v>2448</v>
      </c>
      <c r="I612" s="185">
        <v>4377</v>
      </c>
      <c r="J612" s="182">
        <v>983</v>
      </c>
      <c r="K612" s="183">
        <v>241</v>
      </c>
      <c r="L612" s="184">
        <v>3071</v>
      </c>
      <c r="M612" s="182">
        <v>839</v>
      </c>
      <c r="N612" s="187">
        <v>4150</v>
      </c>
      <c r="O612" s="190">
        <v>2544</v>
      </c>
      <c r="P612" s="182">
        <v>2046</v>
      </c>
      <c r="Q612" s="183">
        <v>1666</v>
      </c>
      <c r="R612" s="184">
        <v>1837</v>
      </c>
      <c r="S612" s="185">
        <v>2427</v>
      </c>
      <c r="T612" s="182">
        <v>1342</v>
      </c>
      <c r="U612" s="186">
        <v>286</v>
      </c>
      <c r="V612" s="184">
        <v>3085</v>
      </c>
      <c r="W612" s="191">
        <v>1480</v>
      </c>
      <c r="X612" s="182">
        <v>2189</v>
      </c>
      <c r="Y612" s="186">
        <v>777</v>
      </c>
      <c r="Z612" s="184">
        <v>3090</v>
      </c>
      <c r="AA612" s="182">
        <v>4432</v>
      </c>
      <c r="AB612" s="156">
        <f t="shared" si="11082"/>
        <v>28373</v>
      </c>
      <c r="AC612" s="157">
        <f t="shared" si="11083"/>
        <v>25760</v>
      </c>
      <c r="BI612" s="145" t="s">
        <v>30</v>
      </c>
      <c r="BJ612" s="128">
        <f>B612/B622</f>
        <v>5.4493066810732939E-2</v>
      </c>
      <c r="BK612" s="129">
        <f t="shared" ref="BK612" si="11439">C612/C622</f>
        <v>0.11300117061750073</v>
      </c>
      <c r="BL612" s="130">
        <f t="shared" ref="BL612" si="11440">D612/D622</f>
        <v>9.0188534051558286E-2</v>
      </c>
      <c r="BM612" s="131">
        <f t="shared" ref="BM612" si="11441">E612/E622</f>
        <v>8.334643811920113E-2</v>
      </c>
      <c r="BN612" s="128">
        <f t="shared" ref="BN612" si="11442">F612/F622</f>
        <v>5.2602879162425474E-2</v>
      </c>
      <c r="BO612" s="129">
        <f t="shared" ref="BO612" si="11443">G612/G622</f>
        <v>0.10355222421378524</v>
      </c>
      <c r="BP612" s="130">
        <f t="shared" ref="BP612" si="11444">H612/H622</f>
        <v>6.2017074962632687E-2</v>
      </c>
      <c r="BQ612" s="131">
        <f t="shared" ref="BQ612" si="11445">I612/I622</f>
        <v>0.1024554668664123</v>
      </c>
      <c r="BR612" s="128">
        <f t="shared" ref="BR612" si="11446">J612/J622</f>
        <v>0.16697808731102429</v>
      </c>
      <c r="BS612" s="129">
        <f t="shared" ref="BS612" si="11447">K612/K622</f>
        <v>3.6213373403456046E-2</v>
      </c>
      <c r="BT612" s="130">
        <f t="shared" ref="BT612" si="11448">L612/L622</f>
        <v>0.13175168389892317</v>
      </c>
      <c r="BU612" s="128">
        <f t="shared" ref="BU612" si="11449">M612/M622</f>
        <v>3.5508718469612323E-2</v>
      </c>
      <c r="BV612" s="132">
        <f t="shared" ref="BV612" si="11450">N612/N622</f>
        <v>0.10066218740146021</v>
      </c>
      <c r="BW612" s="133">
        <f t="shared" ref="BW612" si="11451">O612/O622</f>
        <v>6.2340717506371303E-2</v>
      </c>
      <c r="BX612" s="128">
        <f t="shared" ref="BX612" si="11452">P612/P622</f>
        <v>9.3296853625170997E-2</v>
      </c>
      <c r="BY612" s="129">
        <f t="shared" ref="BY612" si="11453">Q612/Q622</f>
        <v>7.7111779680629489E-2</v>
      </c>
      <c r="BZ612" s="130">
        <f t="shared" ref="BZ612" si="11454">R612/R622</f>
        <v>7.3035941475826968E-2</v>
      </c>
      <c r="CA612" s="131">
        <f t="shared" ref="CA612" si="11455">S612/S622</f>
        <v>9.2246294184720634E-2</v>
      </c>
      <c r="CB612" s="128">
        <f t="shared" ref="CB612" si="11456">T612/T622</f>
        <v>0.17855242150079831</v>
      </c>
      <c r="CC612" s="129">
        <f t="shared" ref="CC612" si="11457">U612/U622</f>
        <v>3.5286859962985813E-2</v>
      </c>
      <c r="CD612" s="130">
        <f t="shared" ref="CD612" si="11458">V612/V622</f>
        <v>0.12517244177554168</v>
      </c>
      <c r="CE612" s="131">
        <f t="shared" ref="CE612" si="11459">W612/W622</f>
        <v>5.2723451248619574E-2</v>
      </c>
      <c r="CF612" s="128">
        <f t="shared" ref="CF612" si="11460">X612/X622</f>
        <v>0.10766809305985933</v>
      </c>
      <c r="CG612" s="129">
        <f t="shared" ref="CG612" si="11461">Y612/Y622</f>
        <v>6.0731592934187902E-2</v>
      </c>
      <c r="CH612" s="130">
        <f t="shared" ref="CH612" si="11462">Z612/Z622</f>
        <v>7.397653818530045E-2</v>
      </c>
      <c r="CI612" s="128">
        <f t="shared" ref="CI612" si="11463">AA612/AA622</f>
        <v>0.10307216446894114</v>
      </c>
      <c r="CJ612" s="134">
        <f t="shared" ref="CJ612" si="11464">AB612/AB622</f>
        <v>8.8801880385216067E-2</v>
      </c>
      <c r="CK612" s="135">
        <f t="shared" ref="CK612" si="11465">AC612/AC622</f>
        <v>8.0930448824686294E-2</v>
      </c>
    </row>
    <row r="613" spans="1:89" x14ac:dyDescent="0.2">
      <c r="A613" s="136" t="s">
        <v>31</v>
      </c>
      <c r="B613" s="192">
        <v>1651</v>
      </c>
      <c r="C613" s="176">
        <v>4027</v>
      </c>
      <c r="D613" s="177">
        <v>944</v>
      </c>
      <c r="E613" s="178">
        <v>1388</v>
      </c>
      <c r="F613" s="175">
        <v>1240</v>
      </c>
      <c r="G613" s="179">
        <v>2633</v>
      </c>
      <c r="H613" s="177">
        <v>2590</v>
      </c>
      <c r="I613" s="178">
        <v>4987</v>
      </c>
      <c r="J613" s="175">
        <v>689</v>
      </c>
      <c r="K613" s="176">
        <v>333</v>
      </c>
      <c r="L613" s="177">
        <v>3109</v>
      </c>
      <c r="M613" s="175">
        <v>888</v>
      </c>
      <c r="N613" s="180">
        <v>4114</v>
      </c>
      <c r="O613" s="193">
        <v>2626</v>
      </c>
      <c r="P613" s="175">
        <v>1831</v>
      </c>
      <c r="Q613" s="176">
        <v>1860</v>
      </c>
      <c r="R613" s="177">
        <v>1872</v>
      </c>
      <c r="S613" s="178">
        <v>2549</v>
      </c>
      <c r="T613" s="175">
        <v>1291</v>
      </c>
      <c r="U613" s="179">
        <v>253</v>
      </c>
      <c r="V613" s="177">
        <v>3031</v>
      </c>
      <c r="W613" s="194">
        <v>1662</v>
      </c>
      <c r="X613" s="175">
        <v>2017</v>
      </c>
      <c r="Y613" s="179">
        <v>838</v>
      </c>
      <c r="Z613" s="177">
        <v>3039</v>
      </c>
      <c r="AA613" s="175">
        <v>4232</v>
      </c>
      <c r="AB613" s="156">
        <f t="shared" si="11082"/>
        <v>27418</v>
      </c>
      <c r="AC613" s="157">
        <f t="shared" si="11083"/>
        <v>28276</v>
      </c>
      <c r="BI613" s="136" t="s">
        <v>31</v>
      </c>
      <c r="BJ613" s="128">
        <f>B613/B622</f>
        <v>5.9463353142445524E-2</v>
      </c>
      <c r="BK613" s="129">
        <f t="shared" ref="BK613" si="11466">C613/C622</f>
        <v>0.1473148961076968</v>
      </c>
      <c r="BL613" s="130">
        <f t="shared" ref="BL613" si="11467">D613/D622</f>
        <v>7.2643324355521358E-2</v>
      </c>
      <c r="BM613" s="131">
        <f t="shared" ref="BM613" si="11468">E613/E622</f>
        <v>0.10913665670702941</v>
      </c>
      <c r="BN613" s="128">
        <f t="shared" ref="BN613" si="11469">F613/F622</f>
        <v>4.5077795550385345E-2</v>
      </c>
      <c r="BO613" s="129">
        <f t="shared" ref="BO613" si="11470">G613/G622</f>
        <v>0.10725924718918038</v>
      </c>
      <c r="BP613" s="130">
        <f t="shared" ref="BP613" si="11471">H613/H622</f>
        <v>6.5614470650824611E-2</v>
      </c>
      <c r="BQ613" s="131">
        <f t="shared" ref="BQ613" si="11472">I613/I622</f>
        <v>0.11673415884459633</v>
      </c>
      <c r="BR613" s="128">
        <f t="shared" ref="BR613" si="11473">J613/J622</f>
        <v>0.11703754034312892</v>
      </c>
      <c r="BS613" s="129">
        <f t="shared" ref="BS613" si="11474">K613/K622</f>
        <v>5.003756574004508E-2</v>
      </c>
      <c r="BT613" s="130">
        <f t="shared" ref="BT613" si="11475">L613/L622</f>
        <v>0.13338195546784504</v>
      </c>
      <c r="BU613" s="128">
        <f t="shared" ref="BU613" si="11476">M613/M622</f>
        <v>3.7582529202640935E-2</v>
      </c>
      <c r="BV613" s="132">
        <f t="shared" ref="BV613" si="11477">N613/N622</f>
        <v>9.97889732456885E-2</v>
      </c>
      <c r="BW613" s="133">
        <f t="shared" ref="BW613" si="11478">O613/O622</f>
        <v>6.4350127425994899E-2</v>
      </c>
      <c r="BX613" s="128">
        <f t="shared" ref="BX613" si="11479">P613/P622</f>
        <v>8.3492932056543553E-2</v>
      </c>
      <c r="BY613" s="129">
        <f t="shared" ref="BY613" si="11480">Q613/Q622</f>
        <v>8.6091182596621157E-2</v>
      </c>
      <c r="BZ613" s="130">
        <f t="shared" ref="BZ613" si="11481">R613/R622</f>
        <v>7.4427480916030533E-2</v>
      </c>
      <c r="CA613" s="131">
        <f t="shared" ref="CA613" si="11482">S613/S622</f>
        <v>9.6883314329152412E-2</v>
      </c>
      <c r="CB613" s="128">
        <f t="shared" ref="CB613" si="11483">T613/T622</f>
        <v>0.17176689728579031</v>
      </c>
      <c r="CC613" s="129">
        <f t="shared" ref="CC613" si="11484">U613/U622</f>
        <v>3.121529919802591E-2</v>
      </c>
      <c r="CD613" s="130">
        <f t="shared" ref="CD613" si="11485">V613/V622</f>
        <v>0.12298141686277692</v>
      </c>
      <c r="CE613" s="131">
        <f t="shared" ref="CE613" si="11486">W613/W622</f>
        <v>5.9207010794057928E-2</v>
      </c>
      <c r="CF613" s="128">
        <f t="shared" ref="CF613" si="11487">X613/X622</f>
        <v>9.9208105848212089E-2</v>
      </c>
      <c r="CG613" s="129">
        <f t="shared" ref="CG613" si="11488">Y613/Y622</f>
        <v>6.5499452868532121E-2</v>
      </c>
      <c r="CH613" s="130">
        <f t="shared" ref="CH613" si="11489">Z613/Z622</f>
        <v>7.2755566195834329E-2</v>
      </c>
      <c r="CI613" s="128">
        <f t="shared" ref="CI613" si="11490">AA613/AA622</f>
        <v>9.8420893509151369E-2</v>
      </c>
      <c r="CJ613" s="134">
        <f t="shared" ref="CJ613" si="11491">AB613/AB622</f>
        <v>8.5812919197894272E-2</v>
      </c>
      <c r="CK613" s="135">
        <f t="shared" ref="CK613" si="11492">AC613/AC622</f>
        <v>8.8834991108960787E-2</v>
      </c>
    </row>
    <row r="614" spans="1:89" x14ac:dyDescent="0.2">
      <c r="A614" s="145" t="s">
        <v>32</v>
      </c>
      <c r="B614" s="189">
        <v>1655</v>
      </c>
      <c r="C614" s="183">
        <v>2952</v>
      </c>
      <c r="D614" s="184">
        <v>598</v>
      </c>
      <c r="E614" s="185">
        <v>1128</v>
      </c>
      <c r="F614" s="182">
        <v>1286</v>
      </c>
      <c r="G614" s="186">
        <v>2554</v>
      </c>
      <c r="H614" s="184">
        <v>2222</v>
      </c>
      <c r="I614" s="185">
        <v>4186</v>
      </c>
      <c r="J614" s="182">
        <v>468</v>
      </c>
      <c r="K614" s="183">
        <v>227</v>
      </c>
      <c r="L614" s="184">
        <v>2096</v>
      </c>
      <c r="M614" s="182">
        <v>875</v>
      </c>
      <c r="N614" s="187">
        <v>2894</v>
      </c>
      <c r="O614" s="190">
        <v>2499</v>
      </c>
      <c r="P614" s="182">
        <v>1308</v>
      </c>
      <c r="Q614" s="183">
        <v>1692</v>
      </c>
      <c r="R614" s="184">
        <v>1437</v>
      </c>
      <c r="S614" s="185">
        <v>2202</v>
      </c>
      <c r="T614" s="182">
        <v>553</v>
      </c>
      <c r="U614" s="186">
        <v>313</v>
      </c>
      <c r="V614" s="184">
        <v>2737</v>
      </c>
      <c r="W614" s="191">
        <v>1605</v>
      </c>
      <c r="X614" s="182">
        <v>1288</v>
      </c>
      <c r="Y614" s="186">
        <v>715</v>
      </c>
      <c r="Z614" s="184">
        <v>2397</v>
      </c>
      <c r="AA614" s="182">
        <v>3217</v>
      </c>
      <c r="AB614" s="156">
        <f t="shared" si="11082"/>
        <v>20939</v>
      </c>
      <c r="AC614" s="157">
        <f t="shared" si="11083"/>
        <v>24165</v>
      </c>
      <c r="BI614" s="145" t="s">
        <v>32</v>
      </c>
      <c r="BJ614" s="128">
        <f>B614/B622</f>
        <v>5.9607419412929949E-2</v>
      </c>
      <c r="BK614" s="129">
        <f t="shared" ref="BK614" si="11493">C614/C622</f>
        <v>0.10798946444249341</v>
      </c>
      <c r="BL614" s="130">
        <f t="shared" ref="BL614" si="11494">D614/D622</f>
        <v>4.6017699115044247E-2</v>
      </c>
      <c r="BM614" s="131">
        <f t="shared" ref="BM614" si="11495">E614/E622</f>
        <v>8.8693190753263096E-2</v>
      </c>
      <c r="BN614" s="128">
        <f t="shared" ref="BN614" si="11496">F614/F622</f>
        <v>4.6750036353060929E-2</v>
      </c>
      <c r="BO614" s="129">
        <f t="shared" ref="BO614" si="11497">G614/G622</f>
        <v>0.10404106240834284</v>
      </c>
      <c r="BP614" s="130">
        <f t="shared" ref="BP614" si="11498">H614/H622</f>
        <v>5.6291642388468066E-2</v>
      </c>
      <c r="BQ614" s="131">
        <f t="shared" ref="BQ614" si="11499">I614/I622</f>
        <v>9.7984597738816973E-2</v>
      </c>
      <c r="BR614" s="128">
        <f t="shared" ref="BR614" si="11500">J614/J622</f>
        <v>7.9497197214200788E-2</v>
      </c>
      <c r="BS614" s="129">
        <f t="shared" ref="BS614" si="11501">K614/K622</f>
        <v>3.410969196093163E-2</v>
      </c>
      <c r="BT614" s="130">
        <f t="shared" ref="BT614" si="11502">L614/L622</f>
        <v>8.9922347591059243E-2</v>
      </c>
      <c r="BU614" s="128">
        <f t="shared" ref="BU614" si="11503">M614/M622</f>
        <v>3.7032334518368036E-2</v>
      </c>
      <c r="BV614" s="132">
        <f t="shared" ref="BV614" si="11504">N614/N622</f>
        <v>7.0196715744536342E-2</v>
      </c>
      <c r="BW614" s="133">
        <f t="shared" ref="BW614" si="11505">O614/O622</f>
        <v>6.1237992550480298E-2</v>
      </c>
      <c r="BX614" s="128">
        <f t="shared" ref="BX614" si="11506">P614/P622</f>
        <v>5.9644322845417236E-2</v>
      </c>
      <c r="BY614" s="129">
        <f t="shared" ref="BY614" si="11507">Q614/Q622</f>
        <v>7.8315204813700537E-2</v>
      </c>
      <c r="BZ614" s="130">
        <f t="shared" ref="BZ614" si="11508">R614/R622</f>
        <v>5.7132633587786259E-2</v>
      </c>
      <c r="CA614" s="131">
        <f t="shared" ref="CA614" si="11509">S614/S622</f>
        <v>8.3694412770809579E-2</v>
      </c>
      <c r="CB614" s="128">
        <f t="shared" ref="CB614" si="11510">T614/T622</f>
        <v>7.3576370409792438E-2</v>
      </c>
      <c r="CC614" s="129">
        <f t="shared" ref="CC614" si="11511">U614/U622</f>
        <v>3.8618136952498459E-2</v>
      </c>
      <c r="CD614" s="130">
        <f t="shared" ref="CD614" si="11512">V614/V622</f>
        <v>0.11105250344883551</v>
      </c>
      <c r="CE614" s="131">
        <f t="shared" ref="CE614" si="11513">W614/W622</f>
        <v>5.7176445441915143E-2</v>
      </c>
      <c r="CF614" s="128">
        <f t="shared" ref="CF614" si="11514">X614/X622</f>
        <v>6.335153214303281E-2</v>
      </c>
      <c r="CG614" s="129">
        <f t="shared" ref="CG614" si="11515">Y614/Y622</f>
        <v>5.5885571361575737E-2</v>
      </c>
      <c r="CH614" s="130">
        <f t="shared" ref="CH614" si="11516">Z614/Z622</f>
        <v>5.7385683504907831E-2</v>
      </c>
      <c r="CI614" s="128">
        <f t="shared" ref="CI614" si="11517">AA614/AA622</f>
        <v>7.4815693388218335E-2</v>
      </c>
      <c r="CJ614" s="134">
        <f t="shared" ref="CJ614" si="11518">AB614/AB622</f>
        <v>6.5534930158461888E-2</v>
      </c>
      <c r="CK614" s="135">
        <f t="shared" ref="CK614" si="11519">AC614/AC622</f>
        <v>7.5919421422691938E-2</v>
      </c>
    </row>
    <row r="615" spans="1:89" x14ac:dyDescent="0.2">
      <c r="A615" s="136" t="s">
        <v>33</v>
      </c>
      <c r="B615" s="192">
        <v>1462</v>
      </c>
      <c r="C615" s="176">
        <v>1574</v>
      </c>
      <c r="D615" s="177">
        <v>425</v>
      </c>
      <c r="E615" s="178">
        <v>676</v>
      </c>
      <c r="F615" s="175">
        <v>1029</v>
      </c>
      <c r="G615" s="179">
        <v>1564</v>
      </c>
      <c r="H615" s="177">
        <v>1931</v>
      </c>
      <c r="I615" s="178">
        <v>2566</v>
      </c>
      <c r="J615" s="175">
        <v>373</v>
      </c>
      <c r="K615" s="176">
        <v>114</v>
      </c>
      <c r="L615" s="177">
        <v>1310</v>
      </c>
      <c r="M615" s="175">
        <v>857</v>
      </c>
      <c r="N615" s="180">
        <v>2090</v>
      </c>
      <c r="O615" s="193">
        <v>2084</v>
      </c>
      <c r="P615" s="175">
        <v>890</v>
      </c>
      <c r="Q615" s="176">
        <v>1390</v>
      </c>
      <c r="R615" s="177">
        <v>1059</v>
      </c>
      <c r="S615" s="178">
        <v>1532</v>
      </c>
      <c r="T615" s="175">
        <v>331</v>
      </c>
      <c r="U615" s="179">
        <v>281</v>
      </c>
      <c r="V615" s="177">
        <v>1900</v>
      </c>
      <c r="W615" s="194">
        <v>1540</v>
      </c>
      <c r="X615" s="175">
        <v>864</v>
      </c>
      <c r="Y615" s="179">
        <v>627</v>
      </c>
      <c r="Z615" s="177">
        <v>1955</v>
      </c>
      <c r="AA615" s="175">
        <v>2196</v>
      </c>
      <c r="AB615" s="156">
        <f t="shared" si="11082"/>
        <v>15619</v>
      </c>
      <c r="AC615" s="157">
        <f t="shared" si="11083"/>
        <v>17001</v>
      </c>
      <c r="BI615" s="136" t="s">
        <v>33</v>
      </c>
      <c r="BJ615" s="128">
        <f>B615/B622</f>
        <v>5.2656221862056547E-2</v>
      </c>
      <c r="BK615" s="129">
        <f t="shared" ref="BK615" si="11520">C615/C622</f>
        <v>5.7579748317237341E-2</v>
      </c>
      <c r="BL615" s="130">
        <f t="shared" ref="BL615" si="11521">D615/D622</f>
        <v>3.2704886494805692E-2</v>
      </c>
      <c r="BM615" s="131">
        <f t="shared" ref="BM615" si="11522">E615/E622</f>
        <v>5.3153011479792421E-2</v>
      </c>
      <c r="BN615" s="128">
        <f t="shared" ref="BN615" si="11523">F615/F622</f>
        <v>3.7407299694634286E-2</v>
      </c>
      <c r="BO615" s="129">
        <f t="shared" ref="BO615" si="11524">G615/G622</f>
        <v>6.3711911357340723E-2</v>
      </c>
      <c r="BP615" s="130">
        <f t="shared" ref="BP615" si="11525">H615/H622</f>
        <v>4.891951460491982E-2</v>
      </c>
      <c r="BQ615" s="131">
        <f t="shared" ref="BQ615" si="11526">I615/I622</f>
        <v>6.0064137075442989E-2</v>
      </c>
      <c r="BR615" s="128">
        <f t="shared" ref="BR615" si="11527">J615/J622</f>
        <v>6.3359945642942075E-2</v>
      </c>
      <c r="BS615" s="129">
        <f t="shared" ref="BS615" si="11528">K615/K622</f>
        <v>1.7129977460555973E-2</v>
      </c>
      <c r="BT615" s="130">
        <f t="shared" ref="BT615" si="11529">L615/L622</f>
        <v>5.620146724441203E-2</v>
      </c>
      <c r="BU615" s="128">
        <f t="shared" ref="BU615" si="11530">M615/M622</f>
        <v>3.6270526493990179E-2</v>
      </c>
      <c r="BV615" s="132">
        <f t="shared" ref="BV615" si="11531">N615/N622</f>
        <v>5.0694932932301644E-2</v>
      </c>
      <c r="BW615" s="133">
        <f t="shared" ref="BW615" si="11532">O615/O622</f>
        <v>5.106841795726328E-2</v>
      </c>
      <c r="BX615" s="128">
        <f t="shared" ref="BX615" si="11533">P615/P622</f>
        <v>4.0583675330597355E-2</v>
      </c>
      <c r="BY615" s="129">
        <f t="shared" ref="BY615" si="11534">Q615/Q622</f>
        <v>6.4336959037259889E-2</v>
      </c>
      <c r="BZ615" s="130">
        <f t="shared" ref="BZ615" si="11535">R615/R622</f>
        <v>4.2104007633587785E-2</v>
      </c>
      <c r="CA615" s="131">
        <f t="shared" ref="CA615" si="11536">S615/S622</f>
        <v>5.8228810338274421E-2</v>
      </c>
      <c r="CB615" s="128">
        <f t="shared" ref="CB615" si="11537">T615/T622</f>
        <v>4.4039382650345932E-2</v>
      </c>
      <c r="CC615" s="129">
        <f t="shared" ref="CC615" si="11538">U615/U622</f>
        <v>3.4669956816779764E-2</v>
      </c>
      <c r="CD615" s="130">
        <f t="shared" ref="CD615" si="11539">V615/V622</f>
        <v>7.7091617300981907E-2</v>
      </c>
      <c r="CE615" s="131">
        <f t="shared" ref="CE615" si="11540">W615/W622</f>
        <v>5.4860888461401448E-2</v>
      </c>
      <c r="CF615" s="128">
        <f t="shared" ref="CF615" si="11541">X615/X622</f>
        <v>4.2496679946879147E-2</v>
      </c>
      <c r="CG615" s="129">
        <f t="shared" ref="CG615" si="11542">Y615/Y622</f>
        <v>4.9007347193997186E-2</v>
      </c>
      <c r="CH615" s="130">
        <f t="shared" ref="CH615" si="11543">Z615/Z622</f>
        <v>4.6803926262868084E-2</v>
      </c>
      <c r="CI615" s="128">
        <f t="shared" ref="CI615" si="11544">AA615/AA622</f>
        <v>5.1070955138491594E-2</v>
      </c>
      <c r="CJ615" s="134">
        <f t="shared" ref="CJ615" si="11545">AB615/AB622</f>
        <v>4.8884381973590726E-2</v>
      </c>
      <c r="CK615" s="135">
        <f t="shared" ref="CK615" si="11546">AC615/AC622</f>
        <v>5.3412211198311015E-2</v>
      </c>
    </row>
    <row r="616" spans="1:89" x14ac:dyDescent="0.2">
      <c r="A616" s="145" t="s">
        <v>34</v>
      </c>
      <c r="B616" s="189">
        <v>556</v>
      </c>
      <c r="C616" s="183">
        <v>1017</v>
      </c>
      <c r="D616" s="184">
        <v>232</v>
      </c>
      <c r="E616" s="185">
        <v>531</v>
      </c>
      <c r="F616" s="182">
        <v>517</v>
      </c>
      <c r="G616" s="186">
        <v>1262</v>
      </c>
      <c r="H616" s="184">
        <v>956</v>
      </c>
      <c r="I616" s="185">
        <v>1831</v>
      </c>
      <c r="J616" s="182">
        <v>143</v>
      </c>
      <c r="K616" s="183">
        <v>85</v>
      </c>
      <c r="L616" s="184">
        <v>899</v>
      </c>
      <c r="M616" s="182">
        <v>700</v>
      </c>
      <c r="N616" s="187">
        <v>1790</v>
      </c>
      <c r="O616" s="190">
        <v>1670</v>
      </c>
      <c r="P616" s="182">
        <v>575</v>
      </c>
      <c r="Q616" s="183">
        <v>1048</v>
      </c>
      <c r="R616" s="184">
        <v>782</v>
      </c>
      <c r="S616" s="185">
        <v>1211</v>
      </c>
      <c r="T616" s="182">
        <v>188</v>
      </c>
      <c r="U616" s="186">
        <v>228</v>
      </c>
      <c r="V616" s="184">
        <v>1315</v>
      </c>
      <c r="W616" s="191">
        <v>939</v>
      </c>
      <c r="X616" s="182">
        <v>506</v>
      </c>
      <c r="Y616" s="186">
        <v>457</v>
      </c>
      <c r="Z616" s="184">
        <v>1210</v>
      </c>
      <c r="AA616" s="182">
        <v>1482</v>
      </c>
      <c r="AB616" s="156">
        <f t="shared" si="11082"/>
        <v>9669</v>
      </c>
      <c r="AC616" s="157">
        <f t="shared" si="11083"/>
        <v>12461</v>
      </c>
      <c r="BI616" s="145" t="s">
        <v>34</v>
      </c>
      <c r="BJ616" s="128">
        <f>B616/B622</f>
        <v>2.0025211597334773E-2</v>
      </c>
      <c r="BK616" s="129">
        <f t="shared" ref="BK616" si="11547">C616/C622</f>
        <v>3.7203687445127302E-2</v>
      </c>
      <c r="BL616" s="130">
        <f t="shared" ref="BL616" si="11548">D616/D622</f>
        <v>1.7853020392458639E-2</v>
      </c>
      <c r="BM616" s="131">
        <f t="shared" ref="BM616" si="11549">E616/E622</f>
        <v>4.1751847774807359E-2</v>
      </c>
      <c r="BN616" s="128">
        <f t="shared" ref="BN616" si="11550">F616/F622</f>
        <v>1.879453249963647E-2</v>
      </c>
      <c r="BO616" s="129">
        <f t="shared" ref="BO616" si="11551">G616/G622</f>
        <v>5.1409483460974417E-2</v>
      </c>
      <c r="BP616" s="130">
        <f t="shared" ref="BP616" si="11552">H616/H622</f>
        <v>2.4219086464165381E-2</v>
      </c>
      <c r="BQ616" s="131">
        <f t="shared" ref="BQ616" si="11553">I616/I622</f>
        <v>4.2859483626319611E-2</v>
      </c>
      <c r="BR616" s="128">
        <f t="shared" ref="BR616" si="11554">J616/J622</f>
        <v>2.4290810259894682E-2</v>
      </c>
      <c r="BS616" s="129">
        <f t="shared" ref="BS616" si="11555">K616/K622</f>
        <v>1.2772351615326822E-2</v>
      </c>
      <c r="BT616" s="130">
        <f t="shared" ref="BT616" si="11556">L616/L622</f>
        <v>3.8568793170020162E-2</v>
      </c>
      <c r="BU616" s="128">
        <f t="shared" ref="BU616" si="11557">M616/M622</f>
        <v>2.9625867614694431E-2</v>
      </c>
      <c r="BV616" s="132">
        <f t="shared" ref="BV616" si="11558">N616/N622</f>
        <v>4.341814830087079E-2</v>
      </c>
      <c r="BW616" s="133">
        <f t="shared" ref="BW616" si="11559">O616/O622</f>
        <v>4.0923348363066069E-2</v>
      </c>
      <c r="BX616" s="128">
        <f t="shared" ref="BX616" si="11560">P616/P622</f>
        <v>2.6219790241678066E-2</v>
      </c>
      <c r="BY616" s="129">
        <f t="shared" ref="BY616" si="11561">Q616/Q622</f>
        <v>4.8507289979171489E-2</v>
      </c>
      <c r="BZ616" s="130">
        <f t="shared" ref="BZ616" si="11562">R616/R622</f>
        <v>3.1090966921119591E-2</v>
      </c>
      <c r="CA616" s="131">
        <f t="shared" ref="CA616" si="11563">S616/S622</f>
        <v>4.6028126187761309E-2</v>
      </c>
      <c r="CB616" s="128">
        <f t="shared" ref="CB616" si="11564">T616/T622</f>
        <v>2.5013304949441192E-2</v>
      </c>
      <c r="CC616" s="129">
        <f t="shared" ref="CC616" si="11565">U616/U622</f>
        <v>2.8130783466995681E-2</v>
      </c>
      <c r="CD616" s="130">
        <f t="shared" ref="CD616" si="11566">V616/V622</f>
        <v>5.3355514079363793E-2</v>
      </c>
      <c r="CE616" s="131">
        <f t="shared" ref="CE616" si="11567">W616/W622</f>
        <v>3.3450892380036339E-2</v>
      </c>
      <c r="CF616" s="128">
        <f t="shared" ref="CF616" si="11568">X616/X622</f>
        <v>2.4888101913334317E-2</v>
      </c>
      <c r="CG616" s="129">
        <f t="shared" ref="CG616" si="11569">Y616/Y622</f>
        <v>3.571986868844771E-2</v>
      </c>
      <c r="CH616" s="130">
        <f t="shared" ref="CH616" si="11570">Z616/Z622</f>
        <v>2.8968158965764903E-2</v>
      </c>
      <c r="CI616" s="128">
        <f t="shared" ref="CI616" si="11571">AA616/AA622</f>
        <v>3.4465917812042141E-2</v>
      </c>
      <c r="CJ616" s="134">
        <f t="shared" ref="CJ616" si="11572">AB616/AB622</f>
        <v>3.0262058345774296E-2</v>
      </c>
      <c r="CK616" s="135">
        <f t="shared" ref="CK616" si="11573">AC616/AC622</f>
        <v>3.9148847934954038E-2</v>
      </c>
    </row>
    <row r="617" spans="1:89" x14ac:dyDescent="0.2">
      <c r="A617" s="136" t="s">
        <v>35</v>
      </c>
      <c r="B617" s="192">
        <v>0</v>
      </c>
      <c r="C617" s="176">
        <v>377</v>
      </c>
      <c r="D617" s="177">
        <v>11</v>
      </c>
      <c r="E617" s="178">
        <v>308</v>
      </c>
      <c r="F617" s="175">
        <v>18</v>
      </c>
      <c r="G617" s="179">
        <v>820</v>
      </c>
      <c r="H617" s="177">
        <v>99</v>
      </c>
      <c r="I617" s="178">
        <v>920</v>
      </c>
      <c r="J617" s="175">
        <v>48</v>
      </c>
      <c r="K617" s="176">
        <v>44</v>
      </c>
      <c r="L617" s="177">
        <v>561</v>
      </c>
      <c r="M617" s="175">
        <v>102</v>
      </c>
      <c r="N617" s="180">
        <v>456</v>
      </c>
      <c r="O617" s="193">
        <v>225</v>
      </c>
      <c r="P617" s="175">
        <v>114</v>
      </c>
      <c r="Q617" s="176">
        <v>188</v>
      </c>
      <c r="R617" s="177">
        <v>197</v>
      </c>
      <c r="S617" s="178">
        <v>125</v>
      </c>
      <c r="T617" s="175">
        <v>45</v>
      </c>
      <c r="U617" s="179">
        <v>23</v>
      </c>
      <c r="V617" s="177">
        <v>197</v>
      </c>
      <c r="W617" s="194">
        <v>57</v>
      </c>
      <c r="X617" s="175">
        <v>128</v>
      </c>
      <c r="Y617" s="179">
        <v>36</v>
      </c>
      <c r="Z617" s="177">
        <v>100</v>
      </c>
      <c r="AA617" s="175">
        <v>200</v>
      </c>
      <c r="AB617" s="156">
        <f t="shared" si="11082"/>
        <v>1974</v>
      </c>
      <c r="AC617" s="157">
        <f t="shared" si="11083"/>
        <v>3425</v>
      </c>
      <c r="BI617" s="136" t="s">
        <v>35</v>
      </c>
      <c r="BJ617" s="128">
        <f>B617/B622</f>
        <v>0</v>
      </c>
      <c r="BK617" s="129">
        <f t="shared" ref="BK617" si="11574">C617/C622</f>
        <v>1.3791337430494585E-2</v>
      </c>
      <c r="BL617" s="130">
        <f t="shared" ref="BL617" si="11575">D617/D622</f>
        <v>8.4647941515967684E-4</v>
      </c>
      <c r="BM617" s="131">
        <f t="shared" ref="BM617" si="11576">E617/E622</f>
        <v>2.4217644283692403E-2</v>
      </c>
      <c r="BN617" s="128">
        <f t="shared" ref="BN617" si="11577">F617/F622</f>
        <v>6.5435509669914209E-4</v>
      </c>
      <c r="BO617" s="129">
        <f t="shared" ref="BO617" si="11578">G617/G622</f>
        <v>3.340394329476943E-2</v>
      </c>
      <c r="BP617" s="130">
        <f t="shared" ref="BP617" si="11579">H617/H622</f>
        <v>2.5080434727535279E-3</v>
      </c>
      <c r="BQ617" s="131">
        <f t="shared" ref="BQ617" si="11580">I617/I622</f>
        <v>2.153507642611362E-2</v>
      </c>
      <c r="BR617" s="128">
        <f t="shared" ref="BR617" si="11581">J617/J622</f>
        <v>8.1535586886359781E-3</v>
      </c>
      <c r="BS617" s="129">
        <f t="shared" ref="BS617" si="11582">K617/K622</f>
        <v>6.6115702479338841E-3</v>
      </c>
      <c r="BT617" s="130">
        <f t="shared" ref="BT617" si="11583">L617/L622</f>
        <v>2.4067956583294008E-2</v>
      </c>
      <c r="BU617" s="128">
        <f t="shared" ref="BU617" si="11584">M617/M622</f>
        <v>4.3169121381411886E-3</v>
      </c>
      <c r="BV617" s="132">
        <f t="shared" ref="BV617" si="11585">N617/N622</f>
        <v>1.1060712639774905E-2</v>
      </c>
      <c r="BW617" s="133">
        <f t="shared" ref="BW617" si="11586">O617/O622</f>
        <v>5.5136247794550092E-3</v>
      </c>
      <c r="BX617" s="128">
        <f t="shared" ref="BX617" si="11587">P617/P622</f>
        <v>5.1983584131326949E-3</v>
      </c>
      <c r="BY617" s="129">
        <f t="shared" ref="BY617" si="11588">Q617/Q622</f>
        <v>8.7016894237445033E-3</v>
      </c>
      <c r="BZ617" s="130">
        <f t="shared" ref="BZ617" si="11589">R617/R622</f>
        <v>7.8323791348600506E-3</v>
      </c>
      <c r="CA617" s="131">
        <f t="shared" ref="CA617" si="11590">S617/S622</f>
        <v>4.7510452299505887E-3</v>
      </c>
      <c r="CB617" s="128">
        <f t="shared" ref="CB617" si="11591">T617/T622</f>
        <v>5.9872272485364557E-3</v>
      </c>
      <c r="CC617" s="129">
        <f t="shared" ref="CC617" si="11592">U617/U622</f>
        <v>2.83775447254781E-3</v>
      </c>
      <c r="CD617" s="130">
        <f t="shared" ref="CD617" si="11593">V617/V622</f>
        <v>7.9931834780491758E-3</v>
      </c>
      <c r="CE617" s="131">
        <f t="shared" ref="CE617" si="11594">W617/W622</f>
        <v>2.0305653521427809E-3</v>
      </c>
      <c r="CF617" s="128">
        <f t="shared" ref="CF617" si="11595">X617/X622</f>
        <v>6.2958044365746891E-3</v>
      </c>
      <c r="CG617" s="129">
        <f t="shared" ref="CG617" si="11596">Y617/Y622</f>
        <v>2.8138189776457712E-3</v>
      </c>
      <c r="CH617" s="130">
        <f t="shared" ref="CH617" si="11597">Z617/Z622</f>
        <v>2.3940627244433805E-3</v>
      </c>
      <c r="CI617" s="128">
        <f t="shared" ref="CI617" si="11598">AA617/AA622</f>
        <v>4.6512709597897623E-3</v>
      </c>
      <c r="CJ617" s="134">
        <f t="shared" ref="CJ617" si="11599">AB617/AB622</f>
        <v>6.1782297212285096E-3</v>
      </c>
      <c r="CK617" s="135">
        <f t="shared" ref="CK617" si="11600">AC617/AC622</f>
        <v>1.0760356646915784E-2</v>
      </c>
    </row>
    <row r="618" spans="1:89" x14ac:dyDescent="0.2">
      <c r="A618" s="145" t="s">
        <v>36</v>
      </c>
      <c r="B618" s="189"/>
      <c r="C618" s="183"/>
      <c r="D618" s="184"/>
      <c r="E618" s="185"/>
      <c r="F618" s="182"/>
      <c r="G618" s="186"/>
      <c r="H618" s="184"/>
      <c r="I618" s="185"/>
      <c r="J618" s="182"/>
      <c r="K618" s="186"/>
      <c r="L618" s="184"/>
      <c r="M618" s="182"/>
      <c r="N618" s="187"/>
      <c r="O618" s="190"/>
      <c r="P618" s="182"/>
      <c r="Q618" s="186"/>
      <c r="R618" s="184"/>
      <c r="S618" s="185"/>
      <c r="T618" s="182"/>
      <c r="U618" s="186"/>
      <c r="V618" s="184"/>
      <c r="W618" s="185"/>
      <c r="X618" s="182"/>
      <c r="Y618" s="186"/>
      <c r="Z618" s="184"/>
      <c r="AA618" s="182"/>
      <c r="AB618" s="156">
        <f t="shared" si="11082"/>
        <v>0</v>
      </c>
      <c r="AC618" s="157">
        <f t="shared" si="11083"/>
        <v>0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0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0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58">
        <v>0</v>
      </c>
      <c r="AC619" s="159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6">SUM(B620,D620,F620,H620,J620,L620,N620,P620,R620,T620,V620,X620,Z620)</f>
        <v>0</v>
      </c>
      <c r="AC620" s="159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6"/>
        <v>0</v>
      </c>
      <c r="AC621" s="159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1">SUM(B599:B621)</f>
        <v>27765</v>
      </c>
      <c r="C622" s="21">
        <f t="shared" si="11711"/>
        <v>27336</v>
      </c>
      <c r="D622" s="20">
        <f t="shared" si="11711"/>
        <v>12995</v>
      </c>
      <c r="E622" s="21">
        <f t="shared" si="11711"/>
        <v>12718</v>
      </c>
      <c r="F622" s="20">
        <f t="shared" si="11711"/>
        <v>27508</v>
      </c>
      <c r="G622" s="21">
        <f t="shared" si="11711"/>
        <v>24548</v>
      </c>
      <c r="H622" s="20">
        <f t="shared" si="11711"/>
        <v>39473</v>
      </c>
      <c r="I622" s="21">
        <f t="shared" si="11711"/>
        <v>42721</v>
      </c>
      <c r="J622" s="20">
        <f t="shared" si="11711"/>
        <v>5887</v>
      </c>
      <c r="K622" s="21">
        <f t="shared" si="11711"/>
        <v>6655</v>
      </c>
      <c r="L622" s="20">
        <f t="shared" si="11711"/>
        <v>23309</v>
      </c>
      <c r="M622" s="21">
        <f t="shared" si="11711"/>
        <v>23628</v>
      </c>
      <c r="N622" s="20">
        <f t="shared" si="11711"/>
        <v>41227</v>
      </c>
      <c r="O622" s="21">
        <f t="shared" si="11711"/>
        <v>40808</v>
      </c>
      <c r="P622" s="20">
        <f t="shared" si="11711"/>
        <v>21930</v>
      </c>
      <c r="Q622" s="21">
        <f t="shared" si="11711"/>
        <v>21605</v>
      </c>
      <c r="R622" s="20">
        <f t="shared" si="11711"/>
        <v>25152</v>
      </c>
      <c r="S622" s="21">
        <f t="shared" si="11711"/>
        <v>26310</v>
      </c>
      <c r="T622" s="20">
        <f t="shared" si="11711"/>
        <v>7516</v>
      </c>
      <c r="U622" s="21">
        <f t="shared" si="11711"/>
        <v>8105</v>
      </c>
      <c r="V622" s="20">
        <f t="shared" si="11711"/>
        <v>24646</v>
      </c>
      <c r="W622" s="21">
        <f t="shared" si="11711"/>
        <v>28071</v>
      </c>
      <c r="X622" s="20">
        <f t="shared" si="11711"/>
        <v>20331</v>
      </c>
      <c r="Y622" s="21">
        <f t="shared" si="11711"/>
        <v>12794</v>
      </c>
      <c r="Z622" s="20">
        <f t="shared" si="11711"/>
        <v>41770</v>
      </c>
      <c r="AA622" s="21">
        <f t="shared" si="11711"/>
        <v>42999</v>
      </c>
      <c r="AB622" s="160">
        <f t="shared" ref="AB622:AC622" si="11712">SUM(AB598:AB621)</f>
        <v>319509</v>
      </c>
      <c r="AC622" s="161">
        <f t="shared" si="11712"/>
        <v>318298</v>
      </c>
      <c r="BI622" s="229" t="s">
        <v>13</v>
      </c>
      <c r="BJ622" s="154">
        <f>SUM(BJ598:BJ621)</f>
        <v>1</v>
      </c>
      <c r="BK622" s="155">
        <f t="shared" ref="BK622:CK622" si="11713">SUM(BK598:BK621)</f>
        <v>0.99999999999999989</v>
      </c>
      <c r="BL622" s="154">
        <f t="shared" si="11713"/>
        <v>1</v>
      </c>
      <c r="BM622" s="155">
        <f t="shared" si="11713"/>
        <v>1</v>
      </c>
      <c r="BN622" s="154">
        <f t="shared" si="11713"/>
        <v>1.0000000000000002</v>
      </c>
      <c r="BO622" s="155">
        <f t="shared" si="11713"/>
        <v>1</v>
      </c>
      <c r="BP622" s="154">
        <f t="shared" si="11713"/>
        <v>1</v>
      </c>
      <c r="BQ622" s="155">
        <f t="shared" si="11713"/>
        <v>1</v>
      </c>
      <c r="BR622" s="154">
        <f t="shared" si="11713"/>
        <v>1</v>
      </c>
      <c r="BS622" s="155">
        <f t="shared" si="11713"/>
        <v>1</v>
      </c>
      <c r="BT622" s="154">
        <f t="shared" si="11713"/>
        <v>1</v>
      </c>
      <c r="BU622" s="155">
        <f t="shared" si="11713"/>
        <v>1.0000000000000002</v>
      </c>
      <c r="BV622" s="154">
        <f t="shared" si="11713"/>
        <v>1</v>
      </c>
      <c r="BW622" s="155">
        <f t="shared" si="11713"/>
        <v>1</v>
      </c>
      <c r="BX622" s="154">
        <f t="shared" si="11713"/>
        <v>1</v>
      </c>
      <c r="BY622" s="155">
        <f t="shared" si="11713"/>
        <v>1.0000000000000002</v>
      </c>
      <c r="BZ622" s="154">
        <f t="shared" si="11713"/>
        <v>1</v>
      </c>
      <c r="CA622" s="155">
        <f t="shared" si="11713"/>
        <v>1</v>
      </c>
      <c r="CB622" s="154">
        <f t="shared" si="11713"/>
        <v>1</v>
      </c>
      <c r="CC622" s="155">
        <f t="shared" si="11713"/>
        <v>1</v>
      </c>
      <c r="CD622" s="154">
        <f t="shared" si="11713"/>
        <v>1</v>
      </c>
      <c r="CE622" s="155">
        <f t="shared" si="11713"/>
        <v>0.99999999999999967</v>
      </c>
      <c r="CF622" s="154">
        <f t="shared" si="11713"/>
        <v>1</v>
      </c>
      <c r="CG622" s="155">
        <f t="shared" si="11713"/>
        <v>0.99999999999999989</v>
      </c>
      <c r="CH622" s="154">
        <f t="shared" si="11713"/>
        <v>1</v>
      </c>
      <c r="CI622" s="155">
        <f t="shared" si="11713"/>
        <v>1</v>
      </c>
      <c r="CJ622" s="154">
        <f t="shared" si="11713"/>
        <v>1.0000000000000002</v>
      </c>
      <c r="CK622" s="155">
        <f t="shared" si="11713"/>
        <v>0.99999999999999978</v>
      </c>
    </row>
    <row r="623" spans="1:89" ht="13.5" thickTop="1" x14ac:dyDescent="0.2">
      <c r="A623" s="173"/>
    </row>
    <row r="625" spans="1:89" x14ac:dyDescent="0.2">
      <c r="A625" s="305">
        <f>+A594+1</f>
        <v>44763</v>
      </c>
      <c r="B625" s="305"/>
      <c r="C625" s="305"/>
      <c r="D625" s="305"/>
      <c r="BI625" s="310">
        <f>+BI563+2</f>
        <v>44763</v>
      </c>
      <c r="BJ625" s="310"/>
      <c r="BK625" s="310"/>
      <c r="BL625" s="310"/>
    </row>
    <row r="626" spans="1:89" ht="13.5" thickBot="1" x14ac:dyDescent="0.25">
      <c r="AE626" s="232" t="s">
        <v>84</v>
      </c>
    </row>
    <row r="627" spans="1:89" ht="14.25" thickTop="1" thickBot="1" x14ac:dyDescent="0.25">
      <c r="A627" s="301" t="s">
        <v>0</v>
      </c>
      <c r="B627" s="303" t="s">
        <v>1</v>
      </c>
      <c r="C627" s="304"/>
      <c r="D627" s="303" t="s">
        <v>2</v>
      </c>
      <c r="E627" s="304"/>
      <c r="F627" s="303" t="s">
        <v>3</v>
      </c>
      <c r="G627" s="304"/>
      <c r="H627" s="303" t="s">
        <v>4</v>
      </c>
      <c r="I627" s="304"/>
      <c r="J627" s="303" t="s">
        <v>5</v>
      </c>
      <c r="K627" s="304"/>
      <c r="L627" s="303" t="s">
        <v>6</v>
      </c>
      <c r="M627" s="304"/>
      <c r="N627" s="303" t="s">
        <v>7</v>
      </c>
      <c r="O627" s="304"/>
      <c r="P627" s="303" t="s">
        <v>8</v>
      </c>
      <c r="Q627" s="304"/>
      <c r="R627" s="303" t="s">
        <v>9</v>
      </c>
      <c r="S627" s="304"/>
      <c r="T627" s="303" t="s">
        <v>10</v>
      </c>
      <c r="U627" s="304"/>
      <c r="V627" s="303" t="s">
        <v>11</v>
      </c>
      <c r="W627" s="304"/>
      <c r="X627" s="303" t="s">
        <v>12</v>
      </c>
      <c r="Y627" s="304"/>
      <c r="Z627" s="306" t="s">
        <v>40</v>
      </c>
      <c r="AA627" s="307"/>
      <c r="AB627" s="308" t="s">
        <v>41</v>
      </c>
      <c r="AC627" s="309"/>
      <c r="AE627" s="301" t="s">
        <v>0</v>
      </c>
      <c r="AF627" s="303" t="s">
        <v>1</v>
      </c>
      <c r="AG627" s="304"/>
      <c r="AH627" s="303" t="s">
        <v>2</v>
      </c>
      <c r="AI627" s="304"/>
      <c r="AJ627" s="303" t="s">
        <v>3</v>
      </c>
      <c r="AK627" s="304"/>
      <c r="AL627" s="303" t="s">
        <v>4</v>
      </c>
      <c r="AM627" s="304"/>
      <c r="AN627" s="303" t="s">
        <v>5</v>
      </c>
      <c r="AO627" s="304"/>
      <c r="AP627" s="303" t="s">
        <v>6</v>
      </c>
      <c r="AQ627" s="304"/>
      <c r="AR627" s="303" t="s">
        <v>7</v>
      </c>
      <c r="AS627" s="304"/>
      <c r="AT627" s="303" t="s">
        <v>8</v>
      </c>
      <c r="AU627" s="304"/>
      <c r="AV627" s="303" t="s">
        <v>9</v>
      </c>
      <c r="AW627" s="304"/>
      <c r="AX627" s="303" t="s">
        <v>10</v>
      </c>
      <c r="AY627" s="304"/>
      <c r="AZ627" s="303" t="s">
        <v>11</v>
      </c>
      <c r="BA627" s="304"/>
      <c r="BB627" s="303" t="s">
        <v>12</v>
      </c>
      <c r="BC627" s="304"/>
      <c r="BD627" s="306" t="s">
        <v>40</v>
      </c>
      <c r="BE627" s="307"/>
      <c r="BF627" s="308" t="s">
        <v>41</v>
      </c>
      <c r="BG627" s="309"/>
      <c r="BI627" s="301" t="s">
        <v>0</v>
      </c>
      <c r="BJ627" s="303" t="s">
        <v>1</v>
      </c>
      <c r="BK627" s="304"/>
      <c r="BL627" s="303" t="s">
        <v>2</v>
      </c>
      <c r="BM627" s="304"/>
      <c r="BN627" s="303" t="s">
        <v>3</v>
      </c>
      <c r="BO627" s="304"/>
      <c r="BP627" s="303" t="s">
        <v>4</v>
      </c>
      <c r="BQ627" s="304"/>
      <c r="BR627" s="303" t="s">
        <v>5</v>
      </c>
      <c r="BS627" s="304"/>
      <c r="BT627" s="303" t="s">
        <v>6</v>
      </c>
      <c r="BU627" s="304"/>
      <c r="BV627" s="303" t="s">
        <v>7</v>
      </c>
      <c r="BW627" s="304"/>
      <c r="BX627" s="303" t="s">
        <v>8</v>
      </c>
      <c r="BY627" s="304"/>
      <c r="BZ627" s="303" t="s">
        <v>9</v>
      </c>
      <c r="CA627" s="304"/>
      <c r="CB627" s="303" t="s">
        <v>10</v>
      </c>
      <c r="CC627" s="304"/>
      <c r="CD627" s="303" t="s">
        <v>11</v>
      </c>
      <c r="CE627" s="304"/>
      <c r="CF627" s="303" t="s">
        <v>12</v>
      </c>
      <c r="CG627" s="304"/>
      <c r="CH627" s="306" t="s">
        <v>40</v>
      </c>
      <c r="CI627" s="307"/>
      <c r="CJ627" s="303" t="s">
        <v>41</v>
      </c>
      <c r="CK627" s="304"/>
    </row>
    <row r="628" spans="1:89" ht="15" thickTop="1" thickBot="1" x14ac:dyDescent="0.3">
      <c r="A628" s="302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2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2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2962</v>
      </c>
      <c r="AG629" s="172">
        <f t="shared" ref="AG629:AV631" si="11714">SUMIF($A$9:$A$32,$AE629,C$629:C$652)</f>
        <v>1236</v>
      </c>
      <c r="AH629" s="126">
        <f t="shared" si="11714"/>
        <v>1074</v>
      </c>
      <c r="AI629" s="166">
        <f t="shared" si="11714"/>
        <v>1151</v>
      </c>
      <c r="AJ629" s="125">
        <f t="shared" si="11714"/>
        <v>2670</v>
      </c>
      <c r="AK629" s="127">
        <f t="shared" si="11714"/>
        <v>1593</v>
      </c>
      <c r="AL629" s="126">
        <f t="shared" si="11714"/>
        <v>3582</v>
      </c>
      <c r="AM629" s="166">
        <f t="shared" si="11714"/>
        <v>2310</v>
      </c>
      <c r="AN629" s="125">
        <f t="shared" si="11714"/>
        <v>238</v>
      </c>
      <c r="AO629" s="127">
        <f t="shared" si="11714"/>
        <v>1021</v>
      </c>
      <c r="AP629" s="126">
        <f t="shared" si="11714"/>
        <v>1101</v>
      </c>
      <c r="AQ629" s="125">
        <f t="shared" si="11714"/>
        <v>3164</v>
      </c>
      <c r="AR629" s="165">
        <f t="shared" si="11714"/>
        <v>2962</v>
      </c>
      <c r="AS629" s="167">
        <f t="shared" si="11714"/>
        <v>3843</v>
      </c>
      <c r="AT629" s="125">
        <f t="shared" si="11714"/>
        <v>2152</v>
      </c>
      <c r="AU629" s="127">
        <f t="shared" si="11714"/>
        <v>1952</v>
      </c>
      <c r="AV629" s="126">
        <f t="shared" si="11714"/>
        <v>2442</v>
      </c>
      <c r="AW629" s="166">
        <f t="shared" ref="AW629:BE631" si="11715">SUMIF($A$9:$A$32,$AE629,S$629:S$652)</f>
        <v>1766</v>
      </c>
      <c r="AX629" s="125">
        <f t="shared" si="11715"/>
        <v>346</v>
      </c>
      <c r="AY629" s="127">
        <f t="shared" si="11715"/>
        <v>1478</v>
      </c>
      <c r="AZ629" s="126">
        <f t="shared" si="11715"/>
        <v>1171</v>
      </c>
      <c r="BA629" s="166">
        <f t="shared" si="11715"/>
        <v>3007</v>
      </c>
      <c r="BB629" s="125">
        <f t="shared" si="11715"/>
        <v>1748</v>
      </c>
      <c r="BC629" s="127">
        <f t="shared" si="11715"/>
        <v>1774</v>
      </c>
      <c r="BD629" s="170">
        <f t="shared" si="11715"/>
        <v>3750</v>
      </c>
      <c r="BE629" s="171">
        <f t="shared" si="11715"/>
        <v>2632</v>
      </c>
      <c r="BF629" s="156">
        <f>AF629+AH629+AJ629+AL629+AN629+AP629+AR629+AT629+AV629+AX629+AZ629+BB629+BD629</f>
        <v>26198</v>
      </c>
      <c r="BG629" s="157">
        <f>AG629+AI629+AK629+AM629+AO629+AQ629+AS629+AU629+AW629+AY629+BA629+BC629+BE629</f>
        <v>26927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2">
      <c r="A630" s="136" t="s">
        <v>17</v>
      </c>
      <c r="B630" s="175">
        <v>297</v>
      </c>
      <c r="C630" s="176">
        <v>0</v>
      </c>
      <c r="D630" s="177">
        <v>228</v>
      </c>
      <c r="E630" s="178">
        <v>4</v>
      </c>
      <c r="F630" s="175">
        <v>534</v>
      </c>
      <c r="G630" s="179">
        <v>7</v>
      </c>
      <c r="H630" s="177">
        <v>425</v>
      </c>
      <c r="I630" s="178">
        <v>54</v>
      </c>
      <c r="J630" s="175">
        <v>6</v>
      </c>
      <c r="K630" s="179">
        <v>19</v>
      </c>
      <c r="L630" s="177">
        <v>64</v>
      </c>
      <c r="M630" s="175">
        <v>94</v>
      </c>
      <c r="N630" s="180">
        <v>190</v>
      </c>
      <c r="O630" s="181">
        <v>188</v>
      </c>
      <c r="P630" s="175">
        <v>81</v>
      </c>
      <c r="Q630" s="179">
        <v>58</v>
      </c>
      <c r="R630" s="177">
        <v>27</v>
      </c>
      <c r="S630" s="178">
        <v>0</v>
      </c>
      <c r="T630" s="175">
        <v>2</v>
      </c>
      <c r="U630" s="179">
        <v>0</v>
      </c>
      <c r="V630" s="177">
        <v>22</v>
      </c>
      <c r="W630" s="178">
        <v>0</v>
      </c>
      <c r="X630" s="175">
        <v>0</v>
      </c>
      <c r="Y630" s="179">
        <v>0</v>
      </c>
      <c r="Z630" s="177">
        <v>0</v>
      </c>
      <c r="AA630" s="175">
        <v>0</v>
      </c>
      <c r="AB630" s="156">
        <f t="shared" ref="AB630:AB649" si="11743">B630+D630+F630+H630+J630+L630+N630+P630+R630+T630+V630+X630+Z630</f>
        <v>1876</v>
      </c>
      <c r="AC630" s="157">
        <f t="shared" ref="AC630:AC649" si="11744">C630+E630+G630+I630+K630+M630+O630+Q630+S630+U630+W630+Y630+AA630</f>
        <v>424</v>
      </c>
      <c r="AE630" s="237" t="str">
        <f>$AE$10</f>
        <v>08:00 - 08:59</v>
      </c>
      <c r="AF630" s="125">
        <f>SUMIF($A$9:$A$32,$AE630,B$629:B$652)</f>
        <v>2398</v>
      </c>
      <c r="AG630" s="176">
        <f t="shared" si="11714"/>
        <v>957</v>
      </c>
      <c r="AH630" s="177">
        <f t="shared" si="11714"/>
        <v>828</v>
      </c>
      <c r="AI630" s="178">
        <f t="shared" si="11714"/>
        <v>788</v>
      </c>
      <c r="AJ630" s="238">
        <f t="shared" si="11714"/>
        <v>2364</v>
      </c>
      <c r="AK630" s="179">
        <f t="shared" si="11714"/>
        <v>1141</v>
      </c>
      <c r="AL630" s="177">
        <f t="shared" si="11714"/>
        <v>3059</v>
      </c>
      <c r="AM630" s="178">
        <f t="shared" si="11714"/>
        <v>2051</v>
      </c>
      <c r="AN630" s="238">
        <f t="shared" si="11714"/>
        <v>197</v>
      </c>
      <c r="AO630" s="179">
        <f t="shared" si="11714"/>
        <v>787</v>
      </c>
      <c r="AP630" s="177">
        <f t="shared" si="11714"/>
        <v>870</v>
      </c>
      <c r="AQ630" s="238">
        <f t="shared" si="11714"/>
        <v>2967</v>
      </c>
      <c r="AR630" s="180">
        <f t="shared" si="11714"/>
        <v>2272</v>
      </c>
      <c r="AS630" s="181">
        <f t="shared" si="11714"/>
        <v>3859</v>
      </c>
      <c r="AT630" s="238">
        <f t="shared" si="11714"/>
        <v>1620</v>
      </c>
      <c r="AU630" s="179">
        <f t="shared" si="11714"/>
        <v>1629</v>
      </c>
      <c r="AV630" s="177">
        <f t="shared" si="11714"/>
        <v>2074</v>
      </c>
      <c r="AW630" s="178">
        <f t="shared" si="11715"/>
        <v>1527</v>
      </c>
      <c r="AX630" s="238">
        <f t="shared" si="11715"/>
        <v>239</v>
      </c>
      <c r="AY630" s="179">
        <f t="shared" si="11715"/>
        <v>1060</v>
      </c>
      <c r="AZ630" s="177">
        <f t="shared" si="11715"/>
        <v>857</v>
      </c>
      <c r="BA630" s="178">
        <f t="shared" si="11715"/>
        <v>2416</v>
      </c>
      <c r="BB630" s="238">
        <f t="shared" si="11715"/>
        <v>1454</v>
      </c>
      <c r="BC630" s="179">
        <f t="shared" si="11715"/>
        <v>1449</v>
      </c>
      <c r="BD630" s="177">
        <f t="shared" si="11715"/>
        <v>2915</v>
      </c>
      <c r="BE630" s="238">
        <f t="shared" si="11715"/>
        <v>2086</v>
      </c>
      <c r="BF630" s="158">
        <f>SUM(AF630,AH630,AJ630,AL630,AN630,AP630,AR630,AT630,AV630,AX630,AZ630,BB630,BD630)</f>
        <v>21147</v>
      </c>
      <c r="BG630" s="159">
        <f>SUM(AG630,AI630,AK630,AM630,AO630,AQ630,AS630,AU630,AW630,AY630,BA630,BC630,BE630)</f>
        <v>22717</v>
      </c>
      <c r="BI630" s="136" t="s">
        <v>17</v>
      </c>
      <c r="BJ630" s="128">
        <f>B630/B653</f>
        <v>1.1440677966101695E-2</v>
      </c>
      <c r="BK630" s="129">
        <f t="shared" ref="BK630" si="11745">C630/C653</f>
        <v>0</v>
      </c>
      <c r="BL630" s="130">
        <f t="shared" ref="BL630" si="11746">D630/D653</f>
        <v>1.8514007308160781E-2</v>
      </c>
      <c r="BM630" s="131">
        <f t="shared" ref="BM630" si="11747">E630/E653</f>
        <v>3.303328103063837E-4</v>
      </c>
      <c r="BN630" s="128">
        <f t="shared" ref="BN630" si="11748">F630/F653</f>
        <v>2.0119056589556174E-2</v>
      </c>
      <c r="BO630" s="129">
        <f t="shared" ref="BO630" si="11749">G630/G653</f>
        <v>3.0218001295057197E-4</v>
      </c>
      <c r="BP630" s="130">
        <f t="shared" ref="BP630" si="11750">H630/H653</f>
        <v>1.1410008591065291E-2</v>
      </c>
      <c r="BQ630" s="131">
        <f t="shared" ref="BQ630" si="11751">I630/I653</f>
        <v>1.309598874715041E-3</v>
      </c>
      <c r="BR630" s="128">
        <f t="shared" ref="BR630" si="11752">J630/J653</f>
        <v>1.0670460608216254E-3</v>
      </c>
      <c r="BS630" s="129">
        <f t="shared" ref="BS630" si="11753">K630/K653</f>
        <v>2.946650124069479E-3</v>
      </c>
      <c r="BT630" s="130">
        <f t="shared" ref="BT630" si="11754">L630/L653</f>
        <v>2.8396485934865561E-3</v>
      </c>
      <c r="BU630" s="128">
        <f t="shared" ref="BU630" si="11755">M630/M653</f>
        <v>4.1284202204752074E-3</v>
      </c>
      <c r="BV630" s="132">
        <f t="shared" ref="BV630" si="11756">N630/N653</f>
        <v>4.7825211437776882E-3</v>
      </c>
      <c r="BW630" s="133">
        <f t="shared" ref="BW630" si="11757">O630/O653</f>
        <v>4.7555207042217894E-3</v>
      </c>
      <c r="BX630" s="128">
        <f t="shared" ref="BX630" si="11758">P630/P653</f>
        <v>3.8410470409711685E-3</v>
      </c>
      <c r="BY630" s="129">
        <f t="shared" ref="BY630" si="11759">Q630/Q653</f>
        <v>2.8149873810910503E-3</v>
      </c>
      <c r="BZ630" s="130">
        <f t="shared" ref="BZ630" si="11760">R630/R653</f>
        <v>1.1074651353568498E-3</v>
      </c>
      <c r="CA630" s="131">
        <f t="shared" ref="CA630" si="11761">S630/S653</f>
        <v>0</v>
      </c>
      <c r="CB630" s="128">
        <f t="shared" ref="CB630" si="11762">T630/T653</f>
        <v>2.8019052956010089E-4</v>
      </c>
      <c r="CC630" s="129">
        <f t="shared" ref="CC630" si="11763">U630/U653</f>
        <v>0</v>
      </c>
      <c r="CD630" s="130">
        <f t="shared" ref="CD630" si="11764">V630/V653</f>
        <v>9.2534174553101994E-4</v>
      </c>
      <c r="CE630" s="131">
        <f t="shared" ref="CE630" si="11765">W630/W653</f>
        <v>0</v>
      </c>
      <c r="CF630" s="128">
        <f t="shared" ref="CF630" si="11766">X630/X653</f>
        <v>0</v>
      </c>
      <c r="CG630" s="129">
        <f t="shared" ref="CG630" si="11767">Y630/Y653</f>
        <v>0</v>
      </c>
      <c r="CH630" s="130">
        <f t="shared" ref="CH630" si="11768">Z630/Z653</f>
        <v>0</v>
      </c>
      <c r="CI630" s="128">
        <f t="shared" ref="CI630" si="11769">AA630/AA653</f>
        <v>0</v>
      </c>
      <c r="CJ630" s="134">
        <f t="shared" ref="CJ630" si="11770">AB630/AB653</f>
        <v>6.1553807083281386E-3</v>
      </c>
      <c r="CK630" s="135">
        <f t="shared" ref="CK630" si="11771">AC630/AC653</f>
        <v>1.3960410383384479E-3</v>
      </c>
    </row>
    <row r="631" spans="1:89" ht="13.5" thickBot="1" x14ac:dyDescent="0.25">
      <c r="A631" s="145" t="s">
        <v>18</v>
      </c>
      <c r="B631" s="182">
        <v>1500</v>
      </c>
      <c r="C631" s="183">
        <v>0</v>
      </c>
      <c r="D631" s="184">
        <v>739</v>
      </c>
      <c r="E631" s="185">
        <v>180</v>
      </c>
      <c r="F631" s="182">
        <v>2396</v>
      </c>
      <c r="G631" s="186">
        <v>364</v>
      </c>
      <c r="H631" s="184">
        <v>1822</v>
      </c>
      <c r="I631" s="185">
        <v>753</v>
      </c>
      <c r="J631" s="182">
        <v>61</v>
      </c>
      <c r="K631" s="186">
        <v>234</v>
      </c>
      <c r="L631" s="184">
        <v>568</v>
      </c>
      <c r="M631" s="182">
        <v>907</v>
      </c>
      <c r="N631" s="187">
        <v>1414</v>
      </c>
      <c r="O631" s="188">
        <v>1773</v>
      </c>
      <c r="P631" s="182">
        <v>804</v>
      </c>
      <c r="Q631" s="186">
        <v>859</v>
      </c>
      <c r="R631" s="184">
        <v>889</v>
      </c>
      <c r="S631" s="185">
        <v>1050</v>
      </c>
      <c r="T631" s="182">
        <v>154</v>
      </c>
      <c r="U631" s="186">
        <v>545</v>
      </c>
      <c r="V631" s="184">
        <v>642</v>
      </c>
      <c r="W631" s="185">
        <v>1394</v>
      </c>
      <c r="X631" s="182">
        <v>722</v>
      </c>
      <c r="Y631" s="186">
        <v>537</v>
      </c>
      <c r="Z631" s="184">
        <v>1781</v>
      </c>
      <c r="AA631" s="182">
        <v>1037</v>
      </c>
      <c r="AB631" s="156">
        <f t="shared" si="11743"/>
        <v>13492</v>
      </c>
      <c r="AC631" s="157">
        <f t="shared" si="11744"/>
        <v>9633</v>
      </c>
      <c r="AE631" s="235">
        <f>$AE$11</f>
        <v>0</v>
      </c>
      <c r="AF631" s="125">
        <f>SUMIF($A$9:$A$32,$AE631,B$629:B$652)</f>
        <v>0</v>
      </c>
      <c r="AG631" s="183">
        <f t="shared" si="11714"/>
        <v>0</v>
      </c>
      <c r="AH631" s="184">
        <f t="shared" si="11714"/>
        <v>0</v>
      </c>
      <c r="AI631" s="185">
        <f t="shared" si="11714"/>
        <v>0</v>
      </c>
      <c r="AJ631" s="182">
        <f t="shared" si="11714"/>
        <v>0</v>
      </c>
      <c r="AK631" s="186">
        <f t="shared" si="11714"/>
        <v>0</v>
      </c>
      <c r="AL631" s="184">
        <f t="shared" si="11714"/>
        <v>0</v>
      </c>
      <c r="AM631" s="185">
        <f t="shared" si="11714"/>
        <v>0</v>
      </c>
      <c r="AN631" s="182">
        <f t="shared" si="11714"/>
        <v>0</v>
      </c>
      <c r="AO631" s="186">
        <f t="shared" si="11714"/>
        <v>0</v>
      </c>
      <c r="AP631" s="184">
        <f t="shared" si="11714"/>
        <v>0</v>
      </c>
      <c r="AQ631" s="182">
        <f t="shared" si="11714"/>
        <v>0</v>
      </c>
      <c r="AR631" s="187">
        <f t="shared" si="11714"/>
        <v>0</v>
      </c>
      <c r="AS631" s="188">
        <f t="shared" si="11714"/>
        <v>0</v>
      </c>
      <c r="AT631" s="182">
        <f t="shared" si="11714"/>
        <v>0</v>
      </c>
      <c r="AU631" s="186">
        <f t="shared" si="11714"/>
        <v>0</v>
      </c>
      <c r="AV631" s="184">
        <f t="shared" si="11714"/>
        <v>0</v>
      </c>
      <c r="AW631" s="185">
        <f t="shared" si="11715"/>
        <v>0</v>
      </c>
      <c r="AX631" s="182">
        <f t="shared" si="11715"/>
        <v>0</v>
      </c>
      <c r="AY631" s="186">
        <f t="shared" si="11715"/>
        <v>0</v>
      </c>
      <c r="AZ631" s="184">
        <f t="shared" si="11715"/>
        <v>0</v>
      </c>
      <c r="BA631" s="185">
        <f t="shared" si="11715"/>
        <v>0</v>
      </c>
      <c r="BB631" s="182">
        <f t="shared" si="11715"/>
        <v>0</v>
      </c>
      <c r="BC631" s="186">
        <f t="shared" si="11715"/>
        <v>0</v>
      </c>
      <c r="BD631" s="184">
        <f t="shared" si="11715"/>
        <v>0</v>
      </c>
      <c r="BE631" s="182">
        <f t="shared" si="11715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5.7781201848998459E-2</v>
      </c>
      <c r="BK631" s="129">
        <f t="shared" ref="BK631" si="11772">C631/C653</f>
        <v>0</v>
      </c>
      <c r="BL631" s="130">
        <f t="shared" ref="BL631" si="11773">D631/D653</f>
        <v>6.0008120178643931E-2</v>
      </c>
      <c r="BM631" s="131">
        <f t="shared" ref="BM631" si="11774">E631/E653</f>
        <v>1.4864976463787266E-2</v>
      </c>
      <c r="BN631" s="128">
        <f t="shared" ref="BN631" si="11775">F631/F653</f>
        <v>9.0272021701454305E-2</v>
      </c>
      <c r="BO631" s="129">
        <f t="shared" ref="BO631" si="11776">G631/G653</f>
        <v>1.5713360673429742E-2</v>
      </c>
      <c r="BP631" s="130">
        <f t="shared" ref="BP631" si="11777">H631/H653</f>
        <v>4.8915378006872852E-2</v>
      </c>
      <c r="BQ631" s="131">
        <f t="shared" ref="BQ631" si="11778">I631/I653</f>
        <v>1.8261628752970851E-2</v>
      </c>
      <c r="BR631" s="128">
        <f t="shared" ref="BR631" si="11779">J631/J653</f>
        <v>1.0848301618353193E-2</v>
      </c>
      <c r="BS631" s="129">
        <f t="shared" ref="BS631" si="11780">K631/K653</f>
        <v>3.6290322580645164E-2</v>
      </c>
      <c r="BT631" s="130">
        <f t="shared" ref="BT631" si="11781">L631/L653</f>
        <v>2.5201881267193183E-2</v>
      </c>
      <c r="BU631" s="128">
        <f t="shared" ref="BU631" si="11782">M631/M653</f>
        <v>3.9834863191180993E-2</v>
      </c>
      <c r="BV631" s="132">
        <f t="shared" ref="BV631" si="11783">N631/N653</f>
        <v>3.5592025775271846E-2</v>
      </c>
      <c r="BW631" s="133">
        <f t="shared" ref="BW631" si="11784">O631/O653</f>
        <v>4.4848607492474643E-2</v>
      </c>
      <c r="BX631" s="128">
        <f t="shared" ref="BX631" si="11785">P631/P653</f>
        <v>3.8125948406676782E-2</v>
      </c>
      <c r="BY631" s="129">
        <f t="shared" ref="BY631" si="11786">Q631/Q653</f>
        <v>4.1690933799262281E-2</v>
      </c>
      <c r="BZ631" s="130">
        <f t="shared" ref="BZ631" si="11787">R631/R653</f>
        <v>3.6464315012305168E-2</v>
      </c>
      <c r="CA631" s="131">
        <f t="shared" ref="CA631" si="11788">S631/S653</f>
        <v>4.1620421753607105E-2</v>
      </c>
      <c r="CB631" s="128">
        <f t="shared" ref="CB631" si="11789">T631/T653</f>
        <v>2.1574670776127767E-2</v>
      </c>
      <c r="CC631" s="129">
        <f t="shared" ref="CC631" si="11790">U631/U653</f>
        <v>7.0733290071382224E-2</v>
      </c>
      <c r="CD631" s="130">
        <f t="shared" ref="CD631" si="11791">V631/V653</f>
        <v>2.7003154574132493E-2</v>
      </c>
      <c r="CE631" s="131">
        <f t="shared" ref="CE631" si="11792">W631/W653</f>
        <v>5.09633312616532E-2</v>
      </c>
      <c r="CF631" s="128">
        <f t="shared" ref="CF631" si="11793">X631/X653</f>
        <v>3.7314589901286888E-2</v>
      </c>
      <c r="CG631" s="129">
        <f t="shared" ref="CG631" si="11794">Y631/Y653</f>
        <v>4.4490472245236119E-2</v>
      </c>
      <c r="CH631" s="130">
        <f t="shared" ref="CH631" si="11795">Z631/Z653</f>
        <v>4.5561524686620621E-2</v>
      </c>
      <c r="CI631" s="128">
        <f t="shared" ref="CI631" si="11796">AA631/AA653</f>
        <v>2.6055276381909548E-2</v>
      </c>
      <c r="CJ631" s="134">
        <f t="shared" ref="CJ631" si="11797">AB631/AB653</f>
        <v>4.4268868079298106E-2</v>
      </c>
      <c r="CK631" s="135">
        <f t="shared" ref="CK631" si="11798">AC631/AC653</f>
        <v>3.171713047715629E-2</v>
      </c>
    </row>
    <row r="632" spans="1:89" ht="14.25" thickTop="1" thickBot="1" x14ac:dyDescent="0.25">
      <c r="A632" s="136" t="s">
        <v>19</v>
      </c>
      <c r="B632" s="175">
        <v>2612</v>
      </c>
      <c r="C632" s="176">
        <v>1184</v>
      </c>
      <c r="D632" s="177">
        <v>1117</v>
      </c>
      <c r="E632" s="178">
        <v>705</v>
      </c>
      <c r="F632" s="175">
        <v>2601</v>
      </c>
      <c r="G632" s="179">
        <v>1112</v>
      </c>
      <c r="H632" s="177">
        <v>3004</v>
      </c>
      <c r="I632" s="178">
        <v>1722</v>
      </c>
      <c r="J632" s="175">
        <v>164</v>
      </c>
      <c r="K632" s="179">
        <v>603</v>
      </c>
      <c r="L632" s="177">
        <v>967</v>
      </c>
      <c r="M632" s="175">
        <v>2053</v>
      </c>
      <c r="N632" s="180">
        <v>2767</v>
      </c>
      <c r="O632" s="181">
        <v>3077</v>
      </c>
      <c r="P632" s="175">
        <v>1680</v>
      </c>
      <c r="Q632" s="179">
        <v>1590</v>
      </c>
      <c r="R632" s="177">
        <v>1938</v>
      </c>
      <c r="S632" s="178">
        <v>1507</v>
      </c>
      <c r="T632" s="175">
        <v>277</v>
      </c>
      <c r="U632" s="179">
        <v>1010</v>
      </c>
      <c r="V632" s="177">
        <v>1342</v>
      </c>
      <c r="W632" s="178">
        <v>2334</v>
      </c>
      <c r="X632" s="175">
        <v>1501</v>
      </c>
      <c r="Y632" s="179">
        <v>1030</v>
      </c>
      <c r="Z632" s="177">
        <v>2932</v>
      </c>
      <c r="AA632" s="175">
        <v>1736</v>
      </c>
      <c r="AB632" s="156">
        <f t="shared" si="11743"/>
        <v>22902</v>
      </c>
      <c r="AC632" s="157">
        <f t="shared" si="11744"/>
        <v>19663</v>
      </c>
      <c r="AE632" s="229" t="s">
        <v>13</v>
      </c>
      <c r="AF632" s="20">
        <f t="shared" ref="AF632:BG632" si="11799">SUM(AF629:AF631)</f>
        <v>5360</v>
      </c>
      <c r="AG632" s="21">
        <f t="shared" si="11799"/>
        <v>2193</v>
      </c>
      <c r="AH632" s="20">
        <f t="shared" si="11799"/>
        <v>1902</v>
      </c>
      <c r="AI632" s="21">
        <f t="shared" si="11799"/>
        <v>1939</v>
      </c>
      <c r="AJ632" s="20">
        <f t="shared" si="11799"/>
        <v>5034</v>
      </c>
      <c r="AK632" s="21">
        <f t="shared" si="11799"/>
        <v>2734</v>
      </c>
      <c r="AL632" s="20">
        <f t="shared" si="11799"/>
        <v>6641</v>
      </c>
      <c r="AM632" s="21">
        <f t="shared" si="11799"/>
        <v>4361</v>
      </c>
      <c r="AN632" s="20">
        <f t="shared" si="11799"/>
        <v>435</v>
      </c>
      <c r="AO632" s="21">
        <f t="shared" si="11799"/>
        <v>1808</v>
      </c>
      <c r="AP632" s="20">
        <f t="shared" si="11799"/>
        <v>1971</v>
      </c>
      <c r="AQ632" s="21">
        <f t="shared" si="11799"/>
        <v>6131</v>
      </c>
      <c r="AR632" s="20">
        <f t="shared" si="11799"/>
        <v>5234</v>
      </c>
      <c r="AS632" s="21">
        <f t="shared" si="11799"/>
        <v>7702</v>
      </c>
      <c r="AT632" s="20">
        <f t="shared" si="11799"/>
        <v>3772</v>
      </c>
      <c r="AU632" s="21">
        <f t="shared" si="11799"/>
        <v>3581</v>
      </c>
      <c r="AV632" s="20">
        <f t="shared" si="11799"/>
        <v>4516</v>
      </c>
      <c r="AW632" s="21">
        <f t="shared" si="11799"/>
        <v>3293</v>
      </c>
      <c r="AX632" s="20">
        <f t="shared" si="11799"/>
        <v>585</v>
      </c>
      <c r="AY632" s="21">
        <f t="shared" si="11799"/>
        <v>2538</v>
      </c>
      <c r="AZ632" s="20">
        <f t="shared" si="11799"/>
        <v>2028</v>
      </c>
      <c r="BA632" s="21">
        <f t="shared" si="11799"/>
        <v>5423</v>
      </c>
      <c r="BB632" s="20">
        <f t="shared" si="11799"/>
        <v>3202</v>
      </c>
      <c r="BC632" s="21">
        <f t="shared" si="11799"/>
        <v>3223</v>
      </c>
      <c r="BD632" s="20">
        <f t="shared" si="11799"/>
        <v>6665</v>
      </c>
      <c r="BE632" s="21">
        <f t="shared" si="11799"/>
        <v>4718</v>
      </c>
      <c r="BF632" s="160">
        <f t="shared" si="11799"/>
        <v>47345</v>
      </c>
      <c r="BG632" s="161">
        <f t="shared" si="11799"/>
        <v>49644</v>
      </c>
      <c r="BI632" s="136" t="s">
        <v>19</v>
      </c>
      <c r="BJ632" s="128">
        <f>B632/B653</f>
        <v>0.10061633281972265</v>
      </c>
      <c r="BK632" s="129">
        <f t="shared" ref="BK632" si="11800">C632/C653</f>
        <v>4.6073624406568606E-2</v>
      </c>
      <c r="BL632" s="130">
        <f t="shared" ref="BL632" si="11801">D632/D653</f>
        <v>9.0702395452699966E-2</v>
      </c>
      <c r="BM632" s="131">
        <f t="shared" ref="BM632" si="11802">E632/E653</f>
        <v>5.8221157816500127E-2</v>
      </c>
      <c r="BN632" s="128">
        <f t="shared" ref="BN632" si="11803">F632/F653</f>
        <v>9.7995629568231477E-2</v>
      </c>
      <c r="BO632" s="129">
        <f t="shared" ref="BO632" si="11804">G632/G653</f>
        <v>4.8003453485862289E-2</v>
      </c>
      <c r="BP632" s="130">
        <f t="shared" ref="BP632" si="11805">H632/H653</f>
        <v>8.064862542955327E-2</v>
      </c>
      <c r="BQ632" s="131">
        <f t="shared" ref="BQ632" si="11806">I632/I653</f>
        <v>4.1761653004801863E-2</v>
      </c>
      <c r="BR632" s="128">
        <f t="shared" ref="BR632" si="11807">J632/J653</f>
        <v>2.9165925662457761E-2</v>
      </c>
      <c r="BS632" s="129">
        <f t="shared" ref="BS632" si="11808">K632/K653</f>
        <v>9.3517369727047148E-2</v>
      </c>
      <c r="BT632" s="130">
        <f t="shared" ref="BT632" si="11809">L632/L653</f>
        <v>4.2905315467210936E-2</v>
      </c>
      <c r="BU632" s="128">
        <f t="shared" ref="BU632" si="11810">M632/M653</f>
        <v>9.0166454389740441E-2</v>
      </c>
      <c r="BV632" s="132">
        <f t="shared" ref="BV632" si="11811">N632/N653</f>
        <v>6.9648610551751908E-2</v>
      </c>
      <c r="BW632" s="133">
        <f t="shared" ref="BW632" si="11812">O632/O653</f>
        <v>7.7833708547289604E-2</v>
      </c>
      <c r="BX632" s="128">
        <f t="shared" ref="BX632" si="11813">P632/P653</f>
        <v>7.9666160849772377E-2</v>
      </c>
      <c r="BY632" s="129">
        <f t="shared" ref="BY632" si="11814">Q632/Q653</f>
        <v>7.7169481654047759E-2</v>
      </c>
      <c r="BZ632" s="130">
        <f t="shared" ref="BZ632" si="11815">R632/R653</f>
        <v>7.9491386382280552E-2</v>
      </c>
      <c r="CA632" s="131">
        <f t="shared" ref="CA632" si="11816">S632/S653</f>
        <v>5.9735214840653243E-2</v>
      </c>
      <c r="CB632" s="128">
        <f t="shared" ref="CB632" si="11817">T632/T653</f>
        <v>3.8806388344073968E-2</v>
      </c>
      <c r="CC632" s="129">
        <f t="shared" ref="CC632" si="11818">U632/U653</f>
        <v>0.13108371187540557</v>
      </c>
      <c r="CD632" s="130">
        <f t="shared" ref="CD632" si="11819">V632/V653</f>
        <v>5.6445846477392217E-2</v>
      </c>
      <c r="CE632" s="131">
        <f t="shared" ref="CE632" si="11820">W632/W653</f>
        <v>8.5328848755163972E-2</v>
      </c>
      <c r="CF632" s="128">
        <f t="shared" ref="CF632" si="11821">X632/X653</f>
        <v>7.7575068478991163E-2</v>
      </c>
      <c r="CG632" s="129">
        <f t="shared" ref="CG632" si="11822">Y632/Y653</f>
        <v>8.5335542667771339E-2</v>
      </c>
      <c r="CH632" s="130">
        <f t="shared" ref="CH632" si="11823">Z632/Z653</f>
        <v>7.5006395497569711E-2</v>
      </c>
      <c r="CI632" s="128">
        <f t="shared" ref="CI632" si="11824">AA632/AA653</f>
        <v>4.361809045226131E-2</v>
      </c>
      <c r="CJ632" s="134">
        <f t="shared" ref="CJ632" si="11825">AB632/AB653</f>
        <v>7.5144205214355553E-2</v>
      </c>
      <c r="CK632" s="135">
        <f t="shared" ref="CK632" si="11826">AC632/AC653</f>
        <v>6.474140315294552E-2</v>
      </c>
    </row>
    <row r="633" spans="1:89" ht="13.5" thickTop="1" x14ac:dyDescent="0.2">
      <c r="A633" s="145" t="s">
        <v>20</v>
      </c>
      <c r="B633" s="182">
        <v>2962</v>
      </c>
      <c r="C633" s="183">
        <v>1236</v>
      </c>
      <c r="D633" s="184">
        <v>1074</v>
      </c>
      <c r="E633" s="185">
        <v>1151</v>
      </c>
      <c r="F633" s="182">
        <v>2670</v>
      </c>
      <c r="G633" s="186">
        <v>1593</v>
      </c>
      <c r="H633" s="184">
        <v>3582</v>
      </c>
      <c r="I633" s="185">
        <v>2310</v>
      </c>
      <c r="J633" s="182">
        <v>238</v>
      </c>
      <c r="K633" s="186">
        <v>1021</v>
      </c>
      <c r="L633" s="184">
        <v>1101</v>
      </c>
      <c r="M633" s="182">
        <v>3164</v>
      </c>
      <c r="N633" s="187">
        <v>2962</v>
      </c>
      <c r="O633" s="188">
        <v>3843</v>
      </c>
      <c r="P633" s="182">
        <v>2152</v>
      </c>
      <c r="Q633" s="186">
        <v>1952</v>
      </c>
      <c r="R633" s="184">
        <v>2442</v>
      </c>
      <c r="S633" s="185">
        <v>1766</v>
      </c>
      <c r="T633" s="182">
        <v>346</v>
      </c>
      <c r="U633" s="186">
        <v>1478</v>
      </c>
      <c r="V633" s="184">
        <v>1171</v>
      </c>
      <c r="W633" s="185">
        <v>3007</v>
      </c>
      <c r="X633" s="182">
        <v>1748</v>
      </c>
      <c r="Y633" s="186">
        <v>1774</v>
      </c>
      <c r="Z633" s="184">
        <v>3750</v>
      </c>
      <c r="AA633" s="182">
        <v>2632</v>
      </c>
      <c r="AB633" s="156">
        <f t="shared" si="11743"/>
        <v>26198</v>
      </c>
      <c r="AC633" s="157">
        <f t="shared" si="11744"/>
        <v>26927</v>
      </c>
      <c r="BI633" s="145" t="s">
        <v>20</v>
      </c>
      <c r="BJ633" s="128">
        <f>B633/B653</f>
        <v>0.11409861325115563</v>
      </c>
      <c r="BK633" s="129">
        <f t="shared" ref="BK633" si="11827">C633/C653</f>
        <v>4.8097128181181413E-2</v>
      </c>
      <c r="BL633" s="130">
        <f t="shared" ref="BL633" si="11828">D633/D653</f>
        <v>8.7210718635809995E-2</v>
      </c>
      <c r="BM633" s="131">
        <f t="shared" ref="BM633" si="11829">E633/E653</f>
        <v>9.5053266165661898E-2</v>
      </c>
      <c r="BN633" s="128">
        <f t="shared" ref="BN633" si="11830">F633/F653</f>
        <v>0.10059528294778088</v>
      </c>
      <c r="BO633" s="129">
        <f t="shared" ref="BO633" si="11831">G633/G653</f>
        <v>6.8767537232894457E-2</v>
      </c>
      <c r="BP633" s="130">
        <f t="shared" ref="BP633" si="11832">H633/H653</f>
        <v>9.6166237113402067E-2</v>
      </c>
      <c r="BQ633" s="131">
        <f t="shared" ref="BQ633" si="11833">I633/I653</f>
        <v>5.6021729640587867E-2</v>
      </c>
      <c r="BR633" s="128">
        <f t="shared" ref="BR633" si="11834">J633/J653</f>
        <v>4.2326160412591143E-2</v>
      </c>
      <c r="BS633" s="129">
        <f t="shared" ref="BS633" si="11835">K633/K653</f>
        <v>0.15834367245657568</v>
      </c>
      <c r="BT633" s="130">
        <f t="shared" ref="BT633" si="11836">L633/L653</f>
        <v>4.8850829709823407E-2</v>
      </c>
      <c r="BU633" s="128">
        <f t="shared" ref="BU633" si="11837">M633/M653</f>
        <v>0.13896086784663358</v>
      </c>
      <c r="BV633" s="132">
        <f t="shared" ref="BV633" si="11838">N633/N653</f>
        <v>7.4556987515102702E-2</v>
      </c>
      <c r="BW633" s="133">
        <f t="shared" ref="BW633" si="11839">O633/O653</f>
        <v>9.7209925884703924E-2</v>
      </c>
      <c r="BX633" s="128">
        <f t="shared" ref="BX633" si="11840">P633/P653</f>
        <v>0.10204855842185129</v>
      </c>
      <c r="BY633" s="129">
        <f t="shared" ref="BY633" si="11841">Q633/Q653</f>
        <v>9.473888565327121E-2</v>
      </c>
      <c r="BZ633" s="130">
        <f t="shared" ref="BZ633" si="11842">R633/R653</f>
        <v>0.10016406890894175</v>
      </c>
      <c r="CA633" s="131">
        <f t="shared" ref="CA633" si="11843">S633/S653</f>
        <v>7.0001585539876329E-2</v>
      </c>
      <c r="CB633" s="128">
        <f t="shared" ref="CB633" si="11844">T633/T653</f>
        <v>4.8472961613897449E-2</v>
      </c>
      <c r="CC633" s="129">
        <f t="shared" ref="CC633" si="11845">U633/U653</f>
        <v>0.19182349123945491</v>
      </c>
      <c r="CD633" s="130">
        <f t="shared" ref="CD633" si="11846">V633/V653</f>
        <v>4.92534174553102E-2</v>
      </c>
      <c r="CE633" s="131">
        <f t="shared" ref="CE633" si="11847">W633/W653</f>
        <v>0.10993309691807114</v>
      </c>
      <c r="CF633" s="128">
        <f t="shared" ref="CF633" si="11848">X633/X653</f>
        <v>9.0340586076799831E-2</v>
      </c>
      <c r="CG633" s="129">
        <f t="shared" ref="CG633" si="11849">Y633/Y653</f>
        <v>0.14697597348798674</v>
      </c>
      <c r="CH633" s="130">
        <f t="shared" ref="CH633" si="11850">Z633/Z653</f>
        <v>9.5932463545663857E-2</v>
      </c>
      <c r="CI633" s="128">
        <f t="shared" ref="CI633" si="11851">AA633/AA653</f>
        <v>6.6130653266331663E-2</v>
      </c>
      <c r="CJ633" s="134">
        <f t="shared" ref="CJ633" si="11852">AB633/AB653</f>
        <v>8.5958776011077057E-2</v>
      </c>
      <c r="CK633" s="135">
        <f t="shared" ref="CK633" si="11853">AC633/AC653</f>
        <v>8.8658483583347603E-2</v>
      </c>
    </row>
    <row r="634" spans="1:89" ht="13.5" thickBot="1" x14ac:dyDescent="0.25">
      <c r="A634" s="136" t="s">
        <v>21</v>
      </c>
      <c r="B634" s="175">
        <v>2398</v>
      </c>
      <c r="C634" s="176">
        <v>957</v>
      </c>
      <c r="D634" s="177">
        <v>828</v>
      </c>
      <c r="E634" s="178">
        <v>788</v>
      </c>
      <c r="F634" s="175">
        <v>2364</v>
      </c>
      <c r="G634" s="179">
        <v>1141</v>
      </c>
      <c r="H634" s="177">
        <v>3059</v>
      </c>
      <c r="I634" s="178">
        <v>2051</v>
      </c>
      <c r="J634" s="175">
        <v>197</v>
      </c>
      <c r="K634" s="179">
        <v>787</v>
      </c>
      <c r="L634" s="177">
        <v>870</v>
      </c>
      <c r="M634" s="175">
        <v>2967</v>
      </c>
      <c r="N634" s="180">
        <v>2272</v>
      </c>
      <c r="O634" s="181">
        <v>3859</v>
      </c>
      <c r="P634" s="175">
        <v>1620</v>
      </c>
      <c r="Q634" s="179">
        <v>1629</v>
      </c>
      <c r="R634" s="177">
        <v>2074</v>
      </c>
      <c r="S634" s="178">
        <v>1527</v>
      </c>
      <c r="T634" s="175">
        <v>239</v>
      </c>
      <c r="U634" s="179">
        <v>1060</v>
      </c>
      <c r="V634" s="177">
        <v>857</v>
      </c>
      <c r="W634" s="178">
        <v>2416</v>
      </c>
      <c r="X634" s="175">
        <v>1454</v>
      </c>
      <c r="Y634" s="179">
        <v>1449</v>
      </c>
      <c r="Z634" s="177">
        <v>2915</v>
      </c>
      <c r="AA634" s="175">
        <v>2086</v>
      </c>
      <c r="AB634" s="156">
        <f t="shared" si="11743"/>
        <v>21147</v>
      </c>
      <c r="AC634" s="157">
        <f t="shared" si="11744"/>
        <v>22717</v>
      </c>
      <c r="AE634" s="232" t="s">
        <v>85</v>
      </c>
      <c r="BI634" s="136" t="s">
        <v>21</v>
      </c>
      <c r="BJ634" s="128">
        <f>B634/B653</f>
        <v>9.2372881355932204E-2</v>
      </c>
      <c r="BK634" s="129">
        <f t="shared" ref="BK634" si="11854">C634/C653</f>
        <v>3.7240252159701143E-2</v>
      </c>
      <c r="BL634" s="130">
        <f t="shared" ref="BL634" si="11855">D634/D653</f>
        <v>6.7235079171741777E-2</v>
      </c>
      <c r="BM634" s="131">
        <f t="shared" ref="BM634" si="11856">E634/E653</f>
        <v>6.5075563630357589E-2</v>
      </c>
      <c r="BN634" s="128">
        <f t="shared" ref="BN634" si="11857">F634/F653</f>
        <v>8.9066385351518354E-2</v>
      </c>
      <c r="BO634" s="129">
        <f t="shared" ref="BO634" si="11858">G634/G653</f>
        <v>4.9255342110943234E-2</v>
      </c>
      <c r="BP634" s="130">
        <f t="shared" ref="BP634" si="11859">H634/H653</f>
        <v>8.2125214776632302E-2</v>
      </c>
      <c r="BQ634" s="131">
        <f t="shared" ref="BQ634" si="11860">I634/I653</f>
        <v>4.9740505408158317E-2</v>
      </c>
      <c r="BR634" s="128">
        <f t="shared" ref="BR634" si="11861">J634/J653</f>
        <v>3.5034678996976702E-2</v>
      </c>
      <c r="BS634" s="129">
        <f t="shared" ref="BS634" si="11862">K634/K653</f>
        <v>0.12205334987593053</v>
      </c>
      <c r="BT634" s="130">
        <f t="shared" ref="BT634" si="11863">L634/L653</f>
        <v>3.8601473067707871E-2</v>
      </c>
      <c r="BU634" s="128">
        <f t="shared" ref="BU634" si="11864">M634/M653</f>
        <v>0.13030875312925469</v>
      </c>
      <c r="BV634" s="132">
        <f t="shared" ref="BV634" si="11865">N634/N653</f>
        <v>5.7188884414015304E-2</v>
      </c>
      <c r="BW634" s="133">
        <f t="shared" ref="BW634" si="11866">O634/O653</f>
        <v>9.7614651051020671E-2</v>
      </c>
      <c r="BX634" s="128">
        <f t="shared" ref="BX634" si="11867">P634/P653</f>
        <v>7.6820940819423367E-2</v>
      </c>
      <c r="BY634" s="129">
        <f t="shared" ref="BY634" si="11868">Q634/Q653</f>
        <v>7.9062317996505538E-2</v>
      </c>
      <c r="BZ634" s="130">
        <f t="shared" ref="BZ634" si="11869">R634/R653</f>
        <v>8.5069729286300244E-2</v>
      </c>
      <c r="CA634" s="131">
        <f t="shared" ref="CA634" si="11870">S634/S653</f>
        <v>6.0527984778817184E-2</v>
      </c>
      <c r="CB634" s="128">
        <f t="shared" ref="CB634" si="11871">T634/T653</f>
        <v>3.3482768282432053E-2</v>
      </c>
      <c r="CC634" s="129">
        <f t="shared" ref="CC634" si="11872">U634/U653</f>
        <v>0.13757300454250487</v>
      </c>
      <c r="CD634" s="130">
        <f t="shared" ref="CD634" si="11873">V634/V653</f>
        <v>3.6046267087276554E-2</v>
      </c>
      <c r="CE634" s="131">
        <f t="shared" ref="CE634" si="11874">W634/W653</f>
        <v>8.8326691770555327E-2</v>
      </c>
      <c r="CF634" s="128">
        <f t="shared" ref="CF634" si="11875">X634/X653</f>
        <v>7.514600237738385E-2</v>
      </c>
      <c r="CG634" s="129">
        <f t="shared" ref="CG634" si="11876">Y634/Y653</f>
        <v>0.12004971002485501</v>
      </c>
      <c r="CH634" s="130">
        <f t="shared" ref="CH634" si="11877">Z634/Z653</f>
        <v>7.4571501662829373E-2</v>
      </c>
      <c r="CI634" s="128">
        <f t="shared" ref="CI634" si="11878">AA634/AA653</f>
        <v>5.2412060301507538E-2</v>
      </c>
      <c r="CJ634" s="134">
        <f t="shared" ref="CJ634" si="11879">AB634/AB653</f>
        <v>6.9385839999475021E-2</v>
      </c>
      <c r="CK634" s="135">
        <f t="shared" ref="CK634" si="11880">AC634/AC653</f>
        <v>7.4796849688524805E-2</v>
      </c>
    </row>
    <row r="635" spans="1:89" ht="14.25" thickTop="1" thickBot="1" x14ac:dyDescent="0.25">
      <c r="A635" s="145" t="s">
        <v>22</v>
      </c>
      <c r="B635" s="182">
        <v>1896</v>
      </c>
      <c r="C635" s="183">
        <v>1113</v>
      </c>
      <c r="D635" s="184">
        <v>705</v>
      </c>
      <c r="E635" s="185">
        <v>593</v>
      </c>
      <c r="F635" s="182">
        <v>2042</v>
      </c>
      <c r="G635" s="186">
        <v>897</v>
      </c>
      <c r="H635" s="184">
        <v>2664</v>
      </c>
      <c r="I635" s="185">
        <v>1930</v>
      </c>
      <c r="J635" s="182">
        <v>193</v>
      </c>
      <c r="K635" s="186">
        <v>713</v>
      </c>
      <c r="L635" s="184">
        <v>716</v>
      </c>
      <c r="M635" s="182">
        <v>2228</v>
      </c>
      <c r="N635" s="187">
        <v>1893</v>
      </c>
      <c r="O635" s="188">
        <v>2990</v>
      </c>
      <c r="P635" s="182">
        <v>1193</v>
      </c>
      <c r="Q635" s="186">
        <v>1322</v>
      </c>
      <c r="R635" s="184">
        <v>1710</v>
      </c>
      <c r="S635" s="185">
        <v>1387</v>
      </c>
      <c r="T635" s="182">
        <v>227</v>
      </c>
      <c r="U635" s="186">
        <v>564</v>
      </c>
      <c r="V635" s="184">
        <v>723</v>
      </c>
      <c r="W635" s="185">
        <v>2173</v>
      </c>
      <c r="X635" s="182">
        <v>1110</v>
      </c>
      <c r="Y635" s="186">
        <v>942</v>
      </c>
      <c r="Z635" s="184">
        <v>2592</v>
      </c>
      <c r="AA635" s="182">
        <v>2058</v>
      </c>
      <c r="AB635" s="156">
        <f t="shared" si="11743"/>
        <v>17664</v>
      </c>
      <c r="AC635" s="157">
        <f t="shared" si="11744"/>
        <v>18910</v>
      </c>
      <c r="AE635" s="301" t="s">
        <v>0</v>
      </c>
      <c r="AF635" s="303" t="s">
        <v>1</v>
      </c>
      <c r="AG635" s="304"/>
      <c r="AH635" s="303" t="s">
        <v>2</v>
      </c>
      <c r="AI635" s="304"/>
      <c r="AJ635" s="303" t="s">
        <v>3</v>
      </c>
      <c r="AK635" s="304"/>
      <c r="AL635" s="303" t="s">
        <v>4</v>
      </c>
      <c r="AM635" s="304"/>
      <c r="AN635" s="303" t="s">
        <v>5</v>
      </c>
      <c r="AO635" s="304"/>
      <c r="AP635" s="303" t="s">
        <v>6</v>
      </c>
      <c r="AQ635" s="304"/>
      <c r="AR635" s="303" t="s">
        <v>7</v>
      </c>
      <c r="AS635" s="304"/>
      <c r="AT635" s="303" t="s">
        <v>8</v>
      </c>
      <c r="AU635" s="304"/>
      <c r="AV635" s="303" t="s">
        <v>9</v>
      </c>
      <c r="AW635" s="304"/>
      <c r="AX635" s="303" t="s">
        <v>10</v>
      </c>
      <c r="AY635" s="304"/>
      <c r="AZ635" s="303" t="s">
        <v>11</v>
      </c>
      <c r="BA635" s="304"/>
      <c r="BB635" s="303" t="s">
        <v>12</v>
      </c>
      <c r="BC635" s="304"/>
      <c r="BD635" s="306" t="s">
        <v>40</v>
      </c>
      <c r="BE635" s="307"/>
      <c r="BF635" s="308" t="s">
        <v>41</v>
      </c>
      <c r="BG635" s="309"/>
      <c r="BI635" s="145" t="s">
        <v>22</v>
      </c>
      <c r="BJ635" s="128">
        <f>B635/B653</f>
        <v>7.3035439137134048E-2</v>
      </c>
      <c r="BK635" s="129">
        <f t="shared" ref="BK635" si="11881">C635/C653</f>
        <v>4.3310763483539572E-2</v>
      </c>
      <c r="BL635" s="130">
        <f t="shared" ref="BL635" si="11882">D635/D653</f>
        <v>5.7247259439707675E-2</v>
      </c>
      <c r="BM635" s="131">
        <f t="shared" ref="BM635" si="11883">E635/E653</f>
        <v>4.8971839127921378E-2</v>
      </c>
      <c r="BN635" s="128">
        <f t="shared" ref="BN635" si="11884">F635/F653</f>
        <v>7.6934669580287843E-2</v>
      </c>
      <c r="BO635" s="129">
        <f t="shared" ref="BO635" si="11885">G635/G653</f>
        <v>3.8722210230951869E-2</v>
      </c>
      <c r="BP635" s="130">
        <f t="shared" ref="BP635" si="11886">H635/H653</f>
        <v>7.1520618556701027E-2</v>
      </c>
      <c r="BQ635" s="131">
        <f t="shared" ref="BQ635" si="11887">I635/I653</f>
        <v>4.6806033855556095E-2</v>
      </c>
      <c r="BR635" s="128">
        <f t="shared" ref="BR635" si="11888">J635/J653</f>
        <v>3.4323314956428951E-2</v>
      </c>
      <c r="BS635" s="129">
        <f t="shared" ref="BS635" si="11889">K635/K653</f>
        <v>0.11057692307692307</v>
      </c>
      <c r="BT635" s="130">
        <f t="shared" ref="BT635" si="11890">L635/L653</f>
        <v>3.1768568639630845E-2</v>
      </c>
      <c r="BU635" s="128">
        <f t="shared" ref="BU635" si="11891">M635/M653</f>
        <v>9.7852343098071934E-2</v>
      </c>
      <c r="BV635" s="132">
        <f t="shared" ref="BV635" si="11892">N635/N653</f>
        <v>4.7649013290374548E-2</v>
      </c>
      <c r="BW635" s="133">
        <f t="shared" ref="BW635" si="11893">O635/O653</f>
        <v>7.5633015455442293E-2</v>
      </c>
      <c r="BX635" s="128">
        <f t="shared" ref="BX635" si="11894">P635/P653</f>
        <v>5.6572458270106221E-2</v>
      </c>
      <c r="BY635" s="129">
        <f t="shared" ref="BY635" si="11895">Q635/Q653</f>
        <v>6.4162298582799454E-2</v>
      </c>
      <c r="BZ635" s="130">
        <f t="shared" ref="BZ635" si="11896">R635/R653</f>
        <v>7.0139458572600497E-2</v>
      </c>
      <c r="CA635" s="131">
        <f t="shared" ref="CA635" si="11897">S635/S653</f>
        <v>5.4978595211669576E-2</v>
      </c>
      <c r="CB635" s="128">
        <f t="shared" ref="CB635" si="11898">T635/T653</f>
        <v>3.1801625105071452E-2</v>
      </c>
      <c r="CC635" s="129">
        <f t="shared" ref="CC635" si="11899">U635/U653</f>
        <v>7.3199221284879948E-2</v>
      </c>
      <c r="CD635" s="130">
        <f t="shared" ref="CD635" si="11900">V635/V653</f>
        <v>3.0410094637223974E-2</v>
      </c>
      <c r="CE635" s="131">
        <f t="shared" ref="CE635" si="11901">W635/W653</f>
        <v>7.9442839907871168E-2</v>
      </c>
      <c r="CF635" s="128">
        <f t="shared" ref="CF635" si="11902">X635/X653</f>
        <v>5.7367305803917516E-2</v>
      </c>
      <c r="CG635" s="129">
        <f t="shared" ref="CG635" si="11903">Y635/Y653</f>
        <v>7.8044739022369511E-2</v>
      </c>
      <c r="CH635" s="130">
        <f t="shared" ref="CH635" si="11904">Z635/Z653</f>
        <v>6.6308518802762853E-2</v>
      </c>
      <c r="CI635" s="128">
        <f t="shared" ref="CI635" si="11905">AA635/AA653</f>
        <v>5.170854271356784E-2</v>
      </c>
      <c r="CJ635" s="134">
        <f t="shared" ref="CJ635" si="11906">AB635/AB653</f>
        <v>5.7957699803789037E-2</v>
      </c>
      <c r="CK635" s="135">
        <f t="shared" ref="CK635" si="11907">AC635/AC653</f>
        <v>6.2262113290047279E-2</v>
      </c>
    </row>
    <row r="636" spans="1:89" ht="15" thickTop="1" thickBot="1" x14ac:dyDescent="0.3">
      <c r="A636" s="136" t="s">
        <v>23</v>
      </c>
      <c r="B636" s="175">
        <v>1443</v>
      </c>
      <c r="C636" s="176">
        <v>1023</v>
      </c>
      <c r="D636" s="177">
        <v>641</v>
      </c>
      <c r="E636" s="178">
        <v>540</v>
      </c>
      <c r="F636" s="175">
        <v>1589</v>
      </c>
      <c r="G636" s="179">
        <v>705</v>
      </c>
      <c r="H636" s="177">
        <v>2059</v>
      </c>
      <c r="I636" s="178">
        <v>1686</v>
      </c>
      <c r="J636" s="175">
        <v>223</v>
      </c>
      <c r="K636" s="179">
        <v>523</v>
      </c>
      <c r="L636" s="177">
        <v>638</v>
      </c>
      <c r="M636" s="175">
        <v>1464</v>
      </c>
      <c r="N636" s="180">
        <v>1638</v>
      </c>
      <c r="O636" s="181">
        <v>2290</v>
      </c>
      <c r="P636" s="175">
        <v>953</v>
      </c>
      <c r="Q636" s="179">
        <v>865</v>
      </c>
      <c r="R636" s="177">
        <v>1378</v>
      </c>
      <c r="S636" s="178">
        <v>1123</v>
      </c>
      <c r="T636" s="175">
        <v>292</v>
      </c>
      <c r="U636" s="179">
        <v>312</v>
      </c>
      <c r="V636" s="177">
        <v>561</v>
      </c>
      <c r="W636" s="178">
        <v>1534</v>
      </c>
      <c r="X636" s="175">
        <v>895</v>
      </c>
      <c r="Y636" s="179">
        <v>580</v>
      </c>
      <c r="Z636" s="177">
        <v>2137</v>
      </c>
      <c r="AA636" s="175">
        <v>1946</v>
      </c>
      <c r="AB636" s="156">
        <f t="shared" si="11743"/>
        <v>14447</v>
      </c>
      <c r="AC636" s="157">
        <f t="shared" si="11744"/>
        <v>14591</v>
      </c>
      <c r="AE636" s="302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5.558551617873652E-2</v>
      </c>
      <c r="BK636" s="129">
        <f t="shared" ref="BK636" si="11908">C636/C653</f>
        <v>3.9808545412094325E-2</v>
      </c>
      <c r="BL636" s="130">
        <f t="shared" ref="BL636" si="11909">D636/D653</f>
        <v>5.205034510759237E-2</v>
      </c>
      <c r="BM636" s="131">
        <f t="shared" ref="BM636" si="11910">E636/E653</f>
        <v>4.4594929391361796E-2</v>
      </c>
      <c r="BN636" s="128">
        <f t="shared" ref="BN636" si="11911">F636/F653</f>
        <v>5.9867380001507042E-2</v>
      </c>
      <c r="BO636" s="129">
        <f t="shared" ref="BO636" si="11912">G636/G653</f>
        <v>3.0433844161450466E-2</v>
      </c>
      <c r="BP636" s="130">
        <f t="shared" ref="BP636" si="11913">H636/H653</f>
        <v>5.5278135738831613E-2</v>
      </c>
      <c r="BQ636" s="131">
        <f t="shared" ref="BQ636" si="11914">I636/I653</f>
        <v>4.0888587088325171E-2</v>
      </c>
      <c r="BR636" s="128">
        <f t="shared" ref="BR636" si="11915">J636/J653</f>
        <v>3.9658545260537081E-2</v>
      </c>
      <c r="BS636" s="129">
        <f t="shared" ref="BS636" si="11916">K636/K653</f>
        <v>8.1110421836228283E-2</v>
      </c>
      <c r="BT636" s="130">
        <f t="shared" ref="BT636" si="11917">L636/L653</f>
        <v>2.8307746916319106E-2</v>
      </c>
      <c r="BU636" s="128">
        <f t="shared" ref="BU636" si="11918">M636/M653</f>
        <v>6.4297948965698973E-2</v>
      </c>
      <c r="BV636" s="132">
        <f t="shared" ref="BV636" si="11919">N636/N653</f>
        <v>4.1230366492146599E-2</v>
      </c>
      <c r="BW636" s="133">
        <f t="shared" ref="BW636" si="11920">O636/O653</f>
        <v>5.7926289429084565E-2</v>
      </c>
      <c r="BX636" s="128">
        <f t="shared" ref="BX636" si="11921">P636/P653</f>
        <v>4.5191578148710165E-2</v>
      </c>
      <c r="BY636" s="129">
        <f t="shared" ref="BY636" si="11922">Q636/Q653</f>
        <v>4.198213939040963E-2</v>
      </c>
      <c r="BZ636" s="130">
        <f t="shared" ref="BZ636" si="11923">R636/R653</f>
        <v>5.6521739130434782E-2</v>
      </c>
      <c r="CA636" s="131">
        <f t="shared" ref="CA636" si="11924">S636/S653</f>
        <v>4.4514032027905499E-2</v>
      </c>
      <c r="CB636" s="128">
        <f t="shared" ref="CB636" si="11925">T636/T653</f>
        <v>4.0907817315774725E-2</v>
      </c>
      <c r="CC636" s="129">
        <f t="shared" ref="CC636" si="11926">U636/U653</f>
        <v>4.0493186242699548E-2</v>
      </c>
      <c r="CD636" s="130">
        <f t="shared" ref="CD636" si="11927">V636/V653</f>
        <v>2.3596214511041009E-2</v>
      </c>
      <c r="CE636" s="131">
        <f t="shared" ref="CE636" si="11928">W636/W653</f>
        <v>5.6081599824516506E-2</v>
      </c>
      <c r="CF636" s="128">
        <f t="shared" ref="CF636" si="11929">X636/X653</f>
        <v>4.6255620445501057E-2</v>
      </c>
      <c r="CG636" s="129">
        <f t="shared" ref="CG636" si="11930">Y636/Y653</f>
        <v>4.8053024026512015E-2</v>
      </c>
      <c r="CH636" s="130">
        <f t="shared" ref="CH636" si="11931">Z636/Z653</f>
        <v>5.4668713225888975E-2</v>
      </c>
      <c r="CI636" s="128">
        <f t="shared" ref="CI636" si="11932">AA636/AA653</f>
        <v>4.8894472361809042E-2</v>
      </c>
      <c r="CJ636" s="134">
        <f t="shared" ref="CJ636" si="11933">AB636/AB653</f>
        <v>4.7402337469731673E-2</v>
      </c>
      <c r="CK636" s="135">
        <f t="shared" ref="CK636" si="11934">AC636/AC653</f>
        <v>4.8041591486783705E-2</v>
      </c>
    </row>
    <row r="637" spans="1:89" ht="13.5" thickTop="1" x14ac:dyDescent="0.2">
      <c r="A637" s="145" t="s">
        <v>24</v>
      </c>
      <c r="B637" s="189">
        <v>1298</v>
      </c>
      <c r="C637" s="183">
        <v>1105</v>
      </c>
      <c r="D637" s="184">
        <v>562</v>
      </c>
      <c r="E637" s="185">
        <v>525</v>
      </c>
      <c r="F637" s="182">
        <v>1590</v>
      </c>
      <c r="G637" s="186">
        <v>728</v>
      </c>
      <c r="H637" s="184">
        <v>1998</v>
      </c>
      <c r="I637" s="185">
        <v>1641</v>
      </c>
      <c r="J637" s="182">
        <v>236</v>
      </c>
      <c r="K637" s="186">
        <v>344</v>
      </c>
      <c r="L637" s="184">
        <v>750</v>
      </c>
      <c r="M637" s="182">
        <v>1346</v>
      </c>
      <c r="N637" s="187">
        <v>1593</v>
      </c>
      <c r="O637" s="190">
        <v>2185</v>
      </c>
      <c r="P637" s="182">
        <v>902</v>
      </c>
      <c r="Q637" s="186">
        <v>732</v>
      </c>
      <c r="R637" s="184">
        <v>1225</v>
      </c>
      <c r="S637" s="185">
        <v>1079</v>
      </c>
      <c r="T637" s="182">
        <v>218</v>
      </c>
      <c r="U637" s="186">
        <v>338</v>
      </c>
      <c r="V637" s="184">
        <v>638</v>
      </c>
      <c r="W637" s="191">
        <v>1653</v>
      </c>
      <c r="X637" s="182">
        <v>749</v>
      </c>
      <c r="Y637" s="186">
        <v>462</v>
      </c>
      <c r="Z637" s="184">
        <v>2035</v>
      </c>
      <c r="AA637" s="182">
        <v>1873</v>
      </c>
      <c r="AB637" s="156">
        <f t="shared" si="11743"/>
        <v>13794</v>
      </c>
      <c r="AC637" s="157">
        <f t="shared" si="11744"/>
        <v>14011</v>
      </c>
      <c r="AE637" s="235" t="str">
        <f>$AE$17</f>
        <v>17:00 - 17:59</v>
      </c>
      <c r="AF637" s="125">
        <f>SUMIF($A$9:$A$32,$AE637,B$629:B$652)</f>
        <v>1445</v>
      </c>
      <c r="AG637" s="172">
        <f t="shared" ref="AG637:AU639" si="11935">SUMIF($A$9:$A$32,$AE637,C$629:C$652)</f>
        <v>3340</v>
      </c>
      <c r="AH637" s="126">
        <f t="shared" si="11935"/>
        <v>1140</v>
      </c>
      <c r="AI637" s="166">
        <f t="shared" si="11935"/>
        <v>1170</v>
      </c>
      <c r="AJ637" s="125">
        <f t="shared" si="11935"/>
        <v>1300</v>
      </c>
      <c r="AK637" s="127">
        <f t="shared" si="11935"/>
        <v>2424</v>
      </c>
      <c r="AL637" s="126">
        <f t="shared" si="11935"/>
        <v>2276</v>
      </c>
      <c r="AM637" s="166">
        <f t="shared" si="11935"/>
        <v>4347</v>
      </c>
      <c r="AN637" s="125">
        <f t="shared" si="11935"/>
        <v>961</v>
      </c>
      <c r="AO637" s="127">
        <f t="shared" si="11935"/>
        <v>251</v>
      </c>
      <c r="AP637" s="126">
        <f t="shared" si="11935"/>
        <v>3000</v>
      </c>
      <c r="AQ637" s="125">
        <f t="shared" si="11935"/>
        <v>784</v>
      </c>
      <c r="AR637" s="165">
        <f t="shared" si="11935"/>
        <v>3880</v>
      </c>
      <c r="AS637" s="167">
        <f t="shared" si="11935"/>
        <v>2480</v>
      </c>
      <c r="AT637" s="125">
        <f t="shared" si="11935"/>
        <v>1859</v>
      </c>
      <c r="AU637" s="127">
        <f t="shared" si="11935"/>
        <v>1751</v>
      </c>
      <c r="AV637" s="126">
        <f t="shared" ref="AP637:BE639" si="11936">SUMIF($A$9:$A$32,$AE637,R$629:R$652)</f>
        <v>1585</v>
      </c>
      <c r="AW637" s="166">
        <f t="shared" si="11936"/>
        <v>2338</v>
      </c>
      <c r="AX637" s="125">
        <f t="shared" si="11936"/>
        <v>1325</v>
      </c>
      <c r="AY637" s="127">
        <f t="shared" si="11936"/>
        <v>243</v>
      </c>
      <c r="AZ637" s="126">
        <f t="shared" si="11936"/>
        <v>2804</v>
      </c>
      <c r="BA637" s="166">
        <f t="shared" si="11936"/>
        <v>1361</v>
      </c>
      <c r="BB637" s="125">
        <f t="shared" si="11936"/>
        <v>2028</v>
      </c>
      <c r="BC637" s="127">
        <f t="shared" si="11936"/>
        <v>680</v>
      </c>
      <c r="BD637" s="170">
        <f t="shared" si="11936"/>
        <v>3016</v>
      </c>
      <c r="BE637" s="171">
        <f t="shared" si="11936"/>
        <v>4080</v>
      </c>
      <c r="BF637" s="156">
        <f>AF637+AH637+AJ637+AL637+AN637+AP637+AR637+AT637+AV637+AX637+AZ637+BB637+BD637</f>
        <v>26619</v>
      </c>
      <c r="BG637" s="157">
        <f>AG637+AI637+AK637+AM637+AO637+AQ637+AS637+AU637+AW637+AY637+BA637+BC637+BE637</f>
        <v>25249</v>
      </c>
      <c r="BI637" s="145" t="s">
        <v>24</v>
      </c>
      <c r="BJ637" s="128">
        <f>B637/B653</f>
        <v>0.05</v>
      </c>
      <c r="BK637" s="129">
        <f t="shared" ref="BK637" si="11937">C637/C653</f>
        <v>4.2999455210522217E-2</v>
      </c>
      <c r="BL637" s="130">
        <f t="shared" ref="BL637" si="11938">D637/D653</f>
        <v>4.5635403978887538E-2</v>
      </c>
      <c r="BM637" s="131">
        <f t="shared" ref="BM637" si="11939">E637/E653</f>
        <v>4.335618135271286E-2</v>
      </c>
      <c r="BN637" s="128">
        <f t="shared" ref="BN637" si="11940">F637/F653</f>
        <v>5.9905056137442542E-2</v>
      </c>
      <c r="BO637" s="129">
        <f t="shared" ref="BO637" si="11941">G637/G653</f>
        <v>3.1426721346859483E-2</v>
      </c>
      <c r="BP637" s="130">
        <f t="shared" ref="BP637" si="11942">H637/H653</f>
        <v>5.364046391752577E-2</v>
      </c>
      <c r="BQ637" s="131">
        <f t="shared" ref="BQ637" si="11943">I637/I653</f>
        <v>3.9797254692729302E-2</v>
      </c>
      <c r="BR637" s="128">
        <f t="shared" ref="BR637" si="11944">J637/J653</f>
        <v>4.1970478392317268E-2</v>
      </c>
      <c r="BS637" s="129">
        <f t="shared" ref="BS637" si="11945">K637/K653</f>
        <v>5.3349875930521089E-2</v>
      </c>
      <c r="BT637" s="130">
        <f t="shared" ref="BT637" si="11946">L637/L653</f>
        <v>3.3277131954920582E-2</v>
      </c>
      <c r="BU637" s="128">
        <f t="shared" ref="BU637" si="11947">M637/M653</f>
        <v>5.911546400808116E-2</v>
      </c>
      <c r="BV637" s="132">
        <f t="shared" ref="BV637" si="11948">N637/N653</f>
        <v>4.0097664115988724E-2</v>
      </c>
      <c r="BW637" s="133">
        <f t="shared" ref="BW637" si="11949">O637/O653</f>
        <v>5.5270280525130902E-2</v>
      </c>
      <c r="BX637" s="128">
        <f t="shared" ref="BX637" si="11950">P637/P653</f>
        <v>4.2773141122913506E-2</v>
      </c>
      <c r="BY637" s="129">
        <f t="shared" ref="BY637" si="11951">Q637/Q653</f>
        <v>3.5527082119976704E-2</v>
      </c>
      <c r="BZ637" s="130">
        <f t="shared" ref="BZ637" si="11952">R637/R653</f>
        <v>5.0246103363412634E-2</v>
      </c>
      <c r="CA637" s="131">
        <f t="shared" ref="CA637" si="11953">S637/S653</f>
        <v>4.2769938163944823E-2</v>
      </c>
      <c r="CB637" s="128">
        <f t="shared" ref="CB637" si="11954">T637/T653</f>
        <v>3.0540767722050995E-2</v>
      </c>
      <c r="CC637" s="129">
        <f t="shared" ref="CC637" si="11955">U637/U653</f>
        <v>4.3867618429591172E-2</v>
      </c>
      <c r="CD637" s="130">
        <f t="shared" ref="CD637" si="11956">V637/V653</f>
        <v>2.6834910620399579E-2</v>
      </c>
      <c r="CE637" s="131">
        <f t="shared" ref="CE637" si="11957">W637/W653</f>
        <v>6.0432128102950317E-2</v>
      </c>
      <c r="CF637" s="128">
        <f t="shared" ref="CF637" si="11958">X637/X653</f>
        <v>3.8710010853274072E-2</v>
      </c>
      <c r="CG637" s="129">
        <f t="shared" ref="CG637" si="11959">Y637/Y653</f>
        <v>3.8276719138359568E-2</v>
      </c>
      <c r="CH637" s="130">
        <f t="shared" ref="CH637" si="11960">Z637/Z653</f>
        <v>5.2059350217446919E-2</v>
      </c>
      <c r="CI637" s="128">
        <f t="shared" ref="CI637" si="11961">AA637/AA653</f>
        <v>4.7060301507537691E-2</v>
      </c>
      <c r="CJ637" s="134">
        <f t="shared" ref="CJ637" si="11962">AB637/AB653</f>
        <v>4.5259766253026835E-2</v>
      </c>
      <c r="CK637" s="135">
        <f t="shared" ref="CK637" si="11963">AC637/AC653</f>
        <v>4.6131912707924508E-2</v>
      </c>
    </row>
    <row r="638" spans="1:89" x14ac:dyDescent="0.2">
      <c r="A638" s="136" t="s">
        <v>25</v>
      </c>
      <c r="B638" s="192">
        <v>1154</v>
      </c>
      <c r="C638" s="176">
        <v>985</v>
      </c>
      <c r="D638" s="177">
        <v>573</v>
      </c>
      <c r="E638" s="178">
        <v>467</v>
      </c>
      <c r="F638" s="175">
        <v>1384</v>
      </c>
      <c r="G638" s="179">
        <v>660</v>
      </c>
      <c r="H638" s="177">
        <v>1878</v>
      </c>
      <c r="I638" s="178">
        <v>1638</v>
      </c>
      <c r="J638" s="175">
        <v>263</v>
      </c>
      <c r="K638" s="176">
        <v>281</v>
      </c>
      <c r="L638" s="177">
        <v>698</v>
      </c>
      <c r="M638" s="175">
        <v>1238</v>
      </c>
      <c r="N638" s="180">
        <v>1576</v>
      </c>
      <c r="O638" s="193">
        <v>1796</v>
      </c>
      <c r="P638" s="175">
        <v>846</v>
      </c>
      <c r="Q638" s="176">
        <v>755</v>
      </c>
      <c r="R638" s="177">
        <v>1161</v>
      </c>
      <c r="S638" s="178">
        <v>1062</v>
      </c>
      <c r="T638" s="184">
        <v>166</v>
      </c>
      <c r="U638" s="175">
        <v>270</v>
      </c>
      <c r="V638" s="177">
        <v>778</v>
      </c>
      <c r="W638" s="194">
        <v>1388</v>
      </c>
      <c r="X638" s="175">
        <v>699</v>
      </c>
      <c r="Y638" s="179">
        <v>370</v>
      </c>
      <c r="Z638" s="177">
        <v>2002</v>
      </c>
      <c r="AA638" s="175">
        <v>2182</v>
      </c>
      <c r="AB638" s="156">
        <f t="shared" si="11743"/>
        <v>13178</v>
      </c>
      <c r="AC638" s="157">
        <f t="shared" si="11744"/>
        <v>13092</v>
      </c>
      <c r="AE638" s="237" t="str">
        <f>$AE$18</f>
        <v>18:00 - 18:59</v>
      </c>
      <c r="AF638" s="125">
        <f>SUMIF($A$9:$A$32,$AE638,B$629:B$652)</f>
        <v>1488</v>
      </c>
      <c r="AG638" s="176">
        <f t="shared" si="11935"/>
        <v>3503</v>
      </c>
      <c r="AH638" s="177">
        <f t="shared" si="11935"/>
        <v>925</v>
      </c>
      <c r="AI638" s="178">
        <f t="shared" si="11935"/>
        <v>1165</v>
      </c>
      <c r="AJ638" s="238">
        <f t="shared" si="11935"/>
        <v>1209</v>
      </c>
      <c r="AK638" s="179">
        <f t="shared" si="11935"/>
        <v>2556</v>
      </c>
      <c r="AL638" s="177">
        <f t="shared" si="11935"/>
        <v>2436</v>
      </c>
      <c r="AM638" s="178">
        <f t="shared" si="11935"/>
        <v>5004</v>
      </c>
      <c r="AN638" s="238">
        <f t="shared" si="11935"/>
        <v>605</v>
      </c>
      <c r="AO638" s="179">
        <f t="shared" si="11935"/>
        <v>313</v>
      </c>
      <c r="AP638" s="177">
        <f t="shared" si="11936"/>
        <v>2966</v>
      </c>
      <c r="AQ638" s="238">
        <f t="shared" si="11936"/>
        <v>872</v>
      </c>
      <c r="AR638" s="180">
        <f t="shared" si="11936"/>
        <v>3985</v>
      </c>
      <c r="AS638" s="181">
        <f t="shared" si="11936"/>
        <v>2381</v>
      </c>
      <c r="AT638" s="238">
        <f t="shared" si="11936"/>
        <v>1848</v>
      </c>
      <c r="AU638" s="179">
        <f t="shared" si="11936"/>
        <v>1862</v>
      </c>
      <c r="AV638" s="177">
        <f t="shared" si="11936"/>
        <v>1738</v>
      </c>
      <c r="AW638" s="178">
        <f t="shared" si="11936"/>
        <v>2498</v>
      </c>
      <c r="AX638" s="238">
        <f t="shared" si="11936"/>
        <v>1111</v>
      </c>
      <c r="AY638" s="179">
        <f t="shared" si="11936"/>
        <v>252</v>
      </c>
      <c r="AZ638" s="177">
        <f t="shared" si="11936"/>
        <v>3086</v>
      </c>
      <c r="BA638" s="178">
        <f t="shared" si="11936"/>
        <v>1615</v>
      </c>
      <c r="BB638" s="238">
        <f t="shared" si="11936"/>
        <v>1982</v>
      </c>
      <c r="BC638" s="179">
        <f t="shared" si="11936"/>
        <v>766</v>
      </c>
      <c r="BD638" s="177">
        <f t="shared" si="11936"/>
        <v>2672</v>
      </c>
      <c r="BE638" s="238">
        <f t="shared" si="11936"/>
        <v>3922</v>
      </c>
      <c r="BF638" s="158">
        <f>SUM(AF638,AH638,AJ638,AL638,AN638,AP638,AR638,AT638,AV638,AX638,AZ638,BB638,BD638)</f>
        <v>26051</v>
      </c>
      <c r="BG638" s="159">
        <f>SUM(AG638,AI638,AK638,AM638,AO638,AQ638,AS638,AU638,AW638,AY638,BA638,BC638,BE638)</f>
        <v>26709</v>
      </c>
      <c r="BI638" s="136" t="s">
        <v>25</v>
      </c>
      <c r="BJ638" s="128">
        <f>B638/B653</f>
        <v>4.4453004622496149E-2</v>
      </c>
      <c r="BK638" s="129">
        <f t="shared" ref="BK638" si="11964">C638/C653</f>
        <v>3.8329831115261885E-2</v>
      </c>
      <c r="BL638" s="130">
        <f t="shared" ref="BL638" si="11965">D638/D653</f>
        <v>4.6528623629719851E-2</v>
      </c>
      <c r="BM638" s="131">
        <f t="shared" ref="BM638" si="11966">E638/E653</f>
        <v>3.8566355603270291E-2</v>
      </c>
      <c r="BN638" s="128">
        <f t="shared" ref="BN638" si="11967">F638/F653</f>
        <v>5.2143772134729864E-2</v>
      </c>
      <c r="BO638" s="129">
        <f t="shared" ref="BO638" si="11968">G638/G653</f>
        <v>2.8491258363911073E-2</v>
      </c>
      <c r="BP638" s="130">
        <f t="shared" ref="BP638" si="11969">H638/H653</f>
        <v>5.0418814432989692E-2</v>
      </c>
      <c r="BQ638" s="131">
        <f t="shared" ref="BQ638" si="11970">I638/I653</f>
        <v>3.9724499199689574E-2</v>
      </c>
      <c r="BR638" s="128">
        <f t="shared" ref="BR638" si="11971">J638/J653</f>
        <v>4.6772185666014585E-2</v>
      </c>
      <c r="BS638" s="129">
        <f t="shared" ref="BS638" si="11972">K638/K653</f>
        <v>4.3579404466501243E-2</v>
      </c>
      <c r="BT638" s="130">
        <f t="shared" ref="BT638" si="11973">L638/L653</f>
        <v>3.096991747271275E-2</v>
      </c>
      <c r="BU638" s="128">
        <f t="shared" ref="BU638" si="11974">M638/M653</f>
        <v>5.4372172690939434E-2</v>
      </c>
      <c r="BV638" s="132">
        <f t="shared" ref="BV638" si="11975">N638/N653</f>
        <v>3.9669754329440192E-2</v>
      </c>
      <c r="BW638" s="133">
        <f t="shared" ref="BW638" si="11976">O638/O653</f>
        <v>4.5430399919054967E-2</v>
      </c>
      <c r="BX638" s="128">
        <f t="shared" ref="BX638" si="11977">P638/P653</f>
        <v>4.011760242792109E-2</v>
      </c>
      <c r="BY638" s="129">
        <f t="shared" ref="BY638" si="11978">Q638/Q653</f>
        <v>3.6643370219374881E-2</v>
      </c>
      <c r="BZ638" s="130">
        <f t="shared" ref="BZ638" si="11979">R638/R653</f>
        <v>4.7621000820344546E-2</v>
      </c>
      <c r="CA638" s="131">
        <f t="shared" ref="CA638" si="11980">S638/S653</f>
        <v>4.2096083716505472E-2</v>
      </c>
      <c r="CB638" s="128">
        <f t="shared" ref="CB638" si="11981">T638/T653</f>
        <v>2.3255813953488372E-2</v>
      </c>
      <c r="CC638" s="129">
        <f t="shared" ref="CC638" si="11982">U638/U653</f>
        <v>3.5042180402336143E-2</v>
      </c>
      <c r="CD638" s="130">
        <f t="shared" ref="CD638" si="11983">V638/V653</f>
        <v>3.2723449001051522E-2</v>
      </c>
      <c r="CE638" s="131">
        <f t="shared" ref="CE638" si="11984">W638/W653</f>
        <v>5.0743976894673345E-2</v>
      </c>
      <c r="CF638" s="128">
        <f t="shared" ref="CF638" si="11985">X638/X653</f>
        <v>3.6125897979223734E-2</v>
      </c>
      <c r="CG638" s="129">
        <f t="shared" ref="CG638" si="11986">Y638/Y653</f>
        <v>3.0654515327257662E-2</v>
      </c>
      <c r="CH638" s="130">
        <f t="shared" ref="CH638" si="11987">Z638/Z653</f>
        <v>5.1215144538245078E-2</v>
      </c>
      <c r="CI638" s="128">
        <f t="shared" ref="CI638" si="11988">AA638/AA653</f>
        <v>5.4824120603015072E-2</v>
      </c>
      <c r="CJ638" s="134">
        <f t="shared" ref="CJ638" si="11989">AB638/AB653</f>
        <v>4.3238596468202668E-2</v>
      </c>
      <c r="CK638" s="135">
        <f t="shared" ref="CK638" si="11990">AC638/AC653</f>
        <v>4.3106059608318301E-2</v>
      </c>
    </row>
    <row r="639" spans="1:89" ht="13.5" thickBot="1" x14ac:dyDescent="0.25">
      <c r="A639" s="145" t="s">
        <v>26</v>
      </c>
      <c r="B639" s="189">
        <v>1086</v>
      </c>
      <c r="C639" s="183">
        <v>1033</v>
      </c>
      <c r="D639" s="184">
        <v>511</v>
      </c>
      <c r="E639" s="185">
        <v>435</v>
      </c>
      <c r="F639" s="182">
        <v>1079</v>
      </c>
      <c r="G639" s="186">
        <v>763</v>
      </c>
      <c r="H639" s="184">
        <v>1663</v>
      </c>
      <c r="I639" s="185">
        <v>1684</v>
      </c>
      <c r="J639" s="182">
        <v>231</v>
      </c>
      <c r="K639" s="183">
        <v>261</v>
      </c>
      <c r="L639" s="184">
        <v>763</v>
      </c>
      <c r="M639" s="182">
        <v>991</v>
      </c>
      <c r="N639" s="187">
        <v>1456</v>
      </c>
      <c r="O639" s="190">
        <v>1552</v>
      </c>
      <c r="P639" s="182">
        <v>874</v>
      </c>
      <c r="Q639" s="183">
        <v>722</v>
      </c>
      <c r="R639" s="184">
        <v>1067</v>
      </c>
      <c r="S639" s="185">
        <v>969</v>
      </c>
      <c r="T639" s="182">
        <v>167</v>
      </c>
      <c r="U639" s="186">
        <v>292</v>
      </c>
      <c r="V639" s="184">
        <v>711</v>
      </c>
      <c r="W639" s="191">
        <v>1292</v>
      </c>
      <c r="X639" s="182">
        <v>693</v>
      </c>
      <c r="Y639" s="186">
        <v>412</v>
      </c>
      <c r="Z639" s="184">
        <v>1886</v>
      </c>
      <c r="AA639" s="182">
        <v>2068</v>
      </c>
      <c r="AB639" s="156">
        <f t="shared" si="11743"/>
        <v>12187</v>
      </c>
      <c r="AC639" s="157">
        <f t="shared" si="11744"/>
        <v>12474</v>
      </c>
      <c r="AE639" s="235">
        <f>$AE$19</f>
        <v>0</v>
      </c>
      <c r="AF639" s="125">
        <f>SUMIF($A$9:$A$32,$AE639,B$629:B$652)</f>
        <v>0</v>
      </c>
      <c r="AG639" s="183">
        <f t="shared" si="11935"/>
        <v>0</v>
      </c>
      <c r="AH639" s="184">
        <f t="shared" si="11935"/>
        <v>0</v>
      </c>
      <c r="AI639" s="185">
        <f t="shared" si="11935"/>
        <v>0</v>
      </c>
      <c r="AJ639" s="182">
        <f t="shared" si="11935"/>
        <v>0</v>
      </c>
      <c r="AK639" s="186">
        <f t="shared" si="11935"/>
        <v>0</v>
      </c>
      <c r="AL639" s="184">
        <f t="shared" si="11935"/>
        <v>0</v>
      </c>
      <c r="AM639" s="185">
        <f t="shared" si="11935"/>
        <v>0</v>
      </c>
      <c r="AN639" s="182">
        <f t="shared" si="11935"/>
        <v>0</v>
      </c>
      <c r="AO639" s="186">
        <f t="shared" si="11935"/>
        <v>0</v>
      </c>
      <c r="AP639" s="184">
        <f t="shared" si="11936"/>
        <v>0</v>
      </c>
      <c r="AQ639" s="182">
        <f t="shared" si="11936"/>
        <v>0</v>
      </c>
      <c r="AR639" s="187">
        <f t="shared" si="11936"/>
        <v>0</v>
      </c>
      <c r="AS639" s="188">
        <f t="shared" si="11936"/>
        <v>0</v>
      </c>
      <c r="AT639" s="182">
        <f t="shared" si="11936"/>
        <v>0</v>
      </c>
      <c r="AU639" s="186">
        <f t="shared" si="11936"/>
        <v>0</v>
      </c>
      <c r="AV639" s="184">
        <f t="shared" si="11936"/>
        <v>0</v>
      </c>
      <c r="AW639" s="185">
        <f t="shared" si="11936"/>
        <v>0</v>
      </c>
      <c r="AX639" s="182">
        <f t="shared" si="11936"/>
        <v>0</v>
      </c>
      <c r="AY639" s="186">
        <f t="shared" si="11936"/>
        <v>0</v>
      </c>
      <c r="AZ639" s="184">
        <f t="shared" si="11936"/>
        <v>0</v>
      </c>
      <c r="BA639" s="185">
        <f t="shared" si="11936"/>
        <v>0</v>
      </c>
      <c r="BB639" s="182">
        <f t="shared" si="11936"/>
        <v>0</v>
      </c>
      <c r="BC639" s="186">
        <f t="shared" si="11936"/>
        <v>0</v>
      </c>
      <c r="BD639" s="184">
        <f t="shared" si="11936"/>
        <v>0</v>
      </c>
      <c r="BE639" s="182">
        <f t="shared" si="11936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4.1833590138674888E-2</v>
      </c>
      <c r="BK639" s="129">
        <f t="shared" ref="BK639" si="11991">C639/C653</f>
        <v>4.0197680753366022E-2</v>
      </c>
      <c r="BL639" s="130">
        <f t="shared" ref="BL639" si="11992">D639/D653</f>
        <v>4.1494112870483151E-2</v>
      </c>
      <c r="BM639" s="131">
        <f t="shared" ref="BM639" si="11993">E639/E653</f>
        <v>3.5923693120819222E-2</v>
      </c>
      <c r="BN639" s="128">
        <f t="shared" ref="BN639" si="11994">F639/F653</f>
        <v>4.0652550674402835E-2</v>
      </c>
      <c r="BO639" s="129">
        <f t="shared" ref="BO639" si="11995">G639/G653</f>
        <v>3.2937621411612349E-2</v>
      </c>
      <c r="BP639" s="130">
        <f t="shared" ref="BP639" si="11996">H639/H653</f>
        <v>4.4646692439862544E-2</v>
      </c>
      <c r="BQ639" s="131">
        <f t="shared" ref="BQ639" si="11997">I639/I653</f>
        <v>4.0840083426298683E-2</v>
      </c>
      <c r="BR639" s="128">
        <f t="shared" ref="BR639" si="11998">J639/J653</f>
        <v>4.1081273341632578E-2</v>
      </c>
      <c r="BS639" s="129">
        <f t="shared" ref="BS639" si="11999">K639/K653</f>
        <v>4.0477667493796526E-2</v>
      </c>
      <c r="BT639" s="130">
        <f t="shared" ref="BT639" si="12000">L639/L653</f>
        <v>3.3853935575472532E-2</v>
      </c>
      <c r="BU639" s="128">
        <f t="shared" ref="BU639" si="12001">M639/M653</f>
        <v>4.3524089771180115E-2</v>
      </c>
      <c r="BV639" s="132">
        <f t="shared" ref="BV639" si="12002">N639/N653</f>
        <v>3.6649214659685861E-2</v>
      </c>
      <c r="BW639" s="133">
        <f t="shared" ref="BW639" si="12003">O639/O653</f>
        <v>3.9258341132724563E-2</v>
      </c>
      <c r="BX639" s="128">
        <f t="shared" ref="BX639" si="12004">P639/P653</f>
        <v>4.1445371775417301E-2</v>
      </c>
      <c r="BY639" s="129">
        <f t="shared" ref="BY639" si="12005">Q639/Q653</f>
        <v>3.5041739468064451E-2</v>
      </c>
      <c r="BZ639" s="130">
        <f t="shared" ref="BZ639" si="12006">R639/R653</f>
        <v>4.376538146021329E-2</v>
      </c>
      <c r="CA639" s="131">
        <f t="shared" ref="CA639" si="12007">S639/S653</f>
        <v>3.840970350404313E-2</v>
      </c>
      <c r="CB639" s="128">
        <f t="shared" ref="CB639" si="12008">T639/T653</f>
        <v>2.3395909218268424E-2</v>
      </c>
      <c r="CC639" s="129">
        <f t="shared" ref="CC639" si="12009">U639/U653</f>
        <v>3.789746917585983E-2</v>
      </c>
      <c r="CD639" s="130">
        <f t="shared" ref="CD639" si="12010">V639/V653</f>
        <v>2.9905362776025235E-2</v>
      </c>
      <c r="CE639" s="131">
        <f t="shared" ref="CE639" si="12011">W639/W653</f>
        <v>4.723430702299565E-2</v>
      </c>
      <c r="CF639" s="128">
        <f t="shared" ref="CF639" si="12012">X639/X653</f>
        <v>3.5815804434337691E-2</v>
      </c>
      <c r="CG639" s="129">
        <f t="shared" ref="CG639" si="12013">Y639/Y653</f>
        <v>3.4134217067108535E-2</v>
      </c>
      <c r="CH639" s="130">
        <f t="shared" ref="CH639" si="12014">Z639/Z653</f>
        <v>4.8247633665899209E-2</v>
      </c>
      <c r="CI639" s="128">
        <f t="shared" ref="CI639" si="12015">AA639/AA653</f>
        <v>5.1959798994974875E-2</v>
      </c>
      <c r="CJ639" s="134">
        <f t="shared" ref="CJ639" si="12016">AB639/AB653</f>
        <v>3.9987006765668985E-2</v>
      </c>
      <c r="CK639" s="135">
        <f t="shared" ref="CK639" si="12017">AC639/AC653</f>
        <v>4.1071263943947632E-2</v>
      </c>
    </row>
    <row r="640" spans="1:89" ht="14.25" thickTop="1" thickBot="1" x14ac:dyDescent="0.25">
      <c r="A640" s="136" t="s">
        <v>27</v>
      </c>
      <c r="B640" s="192">
        <v>930</v>
      </c>
      <c r="C640" s="176">
        <v>1175</v>
      </c>
      <c r="D640" s="177">
        <v>537</v>
      </c>
      <c r="E640" s="178">
        <v>529</v>
      </c>
      <c r="F640" s="175">
        <v>974</v>
      </c>
      <c r="G640" s="179">
        <v>933</v>
      </c>
      <c r="H640" s="177">
        <v>1684</v>
      </c>
      <c r="I640" s="178">
        <v>1937</v>
      </c>
      <c r="J640" s="175">
        <v>235</v>
      </c>
      <c r="K640" s="176">
        <v>220</v>
      </c>
      <c r="L640" s="177">
        <v>921</v>
      </c>
      <c r="M640" s="175">
        <v>863</v>
      </c>
      <c r="N640" s="180">
        <v>1750</v>
      </c>
      <c r="O640" s="193">
        <v>1462</v>
      </c>
      <c r="P640" s="175">
        <v>993</v>
      </c>
      <c r="Q640" s="176">
        <v>607</v>
      </c>
      <c r="R640" s="177">
        <v>1038</v>
      </c>
      <c r="S640" s="178">
        <v>1043</v>
      </c>
      <c r="T640" s="175">
        <v>274</v>
      </c>
      <c r="U640" s="179">
        <v>220</v>
      </c>
      <c r="V640" s="177">
        <v>924</v>
      </c>
      <c r="W640" s="194">
        <v>1164</v>
      </c>
      <c r="X640" s="175">
        <v>671</v>
      </c>
      <c r="Y640" s="179">
        <v>383</v>
      </c>
      <c r="Z640" s="177">
        <v>1882</v>
      </c>
      <c r="AA640" s="175">
        <v>2173</v>
      </c>
      <c r="AB640" s="156">
        <f t="shared" si="11743"/>
        <v>12813</v>
      </c>
      <c r="AC640" s="157">
        <f t="shared" si="11744"/>
        <v>12709</v>
      </c>
      <c r="AE640" s="229" t="s">
        <v>13</v>
      </c>
      <c r="AF640" s="20">
        <f t="shared" ref="AF640:BG640" si="12018">SUM(AF637:AF639)</f>
        <v>2933</v>
      </c>
      <c r="AG640" s="21">
        <f t="shared" si="12018"/>
        <v>6843</v>
      </c>
      <c r="AH640" s="20">
        <f t="shared" si="12018"/>
        <v>2065</v>
      </c>
      <c r="AI640" s="21">
        <f t="shared" si="12018"/>
        <v>2335</v>
      </c>
      <c r="AJ640" s="20">
        <f t="shared" si="12018"/>
        <v>2509</v>
      </c>
      <c r="AK640" s="21">
        <f t="shared" si="12018"/>
        <v>4980</v>
      </c>
      <c r="AL640" s="20">
        <f t="shared" si="12018"/>
        <v>4712</v>
      </c>
      <c r="AM640" s="21">
        <f t="shared" si="12018"/>
        <v>9351</v>
      </c>
      <c r="AN640" s="20">
        <f t="shared" si="12018"/>
        <v>1566</v>
      </c>
      <c r="AO640" s="21">
        <f t="shared" si="12018"/>
        <v>564</v>
      </c>
      <c r="AP640" s="20">
        <f t="shared" si="12018"/>
        <v>5966</v>
      </c>
      <c r="AQ640" s="21">
        <f t="shared" si="12018"/>
        <v>1656</v>
      </c>
      <c r="AR640" s="20">
        <f t="shared" si="12018"/>
        <v>7865</v>
      </c>
      <c r="AS640" s="21">
        <f t="shared" si="12018"/>
        <v>4861</v>
      </c>
      <c r="AT640" s="20">
        <f t="shared" si="12018"/>
        <v>3707</v>
      </c>
      <c r="AU640" s="21">
        <f t="shared" si="12018"/>
        <v>3613</v>
      </c>
      <c r="AV640" s="20">
        <f t="shared" si="12018"/>
        <v>3323</v>
      </c>
      <c r="AW640" s="21">
        <f t="shared" si="12018"/>
        <v>4836</v>
      </c>
      <c r="AX640" s="20">
        <f t="shared" si="12018"/>
        <v>2436</v>
      </c>
      <c r="AY640" s="21">
        <f t="shared" si="12018"/>
        <v>495</v>
      </c>
      <c r="AZ640" s="20">
        <f t="shared" si="12018"/>
        <v>5890</v>
      </c>
      <c r="BA640" s="21">
        <f t="shared" si="12018"/>
        <v>2976</v>
      </c>
      <c r="BB640" s="20">
        <f t="shared" si="12018"/>
        <v>4010</v>
      </c>
      <c r="BC640" s="21">
        <f t="shared" si="12018"/>
        <v>1446</v>
      </c>
      <c r="BD640" s="20">
        <f t="shared" si="12018"/>
        <v>5688</v>
      </c>
      <c r="BE640" s="21">
        <f t="shared" si="12018"/>
        <v>8002</v>
      </c>
      <c r="BF640" s="160">
        <f t="shared" si="12018"/>
        <v>52670</v>
      </c>
      <c r="BG640" s="161">
        <f t="shared" si="12018"/>
        <v>51958</v>
      </c>
      <c r="BI640" s="136" t="s">
        <v>27</v>
      </c>
      <c r="BJ640" s="128">
        <f>B640/B653</f>
        <v>3.5824345146379041E-2</v>
      </c>
      <c r="BK640" s="129">
        <f t="shared" ref="BK640" si="12019">C640/C653</f>
        <v>4.5723402599424083E-2</v>
      </c>
      <c r="BL640" s="130">
        <f t="shared" ref="BL640" si="12020">D640/D653</f>
        <v>4.3605359317904997E-2</v>
      </c>
      <c r="BM640" s="131">
        <f t="shared" ref="BM640" si="12021">E640/E653</f>
        <v>4.368651416301924E-2</v>
      </c>
      <c r="BN640" s="128">
        <f t="shared" ref="BN640" si="12022">F640/F653</f>
        <v>3.6696556401175494E-2</v>
      </c>
      <c r="BO640" s="129">
        <f t="shared" ref="BO640" si="12023">G640/G653</f>
        <v>4.0276278868983377E-2</v>
      </c>
      <c r="BP640" s="130">
        <f t="shared" ref="BP640" si="12024">H640/H653</f>
        <v>4.5210481099656356E-2</v>
      </c>
      <c r="BQ640" s="131">
        <f t="shared" ref="BQ640" si="12025">I640/I653</f>
        <v>4.6975796672648784E-2</v>
      </c>
      <c r="BR640" s="128">
        <f t="shared" ref="BR640" si="12026">J640/J653</f>
        <v>4.179263738218033E-2</v>
      </c>
      <c r="BS640" s="129">
        <f t="shared" ref="BS640" si="12027">K640/K653</f>
        <v>3.4119106699751864E-2</v>
      </c>
      <c r="BT640" s="130">
        <f t="shared" ref="BT640" si="12028">L640/L653</f>
        <v>4.0864318040642472E-2</v>
      </c>
      <c r="BU640" s="128">
        <f t="shared" ref="BU640" si="12029">M640/M653</f>
        <v>3.7902411173086216E-2</v>
      </c>
      <c r="BV640" s="132">
        <f t="shared" ref="BV640" si="12030">N640/N653</f>
        <v>4.4049536850583972E-2</v>
      </c>
      <c r="BW640" s="133">
        <f t="shared" ref="BW640" si="12031">O640/O653</f>
        <v>3.698176207219285E-2</v>
      </c>
      <c r="BX640" s="128">
        <f t="shared" ref="BX640" si="12032">P640/P653</f>
        <v>4.7088391502276179E-2</v>
      </c>
      <c r="BY640" s="129">
        <f t="shared" ref="BY640" si="12033">Q640/Q653</f>
        <v>2.9460298971073579E-2</v>
      </c>
      <c r="BZ640" s="130">
        <f t="shared" ref="BZ640" si="12034">R640/R653</f>
        <v>4.2575881870385565E-2</v>
      </c>
      <c r="CA640" s="131">
        <f t="shared" ref="CA640" si="12035">S640/S653</f>
        <v>4.1342952275249721E-2</v>
      </c>
      <c r="CB640" s="128">
        <f t="shared" ref="CB640" si="12036">T640/T653</f>
        <v>3.8386102549733819E-2</v>
      </c>
      <c r="CC640" s="129">
        <f t="shared" ref="CC640" si="12037">U640/U653</f>
        <v>2.855288773523686E-2</v>
      </c>
      <c r="CD640" s="130">
        <f t="shared" ref="CD640" si="12038">V640/V653</f>
        <v>3.8864353312302841E-2</v>
      </c>
      <c r="CE640" s="131">
        <f t="shared" ref="CE640" si="12039">W640/W653</f>
        <v>4.2554747194092059E-2</v>
      </c>
      <c r="CF640" s="128">
        <f t="shared" ref="CF640" si="12040">X640/X653</f>
        <v>3.4678794769755543E-2</v>
      </c>
      <c r="CG640" s="129">
        <f t="shared" ref="CG640" si="12041">Y640/Y653</f>
        <v>3.1731565865782935E-2</v>
      </c>
      <c r="CH640" s="130">
        <f t="shared" ref="CH640" si="12042">Z640/Z653</f>
        <v>4.8145305704783835E-2</v>
      </c>
      <c r="CI640" s="128">
        <f t="shared" ref="CI640" si="12043">AA640/AA653</f>
        <v>5.4597989949748744E-2</v>
      </c>
      <c r="CJ640" s="134">
        <f t="shared" ref="CJ640" si="12044">AB640/AB653</f>
        <v>4.2040987748298737E-2</v>
      </c>
      <c r="CK640" s="135">
        <f t="shared" ref="CK640" si="12045">AC640/AC653</f>
        <v>4.1845013104347482E-2</v>
      </c>
    </row>
    <row r="641" spans="1:89" ht="13.5" thickTop="1" x14ac:dyDescent="0.2">
      <c r="A641" s="145" t="s">
        <v>28</v>
      </c>
      <c r="B641" s="189">
        <v>929</v>
      </c>
      <c r="C641" s="183">
        <v>1555</v>
      </c>
      <c r="D641" s="184">
        <v>610</v>
      </c>
      <c r="E641" s="185">
        <v>515</v>
      </c>
      <c r="F641" s="182">
        <v>971</v>
      </c>
      <c r="G641" s="186">
        <v>1373</v>
      </c>
      <c r="H641" s="184">
        <v>1816</v>
      </c>
      <c r="I641" s="185">
        <v>2091</v>
      </c>
      <c r="J641" s="182">
        <v>350</v>
      </c>
      <c r="K641" s="183">
        <v>219</v>
      </c>
      <c r="L641" s="184">
        <v>1507</v>
      </c>
      <c r="M641" s="182">
        <v>730</v>
      </c>
      <c r="N641" s="187">
        <v>2128</v>
      </c>
      <c r="O641" s="190">
        <v>1525</v>
      </c>
      <c r="P641" s="182">
        <v>1035</v>
      </c>
      <c r="Q641" s="183">
        <v>808</v>
      </c>
      <c r="R641" s="184">
        <v>1131</v>
      </c>
      <c r="S641" s="185">
        <v>1421</v>
      </c>
      <c r="T641" s="182">
        <v>411</v>
      </c>
      <c r="U641" s="186">
        <v>168</v>
      </c>
      <c r="V641" s="184">
        <v>1456</v>
      </c>
      <c r="W641" s="191">
        <v>974</v>
      </c>
      <c r="X641" s="182">
        <v>961</v>
      </c>
      <c r="Y641" s="186">
        <v>380</v>
      </c>
      <c r="Z641" s="184">
        <v>1927</v>
      </c>
      <c r="AA641" s="182">
        <v>2098</v>
      </c>
      <c r="AB641" s="156">
        <f t="shared" si="11743"/>
        <v>15232</v>
      </c>
      <c r="AC641" s="157">
        <f t="shared" si="11744"/>
        <v>13857</v>
      </c>
      <c r="BI641" s="145" t="s">
        <v>28</v>
      </c>
      <c r="BJ641" s="128">
        <f>B641/B653</f>
        <v>3.5785824345146378E-2</v>
      </c>
      <c r="BK641" s="129">
        <f t="shared" ref="BK641" si="12046">C641/C653</f>
        <v>6.0510545567748465E-2</v>
      </c>
      <c r="BL641" s="130">
        <f t="shared" ref="BL641" si="12047">D641/D653</f>
        <v>4.9533089727974017E-2</v>
      </c>
      <c r="BM641" s="131">
        <f t="shared" ref="BM641" si="12048">E641/E653</f>
        <v>4.2530349326946902E-2</v>
      </c>
      <c r="BN641" s="128">
        <f t="shared" ref="BN641" si="12049">F641/F653</f>
        <v>3.6583527993369003E-2</v>
      </c>
      <c r="BO641" s="129">
        <f t="shared" ref="BO641" si="12050">G641/G653</f>
        <v>5.9270451111590759E-2</v>
      </c>
      <c r="BP641" s="130">
        <f t="shared" ref="BP641" si="12051">H641/H653</f>
        <v>4.8754295532646048E-2</v>
      </c>
      <c r="BQ641" s="131">
        <f t="shared" ref="BQ641" si="12052">I641/I653</f>
        <v>5.0710578648687978E-2</v>
      </c>
      <c r="BR641" s="128">
        <f t="shared" ref="BR641" si="12053">J641/J653</f>
        <v>6.224435354792815E-2</v>
      </c>
      <c r="BS641" s="129">
        <f t="shared" ref="BS641" si="12054">K641/K653</f>
        <v>3.3964019851116627E-2</v>
      </c>
      <c r="BT641" s="130">
        <f t="shared" ref="BT641" si="12055">L641/L653</f>
        <v>6.6864850474753754E-2</v>
      </c>
      <c r="BU641" s="128">
        <f t="shared" ref="BU641" si="12056">M641/M653</f>
        <v>3.2061135754754271E-2</v>
      </c>
      <c r="BV641" s="132">
        <f t="shared" ref="BV641" si="12057">N641/N653</f>
        <v>5.3564236810310112E-2</v>
      </c>
      <c r="BW641" s="133">
        <f t="shared" ref="BW641" si="12058">O641/O653</f>
        <v>3.8575367414565048E-2</v>
      </c>
      <c r="BX641" s="128">
        <f t="shared" ref="BX641" si="12059">P641/P653</f>
        <v>4.9080045523520487E-2</v>
      </c>
      <c r="BY641" s="129">
        <f t="shared" ref="BY641" si="12060">Q641/Q653</f>
        <v>3.9215686274509803E-2</v>
      </c>
      <c r="BZ641" s="130">
        <f t="shared" ref="BZ641" si="12061">R641/R653</f>
        <v>4.6390484003281378E-2</v>
      </c>
      <c r="CA641" s="131">
        <f t="shared" ref="CA641" si="12062">S641/S653</f>
        <v>5.6326304106548278E-2</v>
      </c>
      <c r="CB641" s="128">
        <f t="shared" ref="CB641" si="12063">T641/T653</f>
        <v>5.7579153824600729E-2</v>
      </c>
      <c r="CC641" s="129">
        <f t="shared" ref="CC641" si="12064">U641/U653</f>
        <v>2.1804023361453602E-2</v>
      </c>
      <c r="CD641" s="130">
        <f t="shared" ref="CD641" si="12065">V641/V653</f>
        <v>6.1240799158780231E-2</v>
      </c>
      <c r="CE641" s="131">
        <f t="shared" ref="CE641" si="12066">W641/W653</f>
        <v>3.5608525573063286E-2</v>
      </c>
      <c r="CF641" s="128">
        <f t="shared" ref="CF641" si="12067">X641/X653</f>
        <v>4.9666649439247507E-2</v>
      </c>
      <c r="CG641" s="129">
        <f t="shared" ref="CG641" si="12068">Y641/Y653</f>
        <v>3.1483015741507872E-2</v>
      </c>
      <c r="CH641" s="130">
        <f t="shared" ref="CH641" si="12069">Z641/Z653</f>
        <v>4.9296495267331798E-2</v>
      </c>
      <c r="CI641" s="128">
        <f t="shared" ref="CI641" si="12070">AA641/AA653</f>
        <v>5.2713567839195979E-2</v>
      </c>
      <c r="CJ641" s="134">
        <f t="shared" ref="CJ641" si="12071">AB641/AB653</f>
        <v>4.997801649747026E-2</v>
      </c>
      <c r="CK641" s="135">
        <f t="shared" ref="CK641" si="12072">AC641/AC653</f>
        <v>4.5624860066641203E-2</v>
      </c>
    </row>
    <row r="642" spans="1:89" x14ac:dyDescent="0.2">
      <c r="A642" s="136" t="s">
        <v>29</v>
      </c>
      <c r="B642" s="192">
        <v>1127</v>
      </c>
      <c r="C642" s="176">
        <v>1985</v>
      </c>
      <c r="D642" s="177">
        <v>942</v>
      </c>
      <c r="E642" s="178">
        <v>703</v>
      </c>
      <c r="F642" s="175">
        <v>1191</v>
      </c>
      <c r="G642" s="179">
        <v>1998</v>
      </c>
      <c r="H642" s="177">
        <v>2025</v>
      </c>
      <c r="I642" s="178">
        <v>3289</v>
      </c>
      <c r="J642" s="175">
        <v>614</v>
      </c>
      <c r="K642" s="176">
        <v>208</v>
      </c>
      <c r="L642" s="177">
        <v>2163</v>
      </c>
      <c r="M642" s="175">
        <v>625</v>
      </c>
      <c r="N642" s="180">
        <v>3031</v>
      </c>
      <c r="O642" s="193">
        <v>1909</v>
      </c>
      <c r="P642" s="175">
        <v>1559</v>
      </c>
      <c r="Q642" s="176">
        <v>1013</v>
      </c>
      <c r="R642" s="177">
        <v>1496</v>
      </c>
      <c r="S642" s="178">
        <v>1825</v>
      </c>
      <c r="T642" s="175">
        <v>890</v>
      </c>
      <c r="U642" s="179">
        <v>182</v>
      </c>
      <c r="V642" s="177">
        <v>2210</v>
      </c>
      <c r="W642" s="194">
        <v>1325</v>
      </c>
      <c r="X642" s="175">
        <v>1528</v>
      </c>
      <c r="Y642" s="179">
        <v>490</v>
      </c>
      <c r="Z642" s="177">
        <v>2367</v>
      </c>
      <c r="AA642" s="175">
        <v>2971</v>
      </c>
      <c r="AB642" s="156">
        <f t="shared" si="11743"/>
        <v>21143</v>
      </c>
      <c r="AC642" s="157">
        <f t="shared" si="11744"/>
        <v>18523</v>
      </c>
      <c r="BI642" s="136" t="s">
        <v>29</v>
      </c>
      <c r="BJ642" s="128">
        <f>B642/B653</f>
        <v>4.3412942989214179E-2</v>
      </c>
      <c r="BK642" s="129">
        <f t="shared" ref="BK642" si="12073">C642/C653</f>
        <v>7.7243365242431319E-2</v>
      </c>
      <c r="BL642" s="130">
        <f t="shared" ref="BL642" si="12074">D642/D653</f>
        <v>7.6492082825822164E-2</v>
      </c>
      <c r="BM642" s="131">
        <f t="shared" ref="BM642" si="12075">E642/E653</f>
        <v>5.805599141134693E-2</v>
      </c>
      <c r="BN642" s="128">
        <f t="shared" ref="BN642" si="12076">F642/F653</f>
        <v>4.4872277899178657E-2</v>
      </c>
      <c r="BO642" s="129">
        <f t="shared" ref="BO642" si="12077">G642/G653</f>
        <v>8.6250809410748974E-2</v>
      </c>
      <c r="BP642" s="130">
        <f t="shared" ref="BP642" si="12078">H642/H653</f>
        <v>5.4365335051546393E-2</v>
      </c>
      <c r="BQ642" s="131">
        <f t="shared" ref="BQ642" si="12079">I642/I653</f>
        <v>7.9764272202551292E-2</v>
      </c>
      <c r="BR642" s="128">
        <f t="shared" ref="BR642" si="12080">J642/J653</f>
        <v>0.10919438022407968</v>
      </c>
      <c r="BS642" s="129">
        <f t="shared" ref="BS642" si="12081">K642/K653</f>
        <v>3.2258064516129031E-2</v>
      </c>
      <c r="BT642" s="130">
        <f t="shared" ref="BT642" si="12082">L642/L653</f>
        <v>9.5971248557990954E-2</v>
      </c>
      <c r="BU642" s="128">
        <f t="shared" ref="BU642" si="12083">M642/M653</f>
        <v>2.7449602529755368E-2</v>
      </c>
      <c r="BV642" s="132">
        <f t="shared" ref="BV642" si="12084">N642/N653</f>
        <v>7.6293797825211437E-2</v>
      </c>
      <c r="BW642" s="133">
        <f t="shared" ref="BW642" si="12085">O642/O653</f>
        <v>4.8288771406166997E-2</v>
      </c>
      <c r="BX642" s="128">
        <f t="shared" ref="BX642" si="12086">P642/P653</f>
        <v>7.3928300455235199E-2</v>
      </c>
      <c r="BY642" s="129">
        <f t="shared" ref="BY642" si="12087">Q642/Q653</f>
        <v>4.9165210638710932E-2</v>
      </c>
      <c r="BZ642" s="130">
        <f t="shared" ref="BZ642" si="12088">R642/R653</f>
        <v>6.1361771944216568E-2</v>
      </c>
      <c r="CA642" s="131">
        <f t="shared" ref="CA642" si="12089">S642/S653</f>
        <v>7.234025685745997E-2</v>
      </c>
      <c r="CB642" s="128">
        <f t="shared" ref="CB642" si="12090">T642/T653</f>
        <v>0.12468478565424489</v>
      </c>
      <c r="CC642" s="129">
        <f t="shared" ref="CC642" si="12091">U642/U653</f>
        <v>2.3621025308241402E-2</v>
      </c>
      <c r="CD642" s="130">
        <f t="shared" ref="CD642" si="12092">V642/V653</f>
        <v>9.2954784437434282E-2</v>
      </c>
      <c r="CE642" s="131">
        <f t="shared" ref="CE642" si="12093">W642/W653</f>
        <v>4.8440756041384855E-2</v>
      </c>
      <c r="CF642" s="128">
        <f t="shared" ref="CF642" si="12094">X642/X653</f>
        <v>7.8970489430978341E-2</v>
      </c>
      <c r="CG642" s="129">
        <f t="shared" ref="CG642" si="12095">Y642/Y653</f>
        <v>4.059652029826015E-2</v>
      </c>
      <c r="CH642" s="130">
        <f t="shared" ref="CH642" si="12096">Z642/Z653</f>
        <v>6.0552570990023022E-2</v>
      </c>
      <c r="CI642" s="128">
        <f t="shared" ref="CI642" si="12097">AA642/AA653</f>
        <v>7.4648241206030155E-2</v>
      </c>
      <c r="CJ642" s="134">
        <f t="shared" ref="CJ642" si="12098">AB642/AB653</f>
        <v>6.937271552035279E-2</v>
      </c>
      <c r="CK642" s="135">
        <f t="shared" ref="CK642" si="12099">AC642/AC653</f>
        <v>6.0987896587601578E-2</v>
      </c>
    </row>
    <row r="643" spans="1:89" x14ac:dyDescent="0.2">
      <c r="A643" s="145" t="s">
        <v>30</v>
      </c>
      <c r="B643" s="189">
        <v>1445</v>
      </c>
      <c r="C643" s="183">
        <v>3340</v>
      </c>
      <c r="D643" s="184">
        <v>1140</v>
      </c>
      <c r="E643" s="185">
        <v>1170</v>
      </c>
      <c r="F643" s="182">
        <v>1300</v>
      </c>
      <c r="G643" s="186">
        <v>2424</v>
      </c>
      <c r="H643" s="184">
        <v>2276</v>
      </c>
      <c r="I643" s="185">
        <v>4347</v>
      </c>
      <c r="J643" s="182">
        <v>961</v>
      </c>
      <c r="K643" s="183">
        <v>251</v>
      </c>
      <c r="L643" s="184">
        <v>3000</v>
      </c>
      <c r="M643" s="182">
        <v>784</v>
      </c>
      <c r="N643" s="187">
        <v>3880</v>
      </c>
      <c r="O643" s="190">
        <v>2480</v>
      </c>
      <c r="P643" s="182">
        <v>1859</v>
      </c>
      <c r="Q643" s="183">
        <v>1751</v>
      </c>
      <c r="R643" s="184">
        <v>1585</v>
      </c>
      <c r="S643" s="185">
        <v>2338</v>
      </c>
      <c r="T643" s="182">
        <v>1325</v>
      </c>
      <c r="U643" s="186">
        <v>243</v>
      </c>
      <c r="V643" s="184">
        <v>2804</v>
      </c>
      <c r="W643" s="191">
        <v>1361</v>
      </c>
      <c r="X643" s="182">
        <v>2028</v>
      </c>
      <c r="Y643" s="186">
        <v>680</v>
      </c>
      <c r="Z643" s="184">
        <v>3016</v>
      </c>
      <c r="AA643" s="182">
        <v>4080</v>
      </c>
      <c r="AB643" s="156">
        <f t="shared" si="11743"/>
        <v>26619</v>
      </c>
      <c r="AC643" s="157">
        <f t="shared" si="11744"/>
        <v>25249</v>
      </c>
      <c r="BI643" s="145" t="s">
        <v>30</v>
      </c>
      <c r="BJ643" s="128">
        <f>B643/B653</f>
        <v>5.5662557781201848E-2</v>
      </c>
      <c r="BK643" s="129">
        <f t="shared" ref="BK643" si="12100">C643/C653</f>
        <v>0.1299712039847459</v>
      </c>
      <c r="BL643" s="130">
        <f t="shared" ref="BL643" si="12101">D643/D653</f>
        <v>9.2570036540803896E-2</v>
      </c>
      <c r="BM643" s="131">
        <f t="shared" ref="BM643" si="12102">E643/E653</f>
        <v>9.6622347014617221E-2</v>
      </c>
      <c r="BN643" s="128">
        <f t="shared" ref="BN643" si="12103">F643/F653</f>
        <v>4.8978976716147989E-2</v>
      </c>
      <c r="BO643" s="129">
        <f t="shared" ref="BO643" si="12104">G643/G653</f>
        <v>0.10464062162745522</v>
      </c>
      <c r="BP643" s="130">
        <f t="shared" ref="BP643" si="12105">H643/H653</f>
        <v>6.1103951890034362E-2</v>
      </c>
      <c r="BQ643" s="131">
        <f t="shared" ref="BQ643" si="12106">I643/I653</f>
        <v>0.10542270941456081</v>
      </c>
      <c r="BR643" s="128">
        <f t="shared" ref="BR643" si="12107">J643/J653</f>
        <v>0.17090521074159701</v>
      </c>
      <c r="BS643" s="129">
        <f t="shared" ref="BS643" si="12108">K643/K653</f>
        <v>3.8926799007444168E-2</v>
      </c>
      <c r="BT643" s="130">
        <f t="shared" ref="BT643" si="12109">L643/L653</f>
        <v>0.13310852781968233</v>
      </c>
      <c r="BU643" s="128">
        <f t="shared" ref="BU643" si="12110">M643/M653</f>
        <v>3.4432781413325134E-2</v>
      </c>
      <c r="BV643" s="132">
        <f t="shared" ref="BV643" si="12111">N643/N653</f>
        <v>9.7664115988723321E-2</v>
      </c>
      <c r="BW643" s="133">
        <f t="shared" ref="BW643" si="12112">O643/O653</f>
        <v>6.2732400779095948E-2</v>
      </c>
      <c r="BX643" s="128">
        <f t="shared" ref="BX643" si="12113">P643/P653</f>
        <v>8.8154400606980279E-2</v>
      </c>
      <c r="BY643" s="129">
        <f t="shared" ref="BY643" si="12114">Q643/Q653</f>
        <v>8.4983498349834985E-2</v>
      </c>
      <c r="BZ643" s="130">
        <f t="shared" ref="BZ643" si="12115">R643/R653</f>
        <v>6.5012305168170637E-2</v>
      </c>
      <c r="CA643" s="131">
        <f t="shared" ref="CA643" si="12116">S643/S653</f>
        <v>9.2674805771365151E-2</v>
      </c>
      <c r="CB643" s="128">
        <f t="shared" ref="CB643" si="12117">T643/T653</f>
        <v>0.18562622583356683</v>
      </c>
      <c r="CC643" s="129">
        <f t="shared" ref="CC643" si="12118">U643/U653</f>
        <v>3.1537962362102531E-2</v>
      </c>
      <c r="CD643" s="130">
        <f t="shared" ref="CD643" si="12119">V643/V653</f>
        <v>0.11793901156677182</v>
      </c>
      <c r="CE643" s="131">
        <f t="shared" ref="CE643" si="12120">W643/W653</f>
        <v>4.9756882243263995E-2</v>
      </c>
      <c r="CF643" s="128">
        <f t="shared" ref="CF643" si="12121">X643/X653</f>
        <v>0.10481161817148173</v>
      </c>
      <c r="CG643" s="129">
        <f t="shared" ref="CG643" si="12122">Y643/Y653</f>
        <v>5.6338028169014086E-2</v>
      </c>
      <c r="CH643" s="130">
        <f t="shared" ref="CH643" si="12123">Z643/Z653</f>
        <v>7.7155282680992587E-2</v>
      </c>
      <c r="CI643" s="128">
        <f t="shared" ref="CI643" si="12124">AA643/AA653</f>
        <v>0.10251256281407035</v>
      </c>
      <c r="CJ643" s="134">
        <f t="shared" ref="CJ643" si="12125">AB643/AB653</f>
        <v>8.734012743869228E-2</v>
      </c>
      <c r="CK643" s="135">
        <f t="shared" ref="CK643" si="12126">AC643/AC653</f>
        <v>8.3133585323130824E-2</v>
      </c>
    </row>
    <row r="644" spans="1:89" x14ac:dyDescent="0.2">
      <c r="A644" s="136" t="s">
        <v>31</v>
      </c>
      <c r="B644" s="192">
        <v>1488</v>
      </c>
      <c r="C644" s="176">
        <v>3503</v>
      </c>
      <c r="D644" s="177">
        <v>925</v>
      </c>
      <c r="E644" s="178">
        <v>1165</v>
      </c>
      <c r="F644" s="175">
        <v>1209</v>
      </c>
      <c r="G644" s="179">
        <v>2556</v>
      </c>
      <c r="H644" s="177">
        <v>2436</v>
      </c>
      <c r="I644" s="178">
        <v>5004</v>
      </c>
      <c r="J644" s="175">
        <v>605</v>
      </c>
      <c r="K644" s="176">
        <v>313</v>
      </c>
      <c r="L644" s="177">
        <v>2966</v>
      </c>
      <c r="M644" s="175">
        <v>872</v>
      </c>
      <c r="N644" s="180">
        <v>3985</v>
      </c>
      <c r="O644" s="193">
        <v>2381</v>
      </c>
      <c r="P644" s="175">
        <v>1848</v>
      </c>
      <c r="Q644" s="176">
        <v>1862</v>
      </c>
      <c r="R644" s="177">
        <v>1738</v>
      </c>
      <c r="S644" s="178">
        <v>2498</v>
      </c>
      <c r="T644" s="175">
        <v>1111</v>
      </c>
      <c r="U644" s="179">
        <v>252</v>
      </c>
      <c r="V644" s="177">
        <v>3086</v>
      </c>
      <c r="W644" s="194">
        <v>1615</v>
      </c>
      <c r="X644" s="175">
        <v>1982</v>
      </c>
      <c r="Y644" s="179">
        <v>766</v>
      </c>
      <c r="Z644" s="177">
        <v>2672</v>
      </c>
      <c r="AA644" s="175">
        <v>3922</v>
      </c>
      <c r="AB644" s="156">
        <f t="shared" si="11743"/>
        <v>26051</v>
      </c>
      <c r="AC644" s="157">
        <f t="shared" si="11744"/>
        <v>26709</v>
      </c>
      <c r="BI644" s="136" t="s">
        <v>31</v>
      </c>
      <c r="BJ644" s="128">
        <f>B644/B653</f>
        <v>5.7318952234206473E-2</v>
      </c>
      <c r="BK644" s="129">
        <f t="shared" ref="BK644" si="12127">C644/C653</f>
        <v>0.13631411004747451</v>
      </c>
      <c r="BL644" s="130">
        <f t="shared" ref="BL644" si="12128">D644/D653</f>
        <v>7.5111652456354039E-2</v>
      </c>
      <c r="BM644" s="131">
        <f t="shared" ref="BM644" si="12129">E644/E653</f>
        <v>9.620943100173425E-2</v>
      </c>
      <c r="BN644" s="128">
        <f t="shared" ref="BN644" si="12130">F644/F653</f>
        <v>4.5550448346017632E-2</v>
      </c>
      <c r="BO644" s="129">
        <f t="shared" ref="BO644" si="12131">G644/G653</f>
        <v>0.11033887330023742</v>
      </c>
      <c r="BP644" s="130">
        <f t="shared" ref="BP644" si="12132">H644/H653</f>
        <v>6.5399484536082478E-2</v>
      </c>
      <c r="BQ644" s="131">
        <f t="shared" ref="BQ644" si="12133">I644/I653</f>
        <v>0.12135616239026047</v>
      </c>
      <c r="BR644" s="128">
        <f t="shared" ref="BR644" si="12134">J644/J653</f>
        <v>0.10759381113284723</v>
      </c>
      <c r="BS644" s="129">
        <f t="shared" ref="BS644" si="12135">K644/K653</f>
        <v>4.8542183622828784E-2</v>
      </c>
      <c r="BT644" s="130">
        <f t="shared" ref="BT644" si="12136">L644/L653</f>
        <v>0.13159996450439257</v>
      </c>
      <c r="BU644" s="128">
        <f t="shared" ref="BU644" si="12137">M644/M653</f>
        <v>3.8297685449514694E-2</v>
      </c>
      <c r="BV644" s="132">
        <f t="shared" ref="BV644" si="12138">N644/N653</f>
        <v>0.10030708819975835</v>
      </c>
      <c r="BW644" s="133">
        <f t="shared" ref="BW644" si="12139">O644/O653</f>
        <v>6.0228163812511067E-2</v>
      </c>
      <c r="BX644" s="128">
        <f t="shared" ref="BX644" si="12140">P644/P653</f>
        <v>8.763277693474962E-2</v>
      </c>
      <c r="BY644" s="129">
        <f t="shared" ref="BY644" si="12141">Q644/Q653</f>
        <v>9.0370801786060953E-2</v>
      </c>
      <c r="BZ644" s="130">
        <f t="shared" ref="BZ644" si="12142">R644/R653</f>
        <v>7.1287940935192778E-2</v>
      </c>
      <c r="CA644" s="131">
        <f t="shared" ref="CA644" si="12143">S644/S653</f>
        <v>9.9016965276676708E-2</v>
      </c>
      <c r="CB644" s="128">
        <f t="shared" ref="CB644" si="12144">T644/T653</f>
        <v>0.15564583917063604</v>
      </c>
      <c r="CC644" s="129">
        <f t="shared" ref="CC644" si="12145">U644/U653</f>
        <v>3.2706035042180399E-2</v>
      </c>
      <c r="CD644" s="130">
        <f t="shared" ref="CD644" si="12146">V644/V653</f>
        <v>0.12980021030494215</v>
      </c>
      <c r="CE644" s="131">
        <f t="shared" ref="CE644" si="12147">W644/W653</f>
        <v>5.9042883778744559E-2</v>
      </c>
      <c r="CF644" s="128">
        <f t="shared" ref="CF644" si="12148">X644/X653</f>
        <v>0.10243423432735542</v>
      </c>
      <c r="CG644" s="129">
        <f t="shared" ref="CG644" si="12149">Y644/Y653</f>
        <v>6.3463131731565869E-2</v>
      </c>
      <c r="CH644" s="130">
        <f t="shared" ref="CH644" si="12150">Z644/Z653</f>
        <v>6.8355078025070348E-2</v>
      </c>
      <c r="CI644" s="128">
        <f t="shared" ref="CI644" si="12151">AA644/AA653</f>
        <v>9.8542713567839196E-2</v>
      </c>
      <c r="CJ644" s="134">
        <f t="shared" ref="CJ644" si="12152">AB644/AB653</f>
        <v>8.547645140333493E-2</v>
      </c>
      <c r="CK644" s="135">
        <f t="shared" ref="CK644" si="12153">AC644/AC653</f>
        <v>8.7940707766466036E-2</v>
      </c>
    </row>
    <row r="645" spans="1:89" x14ac:dyDescent="0.2">
      <c r="A645" s="145" t="s">
        <v>32</v>
      </c>
      <c r="B645" s="189">
        <v>1552</v>
      </c>
      <c r="C645" s="183">
        <v>2717</v>
      </c>
      <c r="D645" s="184">
        <v>555</v>
      </c>
      <c r="E645" s="185">
        <v>1111</v>
      </c>
      <c r="F645" s="182">
        <v>1116</v>
      </c>
      <c r="G645" s="186">
        <v>2400</v>
      </c>
      <c r="H645" s="184">
        <v>2119</v>
      </c>
      <c r="I645" s="185">
        <v>3612</v>
      </c>
      <c r="J645" s="182">
        <v>459</v>
      </c>
      <c r="K645" s="183">
        <v>197</v>
      </c>
      <c r="L645" s="184">
        <v>2148</v>
      </c>
      <c r="M645" s="182">
        <v>858</v>
      </c>
      <c r="N645" s="187">
        <v>2882</v>
      </c>
      <c r="O645" s="190">
        <v>2421</v>
      </c>
      <c r="P645" s="182">
        <v>1259</v>
      </c>
      <c r="Q645" s="183">
        <v>1574</v>
      </c>
      <c r="R645" s="184">
        <v>1416</v>
      </c>
      <c r="S645" s="185">
        <v>2019</v>
      </c>
      <c r="T645" s="182">
        <v>502</v>
      </c>
      <c r="U645" s="186">
        <v>284</v>
      </c>
      <c r="V645" s="184">
        <v>2555</v>
      </c>
      <c r="W645" s="191">
        <v>1452</v>
      </c>
      <c r="X645" s="182">
        <v>1266</v>
      </c>
      <c r="Y645" s="186">
        <v>714</v>
      </c>
      <c r="Z645" s="184">
        <v>2136</v>
      </c>
      <c r="AA645" s="182">
        <v>3062</v>
      </c>
      <c r="AB645" s="156">
        <f t="shared" si="11743"/>
        <v>19965</v>
      </c>
      <c r="AC645" s="157">
        <f t="shared" si="11744"/>
        <v>22421</v>
      </c>
      <c r="BI645" s="145" t="s">
        <v>32</v>
      </c>
      <c r="BJ645" s="128">
        <f>B645/B653</f>
        <v>5.9784283513097072E-2</v>
      </c>
      <c r="BK645" s="129">
        <f t="shared" ref="BK645" si="12154">C645/C653</f>
        <v>0.10572807222351933</v>
      </c>
      <c r="BL645" s="130">
        <f t="shared" ref="BL645" si="12155">D645/D653</f>
        <v>4.5066991473812421E-2</v>
      </c>
      <c r="BM645" s="131">
        <f t="shared" ref="BM645" si="12156">E645/E653</f>
        <v>9.1749938062598069E-2</v>
      </c>
      <c r="BN645" s="128">
        <f t="shared" ref="BN645" si="12157">F645/F653</f>
        <v>4.2046567704016276E-2</v>
      </c>
      <c r="BO645" s="129">
        <f t="shared" ref="BO645" si="12158">G645/G653</f>
        <v>0.10360457586876753</v>
      </c>
      <c r="BP645" s="130">
        <f t="shared" ref="BP645" si="12159">H645/H653</f>
        <v>5.6888960481099655E-2</v>
      </c>
      <c r="BQ645" s="131">
        <f t="shared" ref="BQ645" si="12160">I645/I653</f>
        <v>8.7597613619828291E-2</v>
      </c>
      <c r="BR645" s="128">
        <f t="shared" ref="BR645" si="12161">J645/J653</f>
        <v>8.1629023652854349E-2</v>
      </c>
      <c r="BS645" s="129">
        <f t="shared" ref="BS645" si="12162">K645/K653</f>
        <v>3.055210918114144E-2</v>
      </c>
      <c r="BT645" s="130">
        <f t="shared" ref="BT645" si="12163">L645/L653</f>
        <v>9.5305705918892536E-2</v>
      </c>
      <c r="BU645" s="128">
        <f t="shared" ref="BU645" si="12164">M645/M653</f>
        <v>3.7682814352848169E-2</v>
      </c>
      <c r="BV645" s="132">
        <f t="shared" ref="BV645" si="12165">N645/N653</f>
        <v>7.2543294401933148E-2</v>
      </c>
      <c r="BW645" s="133">
        <f t="shared" ref="BW645" si="12166">O645/O653</f>
        <v>6.1239976728302933E-2</v>
      </c>
      <c r="BX645" s="128">
        <f t="shared" ref="BX645" si="12167">P645/P653</f>
        <v>5.970220030349014E-2</v>
      </c>
      <c r="BY645" s="129">
        <f t="shared" ref="BY645" si="12168">Q645/Q653</f>
        <v>7.6392933410988156E-2</v>
      </c>
      <c r="BZ645" s="130">
        <f t="shared" ref="BZ645" si="12169">R645/R653</f>
        <v>5.8080393765381461E-2</v>
      </c>
      <c r="CA645" s="131">
        <f t="shared" ref="CA645" si="12170">S645/S653</f>
        <v>8.0030125257650228E-2</v>
      </c>
      <c r="CB645" s="128">
        <f t="shared" ref="CB645" si="12171">T645/T653</f>
        <v>7.0327822919585323E-2</v>
      </c>
      <c r="CC645" s="129">
        <f t="shared" ref="CC645" si="12172">U645/U653</f>
        <v>3.6859182349123942E-2</v>
      </c>
      <c r="CD645" s="130">
        <f t="shared" ref="CD645" si="12173">V645/V653</f>
        <v>0.10746582544689801</v>
      </c>
      <c r="CE645" s="131">
        <f t="shared" ref="CE645" si="12174">W645/W653</f>
        <v>5.3083756809125145E-2</v>
      </c>
      <c r="CF645" s="128">
        <f t="shared" ref="CF645" si="12175">X645/X653</f>
        <v>6.5429737970954568E-2</v>
      </c>
      <c r="CG645" s="129">
        <f t="shared" ref="CG645" si="12176">Y645/Y653</f>
        <v>5.9154929577464786E-2</v>
      </c>
      <c r="CH645" s="130">
        <f t="shared" ref="CH645" si="12177">Z645/Z653</f>
        <v>5.4643131235610133E-2</v>
      </c>
      <c r="CI645" s="128">
        <f t="shared" ref="CI645" si="12178">AA645/AA653</f>
        <v>7.6934673366834169E-2</v>
      </c>
      <c r="CJ645" s="134">
        <f t="shared" ref="CJ645" si="12179">AB645/AB653</f>
        <v>6.5507556418854626E-2</v>
      </c>
      <c r="CK645" s="135">
        <f t="shared" ref="CK645" si="12180">AC645/AC653</f>
        <v>7.3822255001382869E-2</v>
      </c>
    </row>
    <row r="646" spans="1:89" x14ac:dyDescent="0.2">
      <c r="A646" s="136" t="s">
        <v>33</v>
      </c>
      <c r="B646" s="192">
        <v>1355</v>
      </c>
      <c r="C646" s="176">
        <v>1340</v>
      </c>
      <c r="D646" s="177">
        <v>412</v>
      </c>
      <c r="E646" s="178">
        <v>657</v>
      </c>
      <c r="F646" s="175">
        <v>1003</v>
      </c>
      <c r="G646" s="179">
        <v>1594</v>
      </c>
      <c r="H646" s="177">
        <v>1729</v>
      </c>
      <c r="I646" s="178">
        <v>2738</v>
      </c>
      <c r="J646" s="175">
        <v>393</v>
      </c>
      <c r="K646" s="176">
        <v>134</v>
      </c>
      <c r="L646" s="177">
        <v>1206</v>
      </c>
      <c r="M646" s="175">
        <v>866</v>
      </c>
      <c r="N646" s="180">
        <v>2062</v>
      </c>
      <c r="O646" s="193">
        <v>1886</v>
      </c>
      <c r="P646" s="175">
        <v>792</v>
      </c>
      <c r="Q646" s="176">
        <v>1355</v>
      </c>
      <c r="R646" s="177">
        <v>1107</v>
      </c>
      <c r="S646" s="178">
        <v>1395</v>
      </c>
      <c r="T646" s="175">
        <v>319</v>
      </c>
      <c r="U646" s="179">
        <v>243</v>
      </c>
      <c r="V646" s="177">
        <v>1723</v>
      </c>
      <c r="W646" s="194">
        <v>1399</v>
      </c>
      <c r="X646" s="175">
        <v>766</v>
      </c>
      <c r="Y646" s="179">
        <v>618</v>
      </c>
      <c r="Z646" s="177">
        <v>1837</v>
      </c>
      <c r="AA646" s="175">
        <v>2171</v>
      </c>
      <c r="AB646" s="156">
        <f t="shared" si="11743"/>
        <v>14704</v>
      </c>
      <c r="AC646" s="157">
        <f t="shared" si="11744"/>
        <v>16396</v>
      </c>
      <c r="BI646" s="136" t="s">
        <v>33</v>
      </c>
      <c r="BJ646" s="128">
        <f>B646/B653</f>
        <v>5.2195685670261942E-2</v>
      </c>
      <c r="BK646" s="129">
        <f t="shared" ref="BK646" si="12181">C646/C653</f>
        <v>5.2144135730407035E-2</v>
      </c>
      <c r="BL646" s="130">
        <f t="shared" ref="BL646" si="12182">D646/D653</f>
        <v>3.3455136012992284E-2</v>
      </c>
      <c r="BM646" s="131">
        <f t="shared" ref="BM646" si="12183">E646/E653</f>
        <v>5.4257164092823516E-2</v>
      </c>
      <c r="BN646" s="128">
        <f t="shared" ref="BN646" si="12184">F646/F653</f>
        <v>3.7789164343304954E-2</v>
      </c>
      <c r="BO646" s="129">
        <f t="shared" ref="BO646" si="12185">G646/G653</f>
        <v>6.88107058061731E-2</v>
      </c>
      <c r="BP646" s="130">
        <f t="shared" ref="BP646" si="12186">H646/H653</f>
        <v>4.641859965635739E-2</v>
      </c>
      <c r="BQ646" s="131">
        <f t="shared" ref="BQ646" si="12187">I646/I653</f>
        <v>6.6401513314255228E-2</v>
      </c>
      <c r="BR646" s="128">
        <f t="shared" ref="BR646" si="12188">J646/J653</f>
        <v>6.9891516983816473E-2</v>
      </c>
      <c r="BS646" s="129">
        <f t="shared" ref="BS646" si="12189">K646/K653</f>
        <v>2.0781637717121586E-2</v>
      </c>
      <c r="BT646" s="130">
        <f t="shared" ref="BT646" si="12190">L646/L653</f>
        <v>5.3509628183512292E-2</v>
      </c>
      <c r="BU646" s="128">
        <f t="shared" ref="BU646" si="12191">M646/M653</f>
        <v>3.803416926522904E-2</v>
      </c>
      <c r="BV646" s="132">
        <f t="shared" ref="BV646" si="12192">N646/N653</f>
        <v>5.1902939991945229E-2</v>
      </c>
      <c r="BW646" s="133">
        <f t="shared" ref="BW646" si="12193">O646/O653</f>
        <v>4.7706978979586673E-2</v>
      </c>
      <c r="BX646" s="128">
        <f t="shared" ref="BX646" si="12194">P646/P653</f>
        <v>3.755690440060698E-2</v>
      </c>
      <c r="BY646" s="129">
        <f t="shared" ref="BY646" si="12195">Q646/Q653</f>
        <v>6.5763929334109877E-2</v>
      </c>
      <c r="BZ646" s="130">
        <f t="shared" ref="BZ646" si="12196">R646/R653</f>
        <v>4.5406070549630848E-2</v>
      </c>
      <c r="CA646" s="131">
        <f t="shared" ref="CA646" si="12197">S646/S653</f>
        <v>5.529570318693515E-2</v>
      </c>
      <c r="CB646" s="128">
        <f t="shared" ref="CB646" si="12198">T646/T653</f>
        <v>4.469038946483609E-2</v>
      </c>
      <c r="CC646" s="129">
        <f t="shared" ref="CC646" si="12199">U646/U653</f>
        <v>3.1537962362102531E-2</v>
      </c>
      <c r="CD646" s="130">
        <f t="shared" ref="CD646" si="12200">V646/V653</f>
        <v>7.247108307045215E-2</v>
      </c>
      <c r="CE646" s="131">
        <f t="shared" ref="CE646" si="12201">W646/W653</f>
        <v>5.1146126567469745E-2</v>
      </c>
      <c r="CF646" s="128">
        <f t="shared" ref="CF646" si="12202">X646/X653</f>
        <v>3.9588609230451183E-2</v>
      </c>
      <c r="CG646" s="129">
        <f t="shared" ref="CG646" si="12203">Y646/Y653</f>
        <v>5.1201325600662803E-2</v>
      </c>
      <c r="CH646" s="130">
        <f t="shared" ref="CH646" si="12204">Z646/Z653</f>
        <v>4.6994116142235864E-2</v>
      </c>
      <c r="CI646" s="128">
        <f t="shared" ref="CI646" si="12205">AA646/AA653</f>
        <v>5.4547738693467338E-2</v>
      </c>
      <c r="CJ646" s="134">
        <f t="shared" ref="CJ646" si="12206">AB646/AB653</f>
        <v>4.8245585253335256E-2</v>
      </c>
      <c r="CK646" s="135">
        <f t="shared" ref="CK646" si="12207">AC646/AC653</f>
        <v>5.3984643548578279E-2</v>
      </c>
    </row>
    <row r="647" spans="1:89" x14ac:dyDescent="0.2">
      <c r="A647" s="145" t="s">
        <v>34</v>
      </c>
      <c r="B647" s="189">
        <v>488</v>
      </c>
      <c r="C647" s="183">
        <v>1028</v>
      </c>
      <c r="D647" s="184">
        <v>209</v>
      </c>
      <c r="E647" s="185">
        <v>572</v>
      </c>
      <c r="F647" s="182">
        <v>510</v>
      </c>
      <c r="G647" s="186">
        <v>1191</v>
      </c>
      <c r="H647" s="184">
        <v>909</v>
      </c>
      <c r="I647" s="185">
        <v>1842</v>
      </c>
      <c r="J647" s="182">
        <v>149</v>
      </c>
      <c r="K647" s="183">
        <v>86</v>
      </c>
      <c r="L647" s="184">
        <v>926</v>
      </c>
      <c r="M647" s="182">
        <v>579</v>
      </c>
      <c r="N647" s="187">
        <v>1755</v>
      </c>
      <c r="O647" s="190">
        <v>1603</v>
      </c>
      <c r="P647" s="182">
        <v>526</v>
      </c>
      <c r="Q647" s="183">
        <v>969</v>
      </c>
      <c r="R647" s="184">
        <v>781</v>
      </c>
      <c r="S647" s="185">
        <v>1109</v>
      </c>
      <c r="T647" s="182">
        <v>164</v>
      </c>
      <c r="U647" s="186">
        <v>230</v>
      </c>
      <c r="V647" s="184">
        <v>1368</v>
      </c>
      <c r="W647" s="191">
        <v>830</v>
      </c>
      <c r="X647" s="182">
        <v>485</v>
      </c>
      <c r="Y647" s="186">
        <v>451</v>
      </c>
      <c r="Z647" s="184">
        <v>1131</v>
      </c>
      <c r="AA647" s="182">
        <v>1563</v>
      </c>
      <c r="AB647" s="156">
        <f t="shared" si="11743"/>
        <v>9401</v>
      </c>
      <c r="AC647" s="157">
        <f t="shared" si="11744"/>
        <v>12053</v>
      </c>
      <c r="BI647" s="145" t="s">
        <v>34</v>
      </c>
      <c r="BJ647" s="128">
        <f>B647/B653</f>
        <v>1.8798151001540832E-2</v>
      </c>
      <c r="BK647" s="129">
        <f t="shared" ref="BK647" si="12208">C647/C653</f>
        <v>4.0003113082730177E-2</v>
      </c>
      <c r="BL647" s="130">
        <f t="shared" ref="BL647" si="12209">D647/D653</f>
        <v>1.6971173365814048E-2</v>
      </c>
      <c r="BM647" s="131">
        <f t="shared" ref="BM647" si="12210">E647/E653</f>
        <v>4.7237591873812865E-2</v>
      </c>
      <c r="BN647" s="128">
        <f t="shared" ref="BN647" si="12211">F647/F653</f>
        <v>1.9214829327104211E-2</v>
      </c>
      <c r="BO647" s="129">
        <f t="shared" ref="BO647" si="12212">G647/G653</f>
        <v>5.141377077487589E-2</v>
      </c>
      <c r="BP647" s="130">
        <f t="shared" ref="BP647" si="12213">H647/H653</f>
        <v>2.4403994845360825E-2</v>
      </c>
      <c r="BQ647" s="131">
        <f t="shared" ref="BQ647" si="12214">I647/I653</f>
        <v>4.4671872726390845E-2</v>
      </c>
      <c r="BR647" s="128">
        <f t="shared" ref="BR647" si="12215">J647/J653</f>
        <v>2.6498310510403699E-2</v>
      </c>
      <c r="BS647" s="129">
        <f t="shared" ref="BS647" si="12216">K647/K653</f>
        <v>1.3337468982630272E-2</v>
      </c>
      <c r="BT647" s="130">
        <f t="shared" ref="BT647" si="12217">L647/L653</f>
        <v>4.1086165587008609E-2</v>
      </c>
      <c r="BU647" s="128">
        <f t="shared" ref="BU647" si="12218">M647/M653</f>
        <v>2.5429311783565375E-2</v>
      </c>
      <c r="BV647" s="132">
        <f t="shared" ref="BV647" si="12219">N647/N653</f>
        <v>4.417539267015707E-2</v>
      </c>
      <c r="BW647" s="133">
        <f t="shared" ref="BW647" si="12220">O647/O653</f>
        <v>4.054840260035919E-2</v>
      </c>
      <c r="BX647" s="128">
        <f t="shared" ref="BX647" si="12221">P647/P653</f>
        <v>2.494309559939302E-2</v>
      </c>
      <c r="BY647" s="129">
        <f t="shared" ref="BY647" si="12222">Q647/Q653</f>
        <v>4.702970297029703E-2</v>
      </c>
      <c r="BZ647" s="130">
        <f t="shared" ref="BZ647" si="12223">R647/R653</f>
        <v>3.2034454470877771E-2</v>
      </c>
      <c r="CA647" s="131">
        <f t="shared" ref="CA647" si="12224">S647/S653</f>
        <v>4.3959093071190738E-2</v>
      </c>
      <c r="CB647" s="128">
        <f t="shared" ref="CB647" si="12225">T647/T653</f>
        <v>2.2975623423928272E-2</v>
      </c>
      <c r="CC647" s="129">
        <f t="shared" ref="CC647" si="12226">U647/U653</f>
        <v>2.9850746268656716E-2</v>
      </c>
      <c r="CD647" s="130">
        <f t="shared" ref="CD647" si="12227">V647/V653</f>
        <v>5.753943217665615E-2</v>
      </c>
      <c r="CE647" s="131">
        <f t="shared" ref="CE647" si="12228">W647/W653</f>
        <v>3.034402076554674E-2</v>
      </c>
      <c r="CF647" s="128">
        <f t="shared" ref="CF647" si="12229">X647/X653</f>
        <v>2.5065894878288284E-2</v>
      </c>
      <c r="CG647" s="129">
        <f t="shared" ref="CG647" si="12230">Y647/Y653</f>
        <v>3.7365368682684343E-2</v>
      </c>
      <c r="CH647" s="130">
        <f t="shared" ref="CH647" si="12231">Z647/Z653</f>
        <v>2.8933231005372217E-2</v>
      </c>
      <c r="CI647" s="128">
        <f t="shared" ref="CI647" si="12232">AA647/AA653</f>
        <v>3.9271356783919596E-2</v>
      </c>
      <c r="CJ647" s="134">
        <f t="shared" ref="CJ647" si="12233">AB647/AB653</f>
        <v>3.0845807057032423E-2</v>
      </c>
      <c r="CK647" s="135">
        <f t="shared" ref="CK647" si="12234">AC647/AC653</f>
        <v>3.9685100554465357E-2</v>
      </c>
    </row>
    <row r="648" spans="1:89" x14ac:dyDescent="0.2">
      <c r="A648" s="136" t="s">
        <v>35</v>
      </c>
      <c r="B648" s="192">
        <v>0</v>
      </c>
      <c r="C648" s="176">
        <v>419</v>
      </c>
      <c r="D648" s="177">
        <v>7</v>
      </c>
      <c r="E648" s="178">
        <v>299</v>
      </c>
      <c r="F648" s="175">
        <v>19</v>
      </c>
      <c r="G648" s="179">
        <v>726</v>
      </c>
      <c r="H648" s="177">
        <v>100</v>
      </c>
      <c r="I648" s="178">
        <v>905</v>
      </c>
      <c r="J648" s="175">
        <v>45</v>
      </c>
      <c r="K648" s="176">
        <v>34</v>
      </c>
      <c r="L648" s="177">
        <v>566</v>
      </c>
      <c r="M648" s="175">
        <v>140</v>
      </c>
      <c r="N648" s="180">
        <v>494</v>
      </c>
      <c r="O648" s="193">
        <v>313</v>
      </c>
      <c r="P648" s="175">
        <v>112</v>
      </c>
      <c r="Q648" s="176">
        <v>181</v>
      </c>
      <c r="R648" s="177">
        <v>177</v>
      </c>
      <c r="S648" s="178">
        <v>110</v>
      </c>
      <c r="T648" s="175">
        <v>54</v>
      </c>
      <c r="U648" s="179">
        <v>14</v>
      </c>
      <c r="V648" s="177">
        <v>204</v>
      </c>
      <c r="W648" s="194">
        <v>42</v>
      </c>
      <c r="X648" s="175">
        <v>91</v>
      </c>
      <c r="Y648" s="179">
        <v>32</v>
      </c>
      <c r="Z648" s="177">
        <v>92</v>
      </c>
      <c r="AA648" s="175">
        <v>142</v>
      </c>
      <c r="AB648" s="156">
        <f t="shared" si="11743"/>
        <v>1961</v>
      </c>
      <c r="AC648" s="157">
        <f t="shared" si="11744"/>
        <v>3357</v>
      </c>
      <c r="BI648" s="136" t="s">
        <v>35</v>
      </c>
      <c r="BJ648" s="128">
        <f>B648/B653</f>
        <v>0</v>
      </c>
      <c r="BK648" s="129">
        <f t="shared" ref="BK648" si="12235">C648/C653</f>
        <v>1.6304770799283989E-2</v>
      </c>
      <c r="BL648" s="130">
        <f t="shared" ref="BL648" si="12236">D648/D653</f>
        <v>5.6841250507511164E-4</v>
      </c>
      <c r="BM648" s="131">
        <f t="shared" ref="BM648" si="12237">E648/E653</f>
        <v>2.4692377570402182E-2</v>
      </c>
      <c r="BN648" s="128">
        <f t="shared" ref="BN648" si="12238">F648/F653</f>
        <v>7.1584658277447063E-4</v>
      </c>
      <c r="BO648" s="129">
        <f t="shared" ref="BO648" si="12239">G648/G653</f>
        <v>3.1340384200302183E-2</v>
      </c>
      <c r="BP648" s="130">
        <f t="shared" ref="BP648" si="12240">H648/H653</f>
        <v>2.6847079037800687E-3</v>
      </c>
      <c r="BQ648" s="131">
        <f t="shared" ref="BQ648" si="12241">I648/I653</f>
        <v>2.1947907066983557E-2</v>
      </c>
      <c r="BR648" s="128">
        <f t="shared" ref="BR648" si="12242">J648/J653</f>
        <v>8.0028454561621911E-3</v>
      </c>
      <c r="BS648" s="129">
        <f t="shared" ref="BS648" si="12243">K648/K653</f>
        <v>5.2729528535980152E-3</v>
      </c>
      <c r="BT648" s="130">
        <f t="shared" ref="BT648" si="12244">L648/L653</f>
        <v>2.511314224864673E-2</v>
      </c>
      <c r="BU648" s="128">
        <f t="shared" ref="BU648" si="12245">M648/M653</f>
        <v>6.1487109666652027E-3</v>
      </c>
      <c r="BV648" s="132">
        <f t="shared" ref="BV648" si="12246">N648/N653</f>
        <v>1.2434554973821989E-2</v>
      </c>
      <c r="BW648" s="133">
        <f t="shared" ref="BW648" si="12247">O648/O653</f>
        <v>7.9174360660713827E-3</v>
      </c>
      <c r="BX648" s="128">
        <f t="shared" ref="BX648" si="12248">P648/P653</f>
        <v>5.3110773899848257E-3</v>
      </c>
      <c r="BY648" s="129">
        <f t="shared" ref="BY648" si="12249">Q648/Q653</f>
        <v>8.7847019996117257E-3</v>
      </c>
      <c r="BZ648" s="130">
        <f t="shared" ref="BZ648" si="12250">R648/R653</f>
        <v>7.2600492206726826E-3</v>
      </c>
      <c r="CA648" s="131">
        <f t="shared" ref="CA648" si="12251">S648/S653</f>
        <v>4.3602346599016968E-3</v>
      </c>
      <c r="CB648" s="128">
        <f t="shared" ref="CB648" si="12252">T648/T653</f>
        <v>7.5651442981227238E-3</v>
      </c>
      <c r="CC648" s="129">
        <f t="shared" ref="CC648" si="12253">U648/U653</f>
        <v>1.8170019467878002E-3</v>
      </c>
      <c r="CD648" s="130">
        <f t="shared" ref="CD648" si="12254">V648/V653</f>
        <v>8.5804416403785482E-3</v>
      </c>
      <c r="CE648" s="131">
        <f t="shared" ref="CE648" si="12255">W648/W653</f>
        <v>1.5354805688589917E-3</v>
      </c>
      <c r="CF648" s="128">
        <f t="shared" ref="CF648" si="12256">X648/X653</f>
        <v>4.7030854307716164E-3</v>
      </c>
      <c r="CG648" s="129">
        <f t="shared" ref="CG648" si="12257">Y648/Y653</f>
        <v>2.6512013256006629E-3</v>
      </c>
      <c r="CH648" s="130">
        <f t="shared" ref="CH648" si="12258">Z648/Z653</f>
        <v>2.35354310565362E-3</v>
      </c>
      <c r="CI648" s="128">
        <f t="shared" ref="CI648" si="12259">AA648/AA653</f>
        <v>3.5678391959798996E-3</v>
      </c>
      <c r="CJ648" s="134">
        <f t="shared" ref="CJ648" si="12260">AB648/AB653</f>
        <v>6.4342758896756289E-3</v>
      </c>
      <c r="CK648" s="135">
        <f t="shared" ref="CK648" si="12261">AC648/AC653</f>
        <v>1.1053089070052285E-2</v>
      </c>
    </row>
    <row r="649" spans="1:89" x14ac:dyDescent="0.2">
      <c r="A649" s="145" t="s">
        <v>36</v>
      </c>
      <c r="B649" s="189"/>
      <c r="C649" s="183"/>
      <c r="D649" s="184"/>
      <c r="E649" s="185"/>
      <c r="F649" s="182"/>
      <c r="G649" s="186"/>
      <c r="H649" s="184"/>
      <c r="I649" s="185"/>
      <c r="J649" s="182"/>
      <c r="K649" s="186"/>
      <c r="L649" s="184"/>
      <c r="M649" s="182"/>
      <c r="N649" s="187"/>
      <c r="O649" s="190"/>
      <c r="P649" s="182"/>
      <c r="Q649" s="186"/>
      <c r="R649" s="184"/>
      <c r="S649" s="185"/>
      <c r="T649" s="182"/>
      <c r="U649" s="186"/>
      <c r="V649" s="184"/>
      <c r="W649" s="185"/>
      <c r="X649" s="182"/>
      <c r="Y649" s="186"/>
      <c r="Z649" s="184"/>
      <c r="AA649" s="182"/>
      <c r="AB649" s="156">
        <f t="shared" si="11743"/>
        <v>0</v>
      </c>
      <c r="AC649" s="157">
        <f t="shared" si="11744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58">
        <v>0</v>
      </c>
      <c r="AC650" s="159">
        <f t="shared" ref="AC650:AC652" si="12289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0">C650/C653</f>
        <v>0</v>
      </c>
      <c r="BL650" s="130">
        <f t="shared" ref="BL650" si="12291">D650/D653</f>
        <v>0</v>
      </c>
      <c r="BM650" s="131">
        <f t="shared" ref="BM650" si="12292">E650/E653</f>
        <v>0</v>
      </c>
      <c r="BN650" s="128">
        <f t="shared" ref="BN650" si="12293">F650/F653</f>
        <v>0</v>
      </c>
      <c r="BO650" s="129">
        <f t="shared" ref="BO650" si="12294">G650/G653</f>
        <v>0</v>
      </c>
      <c r="BP650" s="130">
        <f t="shared" ref="BP650" si="12295">H650/H653</f>
        <v>0</v>
      </c>
      <c r="BQ650" s="131">
        <f t="shared" ref="BQ650" si="12296">I650/I653</f>
        <v>0</v>
      </c>
      <c r="BR650" s="128">
        <f t="shared" ref="BR650" si="12297">J650/J653</f>
        <v>0</v>
      </c>
      <c r="BS650" s="129">
        <f t="shared" ref="BS650" si="12298">K650/K653</f>
        <v>0</v>
      </c>
      <c r="BT650" s="130">
        <f t="shared" ref="BT650" si="12299">L650/L653</f>
        <v>0</v>
      </c>
      <c r="BU650" s="128">
        <f t="shared" ref="BU650" si="12300">M650/M653</f>
        <v>0</v>
      </c>
      <c r="BV650" s="132">
        <f t="shared" ref="BV650" si="12301">N650/N653</f>
        <v>0</v>
      </c>
      <c r="BW650" s="133">
        <f t="shared" ref="BW650" si="12302">O650/O653</f>
        <v>0</v>
      </c>
      <c r="BX650" s="128">
        <f t="shared" ref="BX650" si="12303">P650/P653</f>
        <v>0</v>
      </c>
      <c r="BY650" s="129">
        <f t="shared" ref="BY650" si="12304">Q650/Q653</f>
        <v>0</v>
      </c>
      <c r="BZ650" s="130">
        <f t="shared" ref="BZ650" si="12305">R650/R653</f>
        <v>0</v>
      </c>
      <c r="CA650" s="131">
        <f t="shared" ref="CA650" si="12306">S650/S653</f>
        <v>0</v>
      </c>
      <c r="CB650" s="128">
        <f t="shared" ref="CB650" si="12307">T650/T653</f>
        <v>0</v>
      </c>
      <c r="CC650" s="129">
        <f t="shared" ref="CC650" si="12308">U650/U653</f>
        <v>0</v>
      </c>
      <c r="CD650" s="130">
        <f t="shared" ref="CD650" si="12309">V650/V653</f>
        <v>0</v>
      </c>
      <c r="CE650" s="131">
        <f t="shared" ref="CE650" si="12310">W650/W653</f>
        <v>0</v>
      </c>
      <c r="CF650" s="128">
        <f t="shared" ref="CF650" si="12311">X650/X653</f>
        <v>0</v>
      </c>
      <c r="CG650" s="129">
        <f t="shared" ref="CG650" si="12312">Y650/Y653</f>
        <v>0</v>
      </c>
      <c r="CH650" s="130">
        <f t="shared" ref="CH650" si="12313">Z650/Z653</f>
        <v>0</v>
      </c>
      <c r="CI650" s="128">
        <f t="shared" ref="CI650" si="12314">AA650/AA653</f>
        <v>0</v>
      </c>
      <c r="CJ650" s="134">
        <f t="shared" ref="CJ650" si="12315">AB650/AB653</f>
        <v>0</v>
      </c>
      <c r="CK650" s="135">
        <f t="shared" ref="CK650" si="12316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7">SUM(B651,D651,F651,H651,J651,L651,N651,P651,R651,T651,V651,X651,Z651)</f>
        <v>0</v>
      </c>
      <c r="AC651" s="159">
        <f t="shared" si="12289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3.5" thickBot="1" x14ac:dyDescent="0.25">
      <c r="A652" s="136" t="s">
        <v>39</v>
      </c>
      <c r="B652" s="58"/>
      <c r="C652" s="59"/>
      <c r="D652" s="138">
        <v>0</v>
      </c>
      <c r="E652" s="139">
        <v>0</v>
      </c>
      <c r="F652" s="137">
        <v>0</v>
      </c>
      <c r="G652" s="140">
        <v>0</v>
      </c>
      <c r="H652" s="138">
        <v>0</v>
      </c>
      <c r="I652" s="139">
        <v>0</v>
      </c>
      <c r="J652" s="137">
        <v>0</v>
      </c>
      <c r="K652" s="140">
        <v>0</v>
      </c>
      <c r="L652" s="138">
        <v>0</v>
      </c>
      <c r="M652" s="137">
        <v>0</v>
      </c>
      <c r="N652" s="141">
        <v>0</v>
      </c>
      <c r="O652" s="142">
        <v>0</v>
      </c>
      <c r="P652" s="137">
        <v>0</v>
      </c>
      <c r="Q652" s="140">
        <v>0</v>
      </c>
      <c r="R652" s="138">
        <v>0</v>
      </c>
      <c r="S652" s="139">
        <v>0</v>
      </c>
      <c r="T652" s="137">
        <v>0</v>
      </c>
      <c r="U652" s="140">
        <v>0</v>
      </c>
      <c r="V652" s="138">
        <v>0</v>
      </c>
      <c r="W652" s="139">
        <v>0</v>
      </c>
      <c r="X652" s="137">
        <v>0</v>
      </c>
      <c r="Y652" s="140">
        <v>0</v>
      </c>
      <c r="Z652" s="143">
        <v>0</v>
      </c>
      <c r="AA652" s="144">
        <v>0</v>
      </c>
      <c r="AB652" s="158">
        <f t="shared" si="12317"/>
        <v>0</v>
      </c>
      <c r="AC652" s="159">
        <f t="shared" si="12289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4.25" thickTop="1" thickBot="1" x14ac:dyDescent="0.25">
      <c r="A653" s="229" t="s">
        <v>13</v>
      </c>
      <c r="B653" s="20">
        <f>SUM(B630:B652)</f>
        <v>25960</v>
      </c>
      <c r="C653" s="21">
        <f t="shared" ref="C653:AA653" si="12372">SUM(C630:C652)</f>
        <v>25698</v>
      </c>
      <c r="D653" s="20">
        <f t="shared" si="12372"/>
        <v>12315</v>
      </c>
      <c r="E653" s="21">
        <f t="shared" si="12372"/>
        <v>12109</v>
      </c>
      <c r="F653" s="20">
        <f t="shared" si="12372"/>
        <v>26542</v>
      </c>
      <c r="G653" s="21">
        <f t="shared" si="12372"/>
        <v>23165</v>
      </c>
      <c r="H653" s="20">
        <f t="shared" si="12372"/>
        <v>37248</v>
      </c>
      <c r="I653" s="21">
        <f t="shared" si="12372"/>
        <v>41234</v>
      </c>
      <c r="J653" s="20">
        <f t="shared" si="12372"/>
        <v>5623</v>
      </c>
      <c r="K653" s="21">
        <f t="shared" si="12372"/>
        <v>6448</v>
      </c>
      <c r="L653" s="20">
        <f t="shared" si="12372"/>
        <v>22538</v>
      </c>
      <c r="M653" s="21">
        <f t="shared" si="12372"/>
        <v>22769</v>
      </c>
      <c r="N653" s="20">
        <f t="shared" si="12372"/>
        <v>39728</v>
      </c>
      <c r="O653" s="21">
        <f t="shared" si="12372"/>
        <v>39533</v>
      </c>
      <c r="P653" s="20">
        <f t="shared" si="12372"/>
        <v>21088</v>
      </c>
      <c r="Q653" s="21">
        <f t="shared" si="12372"/>
        <v>20604</v>
      </c>
      <c r="R653" s="20">
        <f t="shared" si="12372"/>
        <v>24380</v>
      </c>
      <c r="S653" s="21">
        <f t="shared" si="12372"/>
        <v>25228</v>
      </c>
      <c r="T653" s="20">
        <f t="shared" si="12372"/>
        <v>7138</v>
      </c>
      <c r="U653" s="21">
        <f t="shared" si="12372"/>
        <v>7705</v>
      </c>
      <c r="V653" s="20">
        <f t="shared" si="12372"/>
        <v>23775</v>
      </c>
      <c r="W653" s="21">
        <f t="shared" si="12372"/>
        <v>27353</v>
      </c>
      <c r="X653" s="20">
        <f t="shared" si="12372"/>
        <v>19349</v>
      </c>
      <c r="Y653" s="21">
        <f t="shared" si="12372"/>
        <v>12070</v>
      </c>
      <c r="Z653" s="20">
        <f t="shared" si="12372"/>
        <v>39090</v>
      </c>
      <c r="AA653" s="21">
        <f t="shared" si="12372"/>
        <v>39800</v>
      </c>
      <c r="AB653" s="160">
        <f t="shared" ref="AB653:AC653" si="12373">SUM(AB629:AB652)</f>
        <v>304774</v>
      </c>
      <c r="AC653" s="161">
        <f t="shared" si="12373"/>
        <v>303716</v>
      </c>
      <c r="BI653" s="229" t="s">
        <v>13</v>
      </c>
      <c r="BJ653" s="154">
        <f>SUM(BJ629:BJ652)</f>
        <v>1</v>
      </c>
      <c r="BK653" s="155">
        <f t="shared" ref="BK653:CK653" si="12374">SUM(BK629:BK652)</f>
        <v>1</v>
      </c>
      <c r="BL653" s="154">
        <f t="shared" si="12374"/>
        <v>0.99999999999999989</v>
      </c>
      <c r="BM653" s="155">
        <f t="shared" si="12374"/>
        <v>1.0000000000000002</v>
      </c>
      <c r="BN653" s="154">
        <f t="shared" si="12374"/>
        <v>1</v>
      </c>
      <c r="BO653" s="155">
        <f t="shared" si="12374"/>
        <v>1</v>
      </c>
      <c r="BP653" s="154">
        <f t="shared" si="12374"/>
        <v>1.0000000000000002</v>
      </c>
      <c r="BQ653" s="155">
        <f t="shared" si="12374"/>
        <v>1</v>
      </c>
      <c r="BR653" s="154">
        <f t="shared" si="12374"/>
        <v>1</v>
      </c>
      <c r="BS653" s="155">
        <f t="shared" si="12374"/>
        <v>1</v>
      </c>
      <c r="BT653" s="154">
        <f t="shared" si="12374"/>
        <v>1</v>
      </c>
      <c r="BU653" s="155">
        <f t="shared" si="12374"/>
        <v>1</v>
      </c>
      <c r="BV653" s="154">
        <f t="shared" si="12374"/>
        <v>0.99999999999999978</v>
      </c>
      <c r="BW653" s="155">
        <f t="shared" si="12374"/>
        <v>1</v>
      </c>
      <c r="BX653" s="154">
        <f t="shared" si="12374"/>
        <v>1.0000000000000002</v>
      </c>
      <c r="BY653" s="155">
        <f t="shared" si="12374"/>
        <v>1</v>
      </c>
      <c r="BZ653" s="154">
        <f t="shared" si="12374"/>
        <v>1</v>
      </c>
      <c r="CA653" s="155">
        <f t="shared" si="12374"/>
        <v>0.99999999999999978</v>
      </c>
      <c r="CB653" s="154">
        <f t="shared" si="12374"/>
        <v>0.99999999999999978</v>
      </c>
      <c r="CC653" s="155">
        <f t="shared" si="12374"/>
        <v>1</v>
      </c>
      <c r="CD653" s="154">
        <f t="shared" si="12374"/>
        <v>0.99999999999999989</v>
      </c>
      <c r="CE653" s="155">
        <f t="shared" si="12374"/>
        <v>1</v>
      </c>
      <c r="CF653" s="154">
        <f t="shared" si="12374"/>
        <v>0.99999999999999989</v>
      </c>
      <c r="CG653" s="155">
        <f t="shared" si="12374"/>
        <v>1.0000000000000002</v>
      </c>
      <c r="CH653" s="154">
        <f t="shared" si="12374"/>
        <v>1</v>
      </c>
      <c r="CI653" s="155">
        <f t="shared" si="12374"/>
        <v>1</v>
      </c>
      <c r="CJ653" s="154">
        <f t="shared" si="12374"/>
        <v>0.99999999999999989</v>
      </c>
      <c r="CK653" s="155">
        <f t="shared" si="12374"/>
        <v>1</v>
      </c>
    </row>
    <row r="654" spans="1:89" ht="13.5" thickTop="1" x14ac:dyDescent="0.2">
      <c r="A654" s="173"/>
    </row>
    <row r="656" spans="1:89" x14ac:dyDescent="0.2">
      <c r="A656" s="305">
        <f>+A625+1</f>
        <v>44764</v>
      </c>
      <c r="B656" s="305"/>
      <c r="C656" s="305"/>
      <c r="D656" s="305"/>
      <c r="BI656" s="310">
        <f>+BI594+2</f>
        <v>44764</v>
      </c>
      <c r="BJ656" s="310"/>
      <c r="BK656" s="310"/>
      <c r="BL656" s="310"/>
    </row>
    <row r="657" spans="1:89" ht="13.5" thickBot="1" x14ac:dyDescent="0.25">
      <c r="AE657" s="232" t="s">
        <v>84</v>
      </c>
    </row>
    <row r="658" spans="1:89" ht="14.25" thickTop="1" thickBot="1" x14ac:dyDescent="0.25">
      <c r="A658" s="301" t="s">
        <v>0</v>
      </c>
      <c r="B658" s="303" t="s">
        <v>1</v>
      </c>
      <c r="C658" s="304"/>
      <c r="D658" s="303" t="s">
        <v>2</v>
      </c>
      <c r="E658" s="304"/>
      <c r="F658" s="303" t="s">
        <v>3</v>
      </c>
      <c r="G658" s="304"/>
      <c r="H658" s="303" t="s">
        <v>4</v>
      </c>
      <c r="I658" s="304"/>
      <c r="J658" s="303" t="s">
        <v>5</v>
      </c>
      <c r="K658" s="304"/>
      <c r="L658" s="303" t="s">
        <v>6</v>
      </c>
      <c r="M658" s="304"/>
      <c r="N658" s="303" t="s">
        <v>7</v>
      </c>
      <c r="O658" s="304"/>
      <c r="P658" s="303" t="s">
        <v>8</v>
      </c>
      <c r="Q658" s="304"/>
      <c r="R658" s="303" t="s">
        <v>9</v>
      </c>
      <c r="S658" s="304"/>
      <c r="T658" s="303" t="s">
        <v>10</v>
      </c>
      <c r="U658" s="304"/>
      <c r="V658" s="303" t="s">
        <v>11</v>
      </c>
      <c r="W658" s="304"/>
      <c r="X658" s="303" t="s">
        <v>12</v>
      </c>
      <c r="Y658" s="304"/>
      <c r="Z658" s="306" t="s">
        <v>40</v>
      </c>
      <c r="AA658" s="307"/>
      <c r="AB658" s="308" t="s">
        <v>41</v>
      </c>
      <c r="AC658" s="309"/>
      <c r="AE658" s="301" t="s">
        <v>0</v>
      </c>
      <c r="AF658" s="303" t="s">
        <v>1</v>
      </c>
      <c r="AG658" s="304"/>
      <c r="AH658" s="303" t="s">
        <v>2</v>
      </c>
      <c r="AI658" s="304"/>
      <c r="AJ658" s="303" t="s">
        <v>3</v>
      </c>
      <c r="AK658" s="304"/>
      <c r="AL658" s="303" t="s">
        <v>4</v>
      </c>
      <c r="AM658" s="304"/>
      <c r="AN658" s="303" t="s">
        <v>5</v>
      </c>
      <c r="AO658" s="304"/>
      <c r="AP658" s="303" t="s">
        <v>6</v>
      </c>
      <c r="AQ658" s="304"/>
      <c r="AR658" s="303" t="s">
        <v>7</v>
      </c>
      <c r="AS658" s="304"/>
      <c r="AT658" s="303" t="s">
        <v>8</v>
      </c>
      <c r="AU658" s="304"/>
      <c r="AV658" s="303" t="s">
        <v>9</v>
      </c>
      <c r="AW658" s="304"/>
      <c r="AX658" s="303" t="s">
        <v>10</v>
      </c>
      <c r="AY658" s="304"/>
      <c r="AZ658" s="303" t="s">
        <v>11</v>
      </c>
      <c r="BA658" s="304"/>
      <c r="BB658" s="303" t="s">
        <v>12</v>
      </c>
      <c r="BC658" s="304"/>
      <c r="BD658" s="306" t="s">
        <v>40</v>
      </c>
      <c r="BE658" s="307"/>
      <c r="BF658" s="308" t="s">
        <v>41</v>
      </c>
      <c r="BG658" s="309"/>
      <c r="BI658" s="301" t="s">
        <v>0</v>
      </c>
      <c r="BJ658" s="303" t="s">
        <v>1</v>
      </c>
      <c r="BK658" s="304"/>
      <c r="BL658" s="303" t="s">
        <v>2</v>
      </c>
      <c r="BM658" s="304"/>
      <c r="BN658" s="303" t="s">
        <v>3</v>
      </c>
      <c r="BO658" s="304"/>
      <c r="BP658" s="303" t="s">
        <v>4</v>
      </c>
      <c r="BQ658" s="304"/>
      <c r="BR658" s="303" t="s">
        <v>5</v>
      </c>
      <c r="BS658" s="304"/>
      <c r="BT658" s="303" t="s">
        <v>6</v>
      </c>
      <c r="BU658" s="304"/>
      <c r="BV658" s="303" t="s">
        <v>7</v>
      </c>
      <c r="BW658" s="304"/>
      <c r="BX658" s="303" t="s">
        <v>8</v>
      </c>
      <c r="BY658" s="304"/>
      <c r="BZ658" s="303" t="s">
        <v>9</v>
      </c>
      <c r="CA658" s="304"/>
      <c r="CB658" s="303" t="s">
        <v>10</v>
      </c>
      <c r="CC658" s="304"/>
      <c r="CD658" s="303" t="s">
        <v>11</v>
      </c>
      <c r="CE658" s="304"/>
      <c r="CF658" s="303" t="s">
        <v>12</v>
      </c>
      <c r="CG658" s="304"/>
      <c r="CH658" s="306" t="s">
        <v>40</v>
      </c>
      <c r="CI658" s="307"/>
      <c r="CJ658" s="303" t="s">
        <v>41</v>
      </c>
      <c r="CK658" s="304"/>
    </row>
    <row r="659" spans="1:89" ht="15" thickTop="1" thickBot="1" x14ac:dyDescent="0.3">
      <c r="A659" s="302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2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2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2863</v>
      </c>
      <c r="AG660" s="172">
        <f t="shared" ref="AG660:AV662" si="12375">SUMIF($A$9:$A$32,$AE660,C$660:C$683)</f>
        <v>1424</v>
      </c>
      <c r="AH660" s="126">
        <f t="shared" si="12375"/>
        <v>1060</v>
      </c>
      <c r="AI660" s="166">
        <f t="shared" si="12375"/>
        <v>1184</v>
      </c>
      <c r="AJ660" s="125">
        <f t="shared" si="12375"/>
        <v>2860</v>
      </c>
      <c r="AK660" s="127">
        <f t="shared" si="12375"/>
        <v>1522</v>
      </c>
      <c r="AL660" s="126">
        <f t="shared" si="12375"/>
        <v>3560</v>
      </c>
      <c r="AM660" s="166">
        <f t="shared" si="12375"/>
        <v>2471</v>
      </c>
      <c r="AN660" s="125">
        <f t="shared" si="12375"/>
        <v>224</v>
      </c>
      <c r="AO660" s="127">
        <f t="shared" si="12375"/>
        <v>1035</v>
      </c>
      <c r="AP660" s="126">
        <f t="shared" si="12375"/>
        <v>1130</v>
      </c>
      <c r="AQ660" s="125">
        <f t="shared" si="12375"/>
        <v>3312</v>
      </c>
      <c r="AR660" s="165">
        <f t="shared" si="12375"/>
        <v>2731</v>
      </c>
      <c r="AS660" s="167">
        <f t="shared" si="12375"/>
        <v>4185</v>
      </c>
      <c r="AT660" s="125">
        <f t="shared" si="12375"/>
        <v>1999</v>
      </c>
      <c r="AU660" s="127">
        <f t="shared" si="12375"/>
        <v>2036</v>
      </c>
      <c r="AV660" s="126">
        <f t="shared" si="12375"/>
        <v>2441</v>
      </c>
      <c r="AW660" s="166">
        <f t="shared" ref="AW660:BE662" si="12376">SUMIF($A$9:$A$32,$AE660,S$660:S$683)</f>
        <v>1803</v>
      </c>
      <c r="AX660" s="125">
        <f t="shared" si="12376"/>
        <v>304</v>
      </c>
      <c r="AY660" s="127">
        <f t="shared" si="12376"/>
        <v>1439</v>
      </c>
      <c r="AZ660" s="126">
        <f t="shared" si="12376"/>
        <v>1168</v>
      </c>
      <c r="BA660" s="166">
        <f t="shared" si="12376"/>
        <v>2788</v>
      </c>
      <c r="BB660" s="125">
        <f t="shared" si="12376"/>
        <v>1747</v>
      </c>
      <c r="BC660" s="127">
        <f t="shared" si="12376"/>
        <v>1699</v>
      </c>
      <c r="BD660" s="170">
        <f t="shared" si="12376"/>
        <v>3463</v>
      </c>
      <c r="BE660" s="171">
        <f t="shared" si="12376"/>
        <v>2450</v>
      </c>
      <c r="BF660" s="156">
        <f>AF660+AH660+AJ660+AL660+AN660+AP660+AR660+AT660+AV660+AX660+AZ660+BB660+BD660</f>
        <v>25550</v>
      </c>
      <c r="BG660" s="157">
        <f>AG660+AI660+AK660+AM660+AO660+AQ660+AS660+AU660+AW660+AY660+BA660+BC660+BE660</f>
        <v>27348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2">
      <c r="A661" s="136" t="s">
        <v>17</v>
      </c>
      <c r="B661" s="175">
        <v>267</v>
      </c>
      <c r="C661" s="176">
        <v>0</v>
      </c>
      <c r="D661" s="177">
        <v>189</v>
      </c>
      <c r="E661" s="178">
        <v>2</v>
      </c>
      <c r="F661" s="175">
        <v>547</v>
      </c>
      <c r="G661" s="179">
        <v>6</v>
      </c>
      <c r="H661" s="177">
        <v>433</v>
      </c>
      <c r="I661" s="178">
        <v>49</v>
      </c>
      <c r="J661" s="175">
        <v>6</v>
      </c>
      <c r="K661" s="179">
        <v>16</v>
      </c>
      <c r="L661" s="177">
        <v>53</v>
      </c>
      <c r="M661" s="175">
        <v>84</v>
      </c>
      <c r="N661" s="180">
        <v>186</v>
      </c>
      <c r="O661" s="181">
        <v>146</v>
      </c>
      <c r="P661" s="175">
        <v>80</v>
      </c>
      <c r="Q661" s="179">
        <v>65</v>
      </c>
      <c r="R661" s="177">
        <v>37</v>
      </c>
      <c r="S661" s="178">
        <v>82</v>
      </c>
      <c r="T661" s="175">
        <v>1</v>
      </c>
      <c r="U661" s="179">
        <v>13</v>
      </c>
      <c r="V661" s="177">
        <v>14</v>
      </c>
      <c r="W661" s="178">
        <v>14</v>
      </c>
      <c r="X661" s="175">
        <v>0</v>
      </c>
      <c r="Y661" s="179">
        <v>0</v>
      </c>
      <c r="Z661" s="177">
        <v>0</v>
      </c>
      <c r="AA661" s="175">
        <v>0</v>
      </c>
      <c r="AB661" s="156">
        <f t="shared" ref="AB661:AB680" si="12404">B661+D661+F661+H661+J661+L661+N661+P661+R661+T661+V661+X661+Z661</f>
        <v>1813</v>
      </c>
      <c r="AC661" s="157">
        <f t="shared" ref="AC661:AC680" si="12405">C661+E661+G661+I661+K661+M661+O661+Q661+S661+U661+W661+Y661+AA661</f>
        <v>477</v>
      </c>
      <c r="AE661" s="237" t="str">
        <f>$AE$10</f>
        <v>08:00 - 08:59</v>
      </c>
      <c r="AF661" s="125">
        <f>SUMIF($A$9:$A$32,$AE661,B$660:B$683)</f>
        <v>2251</v>
      </c>
      <c r="AG661" s="176">
        <f t="shared" si="12375"/>
        <v>1108</v>
      </c>
      <c r="AH661" s="177">
        <f t="shared" si="12375"/>
        <v>828</v>
      </c>
      <c r="AI661" s="178">
        <f t="shared" si="12375"/>
        <v>773</v>
      </c>
      <c r="AJ661" s="238">
        <f t="shared" si="12375"/>
        <v>2337</v>
      </c>
      <c r="AK661" s="179">
        <f t="shared" si="12375"/>
        <v>1083</v>
      </c>
      <c r="AL661" s="177">
        <f t="shared" si="12375"/>
        <v>2959</v>
      </c>
      <c r="AM661" s="178">
        <f t="shared" si="12375"/>
        <v>2097</v>
      </c>
      <c r="AN661" s="238">
        <f t="shared" si="12375"/>
        <v>218</v>
      </c>
      <c r="AO661" s="179">
        <f t="shared" si="12375"/>
        <v>803</v>
      </c>
      <c r="AP661" s="177">
        <f t="shared" si="12375"/>
        <v>860</v>
      </c>
      <c r="AQ661" s="238">
        <f t="shared" si="12375"/>
        <v>2717</v>
      </c>
      <c r="AR661" s="180">
        <f t="shared" si="12375"/>
        <v>2380</v>
      </c>
      <c r="AS661" s="181">
        <f t="shared" si="12375"/>
        <v>3626</v>
      </c>
      <c r="AT661" s="238">
        <f t="shared" si="12375"/>
        <v>1532</v>
      </c>
      <c r="AU661" s="179">
        <f t="shared" si="12375"/>
        <v>1579</v>
      </c>
      <c r="AV661" s="177">
        <f t="shared" si="12375"/>
        <v>2031</v>
      </c>
      <c r="AW661" s="178">
        <f t="shared" si="12376"/>
        <v>1469</v>
      </c>
      <c r="AX661" s="238">
        <f t="shared" si="12376"/>
        <v>241</v>
      </c>
      <c r="AY661" s="179">
        <f t="shared" si="12376"/>
        <v>977</v>
      </c>
      <c r="AZ661" s="177">
        <f t="shared" si="12376"/>
        <v>861</v>
      </c>
      <c r="BA661" s="178">
        <f t="shared" si="12376"/>
        <v>2133</v>
      </c>
      <c r="BB661" s="238">
        <f t="shared" si="12376"/>
        <v>1319</v>
      </c>
      <c r="BC661" s="179">
        <f t="shared" si="12376"/>
        <v>1253</v>
      </c>
      <c r="BD661" s="177">
        <f t="shared" si="12376"/>
        <v>2813</v>
      </c>
      <c r="BE661" s="238">
        <f t="shared" si="12376"/>
        <v>1827</v>
      </c>
      <c r="BF661" s="158">
        <f>SUM(AF661,AH661,AJ661,AL661,AN661,AP661,AR661,AT661,AV661,AX661,AZ661,BB661,BD661)</f>
        <v>20630</v>
      </c>
      <c r="BG661" s="159">
        <f>SUM(AG661,AI661,AK661,AM661,AO661,AQ661,AS661,AU661,AW661,AY661,BA661,BC661,BE661)</f>
        <v>21445</v>
      </c>
      <c r="BI661" s="136" t="s">
        <v>17</v>
      </c>
      <c r="BJ661" s="128">
        <f>B661/B684</f>
        <v>9.8516714633606374E-3</v>
      </c>
      <c r="BK661" s="129">
        <f t="shared" ref="BK661" si="12406">C661/C684</f>
        <v>0</v>
      </c>
      <c r="BL661" s="130">
        <f t="shared" ref="BL661" si="12407">D661/D684</f>
        <v>1.4743739761291832E-2</v>
      </c>
      <c r="BM661" s="131">
        <f t="shared" ref="BM661" si="12408">E661/E684</f>
        <v>1.5493066852583469E-4</v>
      </c>
      <c r="BN661" s="128">
        <f t="shared" ref="BN661" si="12409">F661/F684</f>
        <v>1.9483526268922528E-2</v>
      </c>
      <c r="BO661" s="129">
        <f t="shared" ref="BO661" si="12410">G661/G684</f>
        <v>2.3985608634819109E-4</v>
      </c>
      <c r="BP661" s="130">
        <f t="shared" ref="BP661" si="12411">H661/H684</f>
        <v>1.0823917608239177E-2</v>
      </c>
      <c r="BQ661" s="131">
        <f t="shared" ref="BQ661" si="12412">I661/I684</f>
        <v>1.0921653850440209E-3</v>
      </c>
      <c r="BR661" s="128">
        <f t="shared" ref="BR661" si="12413">J661/J684</f>
        <v>9.8457499179520846E-4</v>
      </c>
      <c r="BS661" s="129">
        <f t="shared" ref="BS661" si="12414">K661/K684</f>
        <v>2.3991602938971358E-3</v>
      </c>
      <c r="BT661" s="130">
        <f t="shared" ref="BT661" si="12415">L661/L684</f>
        <v>2.2230611132083387E-3</v>
      </c>
      <c r="BU661" s="128">
        <f t="shared" ref="BU661" si="12416">M661/M684</f>
        <v>3.5483462172094791E-3</v>
      </c>
      <c r="BV661" s="132">
        <f t="shared" ref="BV661" si="12417">N661/N684</f>
        <v>4.4473136790761066E-3</v>
      </c>
      <c r="BW661" s="133">
        <f t="shared" ref="BW661" si="12418">O661/O684</f>
        <v>3.5903993704505211E-3</v>
      </c>
      <c r="BX661" s="128">
        <f t="shared" ref="BX661" si="12419">P661/P684</f>
        <v>3.6486363221745872E-3</v>
      </c>
      <c r="BY661" s="129">
        <f t="shared" ref="BY661" si="12420">Q661/Q684</f>
        <v>3.1925343811394892E-3</v>
      </c>
      <c r="BZ661" s="130">
        <f t="shared" ref="BZ661" si="12421">R661/R684</f>
        <v>1.4033756874644416E-3</v>
      </c>
      <c r="CA661" s="131">
        <f t="shared" ref="CA661" si="12422">S661/S684</f>
        <v>3.1776787444293742E-3</v>
      </c>
      <c r="CB661" s="128">
        <f t="shared" ref="CB661" si="12423">T661/T684</f>
        <v>1.322401481089659E-4</v>
      </c>
      <c r="CC661" s="129">
        <f t="shared" ref="CC661" si="12424">U661/U684</f>
        <v>1.6503745080614447E-3</v>
      </c>
      <c r="CD661" s="130">
        <f t="shared" ref="CD661" si="12425">V661/V684</f>
        <v>5.7644007081978017E-4</v>
      </c>
      <c r="CE661" s="131">
        <f t="shared" ref="CE661" si="12426">W661/W684</f>
        <v>5.0501406824904403E-4</v>
      </c>
      <c r="CF661" s="128">
        <f t="shared" ref="CF661" si="12427">X661/X684</f>
        <v>0</v>
      </c>
      <c r="CG661" s="129">
        <f t="shared" ref="CG661" si="12428">Y661/Y684</f>
        <v>0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5.6428595883482573E-3</v>
      </c>
      <c r="CK661" s="135">
        <f t="shared" ref="CK661" si="12432">AC661/AC684</f>
        <v>1.4901965684865602E-3</v>
      </c>
    </row>
    <row r="662" spans="1:89" ht="13.5" thickBot="1" x14ac:dyDescent="0.25">
      <c r="A662" s="145" t="s">
        <v>18</v>
      </c>
      <c r="B662" s="182">
        <v>1536</v>
      </c>
      <c r="C662" s="183">
        <v>0</v>
      </c>
      <c r="D662" s="184">
        <v>825</v>
      </c>
      <c r="E662" s="185">
        <v>151</v>
      </c>
      <c r="F662" s="182">
        <v>2286</v>
      </c>
      <c r="G662" s="186">
        <v>253</v>
      </c>
      <c r="H662" s="184">
        <v>1968</v>
      </c>
      <c r="I662" s="185">
        <v>749</v>
      </c>
      <c r="J662" s="182">
        <v>75</v>
      </c>
      <c r="K662" s="186">
        <v>268</v>
      </c>
      <c r="L662" s="184">
        <v>571</v>
      </c>
      <c r="M662" s="182">
        <v>1019</v>
      </c>
      <c r="N662" s="187">
        <v>1565</v>
      </c>
      <c r="O662" s="188">
        <v>1843</v>
      </c>
      <c r="P662" s="182">
        <v>813</v>
      </c>
      <c r="Q662" s="186">
        <v>800</v>
      </c>
      <c r="R662" s="184">
        <v>964</v>
      </c>
      <c r="S662" s="185">
        <v>987</v>
      </c>
      <c r="T662" s="182">
        <v>131</v>
      </c>
      <c r="U662" s="186">
        <v>518</v>
      </c>
      <c r="V662" s="184">
        <v>641</v>
      </c>
      <c r="W662" s="185">
        <v>1320</v>
      </c>
      <c r="X662" s="182">
        <v>751</v>
      </c>
      <c r="Y662" s="186">
        <v>589</v>
      </c>
      <c r="Z662" s="184">
        <v>1699</v>
      </c>
      <c r="AA662" s="182">
        <v>979</v>
      </c>
      <c r="AB662" s="156">
        <f t="shared" si="12404"/>
        <v>13825</v>
      </c>
      <c r="AC662" s="157">
        <f t="shared" si="12405"/>
        <v>9476</v>
      </c>
      <c r="AE662" s="235">
        <f>$AE$11</f>
        <v>0</v>
      </c>
      <c r="AF662" s="125">
        <f>SUMIF($A$9:$A$32,$AE662,B$660:B$683)</f>
        <v>0</v>
      </c>
      <c r="AG662" s="183">
        <f t="shared" si="12375"/>
        <v>0</v>
      </c>
      <c r="AH662" s="184">
        <f t="shared" si="12375"/>
        <v>0</v>
      </c>
      <c r="AI662" s="185">
        <f t="shared" si="12375"/>
        <v>0</v>
      </c>
      <c r="AJ662" s="182">
        <f t="shared" si="12375"/>
        <v>0</v>
      </c>
      <c r="AK662" s="186">
        <f t="shared" si="12375"/>
        <v>0</v>
      </c>
      <c r="AL662" s="184">
        <f t="shared" si="12375"/>
        <v>0</v>
      </c>
      <c r="AM662" s="185">
        <f t="shared" si="12375"/>
        <v>0</v>
      </c>
      <c r="AN662" s="182">
        <f t="shared" si="12375"/>
        <v>0</v>
      </c>
      <c r="AO662" s="186">
        <f t="shared" si="12375"/>
        <v>0</v>
      </c>
      <c r="AP662" s="184">
        <f t="shared" si="12375"/>
        <v>0</v>
      </c>
      <c r="AQ662" s="182">
        <f t="shared" si="12375"/>
        <v>0</v>
      </c>
      <c r="AR662" s="187">
        <f t="shared" si="12375"/>
        <v>0</v>
      </c>
      <c r="AS662" s="188">
        <f t="shared" si="12375"/>
        <v>0</v>
      </c>
      <c r="AT662" s="182">
        <f t="shared" si="12375"/>
        <v>0</v>
      </c>
      <c r="AU662" s="186">
        <f t="shared" si="12375"/>
        <v>0</v>
      </c>
      <c r="AV662" s="184">
        <f t="shared" si="12375"/>
        <v>0</v>
      </c>
      <c r="AW662" s="185">
        <f t="shared" si="12376"/>
        <v>0</v>
      </c>
      <c r="AX662" s="182">
        <f t="shared" si="12376"/>
        <v>0</v>
      </c>
      <c r="AY662" s="186">
        <f t="shared" si="12376"/>
        <v>0</v>
      </c>
      <c r="AZ662" s="184">
        <f t="shared" si="12376"/>
        <v>0</v>
      </c>
      <c r="BA662" s="185">
        <f t="shared" si="12376"/>
        <v>0</v>
      </c>
      <c r="BB662" s="182">
        <f t="shared" si="12376"/>
        <v>0</v>
      </c>
      <c r="BC662" s="186">
        <f t="shared" si="12376"/>
        <v>0</v>
      </c>
      <c r="BD662" s="184">
        <f t="shared" si="12376"/>
        <v>0</v>
      </c>
      <c r="BE662" s="182">
        <f t="shared" si="12376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5.6674784148771307E-2</v>
      </c>
      <c r="BK662" s="129">
        <f t="shared" ref="BK662" si="12433">C662/C684</f>
        <v>0</v>
      </c>
      <c r="BL662" s="130">
        <f t="shared" ref="BL662" si="12434">D662/D684</f>
        <v>6.4357594196115142E-2</v>
      </c>
      <c r="BM662" s="131">
        <f t="shared" ref="BM662" si="12435">E662/E684</f>
        <v>1.169726547370052E-2</v>
      </c>
      <c r="BN662" s="128">
        <f t="shared" ref="BN662" si="12436">F662/F684</f>
        <v>8.1424755120213715E-2</v>
      </c>
      <c r="BO662" s="129">
        <f t="shared" ref="BO662" si="12437">G662/G684</f>
        <v>1.0113931641015391E-2</v>
      </c>
      <c r="BP662" s="130">
        <f t="shared" ref="BP662" si="12438">H662/H684</f>
        <v>4.9195080491950802E-2</v>
      </c>
      <c r="BQ662" s="131">
        <f t="shared" ref="BQ662" si="12439">I662/I684</f>
        <v>1.6694528028530036E-2</v>
      </c>
      <c r="BR662" s="128">
        <f t="shared" ref="BR662" si="12440">J662/J684</f>
        <v>1.2307187397440106E-2</v>
      </c>
      <c r="BS662" s="129">
        <f t="shared" ref="BS662" si="12441">K662/K684</f>
        <v>4.0185934922777028E-2</v>
      </c>
      <c r="BT662" s="130">
        <f t="shared" ref="BT662" si="12442">L662/L684</f>
        <v>2.3950337653621912E-2</v>
      </c>
      <c r="BU662" s="128">
        <f t="shared" ref="BU662" si="12443">M662/M684</f>
        <v>4.3044818992100706E-2</v>
      </c>
      <c r="BV662" s="132">
        <f t="shared" ref="BV662" si="12444">N662/N684</f>
        <v>3.7419601654591968E-2</v>
      </c>
      <c r="BW662" s="133">
        <f t="shared" ref="BW662" si="12445">O662/O684</f>
        <v>4.5322644107810346E-2</v>
      </c>
      <c r="BX662" s="128">
        <f t="shared" ref="BX662" si="12446">P662/P684</f>
        <v>3.7079266624099244E-2</v>
      </c>
      <c r="BY662" s="129">
        <f t="shared" ref="BY662" si="12447">Q662/Q684</f>
        <v>3.9292730844793712E-2</v>
      </c>
      <c r="BZ662" s="130">
        <f t="shared" ref="BZ662" si="12448">R662/R684</f>
        <v>3.6563626019343827E-2</v>
      </c>
      <c r="CA662" s="131">
        <f t="shared" ref="CA662" si="12449">S662/S684</f>
        <v>3.8248401472582835E-2</v>
      </c>
      <c r="CB662" s="128">
        <f t="shared" ref="CB662" si="12450">T662/T684</f>
        <v>1.7323459402274529E-2</v>
      </c>
      <c r="CC662" s="129">
        <f t="shared" ref="CC662" si="12451">U662/U684</f>
        <v>6.5761076551986791E-2</v>
      </c>
      <c r="CD662" s="130">
        <f t="shared" ref="CD662" si="12452">V662/V684</f>
        <v>2.6392720385391363E-2</v>
      </c>
      <c r="CE662" s="131">
        <f t="shared" ref="CE662" si="12453">W662/W684</f>
        <v>4.7615612149195588E-2</v>
      </c>
      <c r="CF662" s="128">
        <f t="shared" ref="CF662" si="12454">X662/X684</f>
        <v>3.6161402157164867E-2</v>
      </c>
      <c r="CG662" s="129">
        <f t="shared" ref="CG662" si="12455">Y662/Y684</f>
        <v>4.8164199852808898E-2</v>
      </c>
      <c r="CH662" s="130">
        <f t="shared" ref="CH662" si="12456">Z662/Z684</f>
        <v>4.1821538461538459E-2</v>
      </c>
      <c r="CI662" s="128">
        <f t="shared" ref="CI662" si="12457">AA662/AA684</f>
        <v>2.2292050914224561E-2</v>
      </c>
      <c r="CJ662" s="134">
        <f t="shared" ref="CJ662" si="12458">AB662/AB684</f>
        <v>4.3029527748987675E-2</v>
      </c>
      <c r="CK662" s="135">
        <f t="shared" ref="CK662" si="12459">AC662/AC684</f>
        <v>2.9603988853204703E-2</v>
      </c>
    </row>
    <row r="663" spans="1:89" ht="14.25" thickTop="1" thickBot="1" x14ac:dyDescent="0.25">
      <c r="A663" s="136" t="s">
        <v>19</v>
      </c>
      <c r="B663" s="175">
        <v>2541</v>
      </c>
      <c r="C663" s="176">
        <v>1047</v>
      </c>
      <c r="D663" s="177">
        <v>1040</v>
      </c>
      <c r="E663" s="178">
        <v>684</v>
      </c>
      <c r="F663" s="175">
        <v>2782</v>
      </c>
      <c r="G663" s="179">
        <v>1379</v>
      </c>
      <c r="H663" s="177">
        <v>3017</v>
      </c>
      <c r="I663" s="178">
        <v>1695</v>
      </c>
      <c r="J663" s="175">
        <v>172</v>
      </c>
      <c r="K663" s="179">
        <v>597</v>
      </c>
      <c r="L663" s="177">
        <v>977</v>
      </c>
      <c r="M663" s="175">
        <v>2089</v>
      </c>
      <c r="N663" s="180">
        <v>2819</v>
      </c>
      <c r="O663" s="181">
        <v>3130</v>
      </c>
      <c r="P663" s="175">
        <v>1840</v>
      </c>
      <c r="Q663" s="179">
        <v>1609</v>
      </c>
      <c r="R663" s="177">
        <v>1901</v>
      </c>
      <c r="S663" s="178">
        <v>1638</v>
      </c>
      <c r="T663" s="175">
        <v>310</v>
      </c>
      <c r="U663" s="179">
        <v>1094</v>
      </c>
      <c r="V663" s="177">
        <v>1274</v>
      </c>
      <c r="W663" s="178">
        <v>2454</v>
      </c>
      <c r="X663" s="175">
        <v>1657</v>
      </c>
      <c r="Y663" s="179">
        <v>1206</v>
      </c>
      <c r="Z663" s="177">
        <v>3037</v>
      </c>
      <c r="AA663" s="175">
        <v>2189</v>
      </c>
      <c r="AB663" s="156">
        <f t="shared" si="12404"/>
        <v>23367</v>
      </c>
      <c r="AC663" s="157">
        <f t="shared" si="12405"/>
        <v>20811</v>
      </c>
      <c r="AE663" s="229" t="s">
        <v>13</v>
      </c>
      <c r="AF663" s="20">
        <f t="shared" ref="AF663:BG663" si="12460">SUM(AF660:AF662)</f>
        <v>5114</v>
      </c>
      <c r="AG663" s="21">
        <f t="shared" si="12460"/>
        <v>2532</v>
      </c>
      <c r="AH663" s="20">
        <f t="shared" si="12460"/>
        <v>1888</v>
      </c>
      <c r="AI663" s="21">
        <f t="shared" si="12460"/>
        <v>1957</v>
      </c>
      <c r="AJ663" s="20">
        <f t="shared" si="12460"/>
        <v>5197</v>
      </c>
      <c r="AK663" s="21">
        <f t="shared" si="12460"/>
        <v>2605</v>
      </c>
      <c r="AL663" s="20">
        <f t="shared" si="12460"/>
        <v>6519</v>
      </c>
      <c r="AM663" s="21">
        <f t="shared" si="12460"/>
        <v>4568</v>
      </c>
      <c r="AN663" s="20">
        <f t="shared" si="12460"/>
        <v>442</v>
      </c>
      <c r="AO663" s="21">
        <f t="shared" si="12460"/>
        <v>1838</v>
      </c>
      <c r="AP663" s="20">
        <f t="shared" si="12460"/>
        <v>1990</v>
      </c>
      <c r="AQ663" s="21">
        <f t="shared" si="12460"/>
        <v>6029</v>
      </c>
      <c r="AR663" s="20">
        <f t="shared" si="12460"/>
        <v>5111</v>
      </c>
      <c r="AS663" s="21">
        <f t="shared" si="12460"/>
        <v>7811</v>
      </c>
      <c r="AT663" s="20">
        <f t="shared" si="12460"/>
        <v>3531</v>
      </c>
      <c r="AU663" s="21">
        <f t="shared" si="12460"/>
        <v>3615</v>
      </c>
      <c r="AV663" s="20">
        <f t="shared" si="12460"/>
        <v>4472</v>
      </c>
      <c r="AW663" s="21">
        <f t="shared" si="12460"/>
        <v>3272</v>
      </c>
      <c r="AX663" s="20">
        <f t="shared" si="12460"/>
        <v>545</v>
      </c>
      <c r="AY663" s="21">
        <f t="shared" si="12460"/>
        <v>2416</v>
      </c>
      <c r="AZ663" s="20">
        <f t="shared" si="12460"/>
        <v>2029</v>
      </c>
      <c r="BA663" s="21">
        <f t="shared" si="12460"/>
        <v>4921</v>
      </c>
      <c r="BB663" s="20">
        <f t="shared" si="12460"/>
        <v>3066</v>
      </c>
      <c r="BC663" s="21">
        <f t="shared" si="12460"/>
        <v>2952</v>
      </c>
      <c r="BD663" s="20">
        <f t="shared" si="12460"/>
        <v>6276</v>
      </c>
      <c r="BE663" s="21">
        <f t="shared" si="12460"/>
        <v>4277</v>
      </c>
      <c r="BF663" s="160">
        <f t="shared" si="12460"/>
        <v>46180</v>
      </c>
      <c r="BG663" s="161">
        <f t="shared" si="12460"/>
        <v>48793</v>
      </c>
      <c r="BI663" s="136" t="s">
        <v>19</v>
      </c>
      <c r="BJ663" s="128">
        <f>B663/B684</f>
        <v>9.3756918308611908E-2</v>
      </c>
      <c r="BK663" s="129">
        <f t="shared" ref="BK663" si="12461">C663/C684</f>
        <v>3.6883080283228238E-2</v>
      </c>
      <c r="BL663" s="130">
        <f t="shared" ref="BL663" si="12462">D663/D684</f>
        <v>8.1129573289648177E-2</v>
      </c>
      <c r="BM663" s="131">
        <f t="shared" ref="BM663" si="12463">E663/E684</f>
        <v>5.2986288635835467E-2</v>
      </c>
      <c r="BN663" s="128">
        <f t="shared" ref="BN663" si="12464">F663/F684</f>
        <v>9.9091718610863758E-2</v>
      </c>
      <c r="BO663" s="129">
        <f t="shared" ref="BO663" si="12465">G663/G684</f>
        <v>5.5126923845692587E-2</v>
      </c>
      <c r="BP663" s="130">
        <f t="shared" ref="BP663" si="12466">H663/H684</f>
        <v>7.5417458254174577E-2</v>
      </c>
      <c r="BQ663" s="131">
        <f t="shared" ref="BQ663" si="12467">I663/I684</f>
        <v>3.7780006686726847E-2</v>
      </c>
      <c r="BR663" s="128">
        <f t="shared" ref="BR663" si="12468">J663/J684</f>
        <v>2.8224483098129308E-2</v>
      </c>
      <c r="BS663" s="129">
        <f t="shared" ref="BS663" si="12469">K663/K684</f>
        <v>8.9518668466036885E-2</v>
      </c>
      <c r="BT663" s="130">
        <f t="shared" ref="BT663" si="12470">L663/L684</f>
        <v>4.0979824671783904E-2</v>
      </c>
      <c r="BU663" s="128">
        <f t="shared" ref="BU663" si="12471">M663/M684</f>
        <v>8.8243991044650028E-2</v>
      </c>
      <c r="BV663" s="132">
        <f t="shared" ref="BV663" si="12472">N663/N684</f>
        <v>6.740310355545992E-2</v>
      </c>
      <c r="BW663" s="133">
        <f t="shared" ref="BW663" si="12473">O663/O684</f>
        <v>7.6972260476096788E-2</v>
      </c>
      <c r="BX663" s="128">
        <f t="shared" ref="BX663" si="12474">P663/P684</f>
        <v>8.3918635410015513E-2</v>
      </c>
      <c r="BY663" s="129">
        <f t="shared" ref="BY663" si="12475">Q663/Q684</f>
        <v>7.9027504911591356E-2</v>
      </c>
      <c r="BZ663" s="130">
        <f t="shared" ref="BZ663" si="12476">R663/R684</f>
        <v>7.210316707756495E-2</v>
      </c>
      <c r="CA663" s="131">
        <f t="shared" ref="CA663" si="12477">S663/S684</f>
        <v>6.3476070528967254E-2</v>
      </c>
      <c r="CB663" s="128">
        <f t="shared" ref="CB663" si="12478">T663/T684</f>
        <v>4.0994445913779425E-2</v>
      </c>
      <c r="CC663" s="129">
        <f t="shared" ref="CC663" si="12479">U663/U684</f>
        <v>0.13888536244763236</v>
      </c>
      <c r="CD663" s="130">
        <f t="shared" ref="CD663" si="12480">V663/V684</f>
        <v>5.2456046444599995E-2</v>
      </c>
      <c r="CE663" s="131">
        <f t="shared" ref="CE663" si="12481">W663/W684</f>
        <v>8.8521751677368157E-2</v>
      </c>
      <c r="CF663" s="128">
        <f t="shared" ref="CF663" si="12482">X663/X684</f>
        <v>7.978620955315871E-2</v>
      </c>
      <c r="CG663" s="129">
        <f t="shared" ref="CG663" si="12483">Y663/Y684</f>
        <v>9.8618039087415163E-2</v>
      </c>
      <c r="CH663" s="130">
        <f t="shared" ref="CH663" si="12484">Z663/Z684</f>
        <v>7.4756923076923082E-2</v>
      </c>
      <c r="CI663" s="128">
        <f t="shared" ref="CI663" si="12485">AA663/AA684</f>
        <v>4.9844023954277387E-2</v>
      </c>
      <c r="CJ663" s="134">
        <f t="shared" ref="CJ663" si="12486">AB663/AB684</f>
        <v>7.2728461114690418E-2</v>
      </c>
      <c r="CK663" s="135">
        <f t="shared" ref="CK663" si="12487">AC663/AC684</f>
        <v>6.501568299114005E-2</v>
      </c>
    </row>
    <row r="664" spans="1:89" ht="13.5" thickTop="1" x14ac:dyDescent="0.2">
      <c r="A664" s="145" t="s">
        <v>20</v>
      </c>
      <c r="B664" s="182">
        <v>2863</v>
      </c>
      <c r="C664" s="183">
        <v>1424</v>
      </c>
      <c r="D664" s="184">
        <v>1060</v>
      </c>
      <c r="E664" s="185">
        <v>1184</v>
      </c>
      <c r="F664" s="182">
        <v>2860</v>
      </c>
      <c r="G664" s="186">
        <v>1522</v>
      </c>
      <c r="H664" s="184">
        <v>3560</v>
      </c>
      <c r="I664" s="185">
        <v>2471</v>
      </c>
      <c r="J664" s="182">
        <v>224</v>
      </c>
      <c r="K664" s="186">
        <v>1035</v>
      </c>
      <c r="L664" s="184">
        <v>1130</v>
      </c>
      <c r="M664" s="182">
        <v>3312</v>
      </c>
      <c r="N664" s="187">
        <v>2731</v>
      </c>
      <c r="O664" s="188">
        <v>4185</v>
      </c>
      <c r="P664" s="182">
        <v>1999</v>
      </c>
      <c r="Q664" s="186">
        <v>2036</v>
      </c>
      <c r="R664" s="184">
        <v>2441</v>
      </c>
      <c r="S664" s="185">
        <v>1803</v>
      </c>
      <c r="T664" s="182">
        <v>304</v>
      </c>
      <c r="U664" s="186">
        <v>1439</v>
      </c>
      <c r="V664" s="184">
        <v>1168</v>
      </c>
      <c r="W664" s="185">
        <v>2788</v>
      </c>
      <c r="X664" s="182">
        <v>1747</v>
      </c>
      <c r="Y664" s="186">
        <v>1699</v>
      </c>
      <c r="Z664" s="184">
        <v>3463</v>
      </c>
      <c r="AA664" s="182">
        <v>2450</v>
      </c>
      <c r="AB664" s="156">
        <f t="shared" si="12404"/>
        <v>25550</v>
      </c>
      <c r="AC664" s="157">
        <f t="shared" si="12405"/>
        <v>27348</v>
      </c>
      <c r="BI664" s="145" t="s">
        <v>20</v>
      </c>
      <c r="BJ664" s="128">
        <f>B664/B684</f>
        <v>0.10563796029813298</v>
      </c>
      <c r="BK664" s="129">
        <f t="shared" ref="BK664" si="12488">C664/C684</f>
        <v>5.0163807376616056E-2</v>
      </c>
      <c r="BL664" s="130">
        <f t="shared" ref="BL664" si="12489">D664/D684</f>
        <v>8.2689757391372187E-2</v>
      </c>
      <c r="BM664" s="131">
        <f t="shared" ref="BM664" si="12490">E664/E684</f>
        <v>9.1718955767294136E-2</v>
      </c>
      <c r="BN664" s="128">
        <f t="shared" ref="BN664" si="12491">F664/F684</f>
        <v>0.1018699910952805</v>
      </c>
      <c r="BO664" s="129">
        <f t="shared" ref="BO664" si="12492">G664/G684</f>
        <v>6.0843493903657807E-2</v>
      </c>
      <c r="BP664" s="130">
        <f t="shared" ref="BP664" si="12493">H664/H684</f>
        <v>8.899110088991101E-2</v>
      </c>
      <c r="BQ664" s="131">
        <f t="shared" ref="BQ664" si="12494">I664/I684</f>
        <v>5.5076340131505627E-2</v>
      </c>
      <c r="BR664" s="128">
        <f t="shared" ref="BR664" si="12495">J664/J684</f>
        <v>3.675746636035445E-2</v>
      </c>
      <c r="BS664" s="129">
        <f t="shared" ref="BS664" si="12496">K664/K684</f>
        <v>0.15519568151147098</v>
      </c>
      <c r="BT664" s="130">
        <f t="shared" ref="BT664" si="12497">L664/L684</f>
        <v>4.7397340715574013E-2</v>
      </c>
      <c r="BU664" s="128">
        <f t="shared" ref="BU664" si="12498">M664/M684</f>
        <v>0.13990622227854518</v>
      </c>
      <c r="BV664" s="132">
        <f t="shared" ref="BV664" si="12499">N664/N684</f>
        <v>6.5298998158907773E-2</v>
      </c>
      <c r="BW664" s="133">
        <f t="shared" ref="BW664" si="12500">O664/O684</f>
        <v>0.1029165846940783</v>
      </c>
      <c r="BX664" s="128">
        <f t="shared" ref="BX664" si="12501">P664/P684</f>
        <v>9.1170300100337498E-2</v>
      </c>
      <c r="BY664" s="129">
        <f t="shared" ref="BY664" si="12502">Q664/Q684</f>
        <v>0.1</v>
      </c>
      <c r="BZ664" s="130">
        <f t="shared" ref="BZ664" si="12503">R664/R684</f>
        <v>9.258486630001897E-2</v>
      </c>
      <c r="CA664" s="131">
        <f t="shared" ref="CA664" si="12504">S664/S684</f>
        <v>6.987018019763612E-2</v>
      </c>
      <c r="CB664" s="128">
        <f t="shared" ref="CB664" si="12505">T664/T684</f>
        <v>4.0201005025125629E-2</v>
      </c>
      <c r="CC664" s="129">
        <f t="shared" ref="CC664" si="12506">U664/U684</f>
        <v>0.18268376285387838</v>
      </c>
      <c r="CD664" s="130">
        <f t="shared" ref="CD664" si="12507">V664/V684</f>
        <v>4.8091571622678797E-2</v>
      </c>
      <c r="CE664" s="131">
        <f t="shared" ref="CE664" si="12508">W664/W684</f>
        <v>0.10056994444845249</v>
      </c>
      <c r="CF664" s="128">
        <f t="shared" ref="CF664" si="12509">X664/X684</f>
        <v>8.4119799691833586E-2</v>
      </c>
      <c r="CG664" s="129">
        <f t="shared" ref="CG664" si="12510">Y664/Y684</f>
        <v>0.13893204677406165</v>
      </c>
      <c r="CH664" s="130">
        <f t="shared" ref="CH664" si="12511">Z664/Z684</f>
        <v>8.5243076923076921E-2</v>
      </c>
      <c r="CI664" s="128">
        <f t="shared" ref="CI664" si="12512">AA664/AA684</f>
        <v>5.5787052849693743E-2</v>
      </c>
      <c r="CJ664" s="134">
        <f t="shared" ref="CJ664" si="12513">AB664/AB684</f>
        <v>7.9522924700660774E-2</v>
      </c>
      <c r="CK664" s="135">
        <f t="shared" ref="CK664" si="12514">AC664/AC684</f>
        <v>8.5437936593229444E-2</v>
      </c>
    </row>
    <row r="665" spans="1:89" ht="13.5" thickBot="1" x14ac:dyDescent="0.25">
      <c r="A665" s="136" t="s">
        <v>21</v>
      </c>
      <c r="B665" s="175">
        <v>2251</v>
      </c>
      <c r="C665" s="176">
        <v>1108</v>
      </c>
      <c r="D665" s="177">
        <v>828</v>
      </c>
      <c r="E665" s="178">
        <v>773</v>
      </c>
      <c r="F665" s="175">
        <v>2337</v>
      </c>
      <c r="G665" s="179">
        <v>1083</v>
      </c>
      <c r="H665" s="177">
        <v>2959</v>
      </c>
      <c r="I665" s="178">
        <v>2097</v>
      </c>
      <c r="J665" s="175">
        <v>218</v>
      </c>
      <c r="K665" s="179">
        <v>803</v>
      </c>
      <c r="L665" s="177">
        <v>860</v>
      </c>
      <c r="M665" s="175">
        <v>2717</v>
      </c>
      <c r="N665" s="180">
        <v>2380</v>
      </c>
      <c r="O665" s="181">
        <v>3626</v>
      </c>
      <c r="P665" s="175">
        <v>1532</v>
      </c>
      <c r="Q665" s="179">
        <v>1579</v>
      </c>
      <c r="R665" s="177">
        <v>2031</v>
      </c>
      <c r="S665" s="178">
        <v>1469</v>
      </c>
      <c r="T665" s="175">
        <v>241</v>
      </c>
      <c r="U665" s="179">
        <v>977</v>
      </c>
      <c r="V665" s="177">
        <v>861</v>
      </c>
      <c r="W665" s="178">
        <v>2133</v>
      </c>
      <c r="X665" s="175">
        <v>1319</v>
      </c>
      <c r="Y665" s="179">
        <v>1253</v>
      </c>
      <c r="Z665" s="177">
        <v>2813</v>
      </c>
      <c r="AA665" s="175">
        <v>1827</v>
      </c>
      <c r="AB665" s="156">
        <f t="shared" si="12404"/>
        <v>20630</v>
      </c>
      <c r="AC665" s="157">
        <f t="shared" si="12405"/>
        <v>21445</v>
      </c>
      <c r="AE665" s="232" t="s">
        <v>85</v>
      </c>
      <c r="BI665" s="136" t="s">
        <v>21</v>
      </c>
      <c r="BJ665" s="128">
        <f>B665/B684</f>
        <v>8.3056600988856907E-2</v>
      </c>
      <c r="BK665" s="129">
        <f t="shared" ref="BK665" si="12515">C665/C684</f>
        <v>3.9031951245288334E-2</v>
      </c>
      <c r="BL665" s="130">
        <f t="shared" ref="BL665" si="12516">D665/D684</f>
        <v>6.4591621811373748E-2</v>
      </c>
      <c r="BM665" s="131">
        <f t="shared" ref="BM665" si="12517">E665/E684</f>
        <v>5.9880703385235108E-2</v>
      </c>
      <c r="BN665" s="128">
        <f t="shared" ref="BN665" si="12518">F665/F684</f>
        <v>8.3241317898486197E-2</v>
      </c>
      <c r="BO665" s="129">
        <f t="shared" ref="BO665" si="12519">G665/G684</f>
        <v>4.3294023585848489E-2</v>
      </c>
      <c r="BP665" s="130">
        <f t="shared" ref="BP665" si="12520">H665/H684</f>
        <v>7.3967603239676036E-2</v>
      </c>
      <c r="BQ665" s="131">
        <f t="shared" ref="BQ665" si="12521">I665/I684</f>
        <v>4.6740220661985958E-2</v>
      </c>
      <c r="BR665" s="128">
        <f t="shared" ref="BR665" si="12522">J665/J684</f>
        <v>3.577289136855924E-2</v>
      </c>
      <c r="BS665" s="129">
        <f t="shared" ref="BS665" si="12523">K665/K684</f>
        <v>0.12040785724996252</v>
      </c>
      <c r="BT665" s="130">
        <f t="shared" ref="BT665" si="12524">L665/L684</f>
        <v>3.607231240300323E-2</v>
      </c>
      <c r="BU665" s="128">
        <f t="shared" ref="BU665" si="12525">M665/M684</f>
        <v>0.11477210323997804</v>
      </c>
      <c r="BV665" s="132">
        <f t="shared" ref="BV665" si="12526">N665/N684</f>
        <v>5.6906486861296415E-2</v>
      </c>
      <c r="BW665" s="133">
        <f t="shared" ref="BW665" si="12527">O665/O684</f>
        <v>8.9169781625024591E-2</v>
      </c>
      <c r="BX665" s="128">
        <f t="shared" ref="BX665" si="12528">P665/P684</f>
        <v>6.9871385569643341E-2</v>
      </c>
      <c r="BY665" s="129">
        <f t="shared" ref="BY665" si="12529">Q665/Q684</f>
        <v>7.7554027504911596E-2</v>
      </c>
      <c r="BZ665" s="130">
        <f t="shared" ref="BZ665" si="12530">R665/R684</f>
        <v>7.7033946520007585E-2</v>
      </c>
      <c r="CA665" s="131">
        <f t="shared" ref="CA665" si="12531">S665/S684</f>
        <v>5.6926952141057932E-2</v>
      </c>
      <c r="CB665" s="128">
        <f t="shared" ref="CB665" si="12532">T665/T684</f>
        <v>3.186987569426078E-2</v>
      </c>
      <c r="CC665" s="129">
        <f t="shared" ref="CC665" si="12533">U665/U684</f>
        <v>0.12403199187507935</v>
      </c>
      <c r="CD665" s="130">
        <f t="shared" ref="CD665" si="12534">V665/V684</f>
        <v>3.5451064355416478E-2</v>
      </c>
      <c r="CE665" s="131">
        <f t="shared" ref="CE665" si="12535">W665/W684</f>
        <v>7.6942500541086506E-2</v>
      </c>
      <c r="CF665" s="128">
        <f t="shared" ref="CF665" si="12536">X665/X684</f>
        <v>6.3511171032357469E-2</v>
      </c>
      <c r="CG665" s="129">
        <f t="shared" ref="CG665" si="12537">Y665/Y684</f>
        <v>0.10246136233543217</v>
      </c>
      <c r="CH665" s="130">
        <f t="shared" ref="CH665" si="12538">Z665/Z684</f>
        <v>6.9243076923076921E-2</v>
      </c>
      <c r="CI665" s="128">
        <f t="shared" ref="CI665" si="12539">AA665/AA684</f>
        <v>4.1601202267914472E-2</v>
      </c>
      <c r="CJ665" s="134">
        <f t="shared" ref="CJ665" si="12540">AB665/AB684</f>
        <v>6.4209703975523752E-2</v>
      </c>
      <c r="CK665" s="135">
        <f t="shared" ref="CK665" si="12541">AC665/AC684</f>
        <v>6.6996363545480678E-2</v>
      </c>
    </row>
    <row r="666" spans="1:89" ht="14.25" thickTop="1" thickBot="1" x14ac:dyDescent="0.25">
      <c r="A666" s="145" t="s">
        <v>22</v>
      </c>
      <c r="B666" s="182">
        <v>1797</v>
      </c>
      <c r="C666" s="183">
        <v>1157</v>
      </c>
      <c r="D666" s="184">
        <v>733</v>
      </c>
      <c r="E666" s="185">
        <v>641</v>
      </c>
      <c r="F666" s="182">
        <v>2155</v>
      </c>
      <c r="G666" s="186">
        <v>843</v>
      </c>
      <c r="H666" s="184">
        <v>2676</v>
      </c>
      <c r="I666" s="185">
        <v>2016</v>
      </c>
      <c r="J666" s="182">
        <v>257</v>
      </c>
      <c r="K666" s="186">
        <v>735</v>
      </c>
      <c r="L666" s="184">
        <v>821</v>
      </c>
      <c r="M666" s="182">
        <v>2045</v>
      </c>
      <c r="N666" s="187">
        <v>1938</v>
      </c>
      <c r="O666" s="188">
        <v>3036</v>
      </c>
      <c r="P666" s="182">
        <v>1079</v>
      </c>
      <c r="Q666" s="186">
        <v>1105</v>
      </c>
      <c r="R666" s="184">
        <v>1685</v>
      </c>
      <c r="S666" s="185">
        <v>1260</v>
      </c>
      <c r="T666" s="182">
        <v>260</v>
      </c>
      <c r="U666" s="186">
        <v>488</v>
      </c>
      <c r="V666" s="184">
        <v>664</v>
      </c>
      <c r="W666" s="185">
        <v>2013</v>
      </c>
      <c r="X666" s="182">
        <v>1099</v>
      </c>
      <c r="Y666" s="186">
        <v>820</v>
      </c>
      <c r="Z666" s="184">
        <v>2570</v>
      </c>
      <c r="AA666" s="182">
        <v>2363</v>
      </c>
      <c r="AB666" s="156">
        <f t="shared" si="12404"/>
        <v>17734</v>
      </c>
      <c r="AC666" s="157">
        <f t="shared" si="12405"/>
        <v>18522</v>
      </c>
      <c r="AE666" s="301" t="s">
        <v>0</v>
      </c>
      <c r="AF666" s="303" t="s">
        <v>1</v>
      </c>
      <c r="AG666" s="304"/>
      <c r="AH666" s="303" t="s">
        <v>2</v>
      </c>
      <c r="AI666" s="304"/>
      <c r="AJ666" s="303" t="s">
        <v>3</v>
      </c>
      <c r="AK666" s="304"/>
      <c r="AL666" s="303" t="s">
        <v>4</v>
      </c>
      <c r="AM666" s="304"/>
      <c r="AN666" s="303" t="s">
        <v>5</v>
      </c>
      <c r="AO666" s="304"/>
      <c r="AP666" s="303" t="s">
        <v>6</v>
      </c>
      <c r="AQ666" s="304"/>
      <c r="AR666" s="303" t="s">
        <v>7</v>
      </c>
      <c r="AS666" s="304"/>
      <c r="AT666" s="303" t="s">
        <v>8</v>
      </c>
      <c r="AU666" s="304"/>
      <c r="AV666" s="303" t="s">
        <v>9</v>
      </c>
      <c r="AW666" s="304"/>
      <c r="AX666" s="303" t="s">
        <v>10</v>
      </c>
      <c r="AY666" s="304"/>
      <c r="AZ666" s="303" t="s">
        <v>11</v>
      </c>
      <c r="BA666" s="304"/>
      <c r="BB666" s="303" t="s">
        <v>12</v>
      </c>
      <c r="BC666" s="304"/>
      <c r="BD666" s="306" t="s">
        <v>40</v>
      </c>
      <c r="BE666" s="307"/>
      <c r="BF666" s="308" t="s">
        <v>41</v>
      </c>
      <c r="BG666" s="309"/>
      <c r="BI666" s="145" t="s">
        <v>22</v>
      </c>
      <c r="BJ666" s="128">
        <f>B666/B684</f>
        <v>6.6305069736550815E-2</v>
      </c>
      <c r="BK666" s="129">
        <f t="shared" ref="BK666" si="12542">C666/C684</f>
        <v>4.0758093493500548E-2</v>
      </c>
      <c r="BL666" s="130">
        <f t="shared" ref="BL666" si="12543">D666/D684</f>
        <v>5.7180747328184726E-2</v>
      </c>
      <c r="BM666" s="131">
        <f t="shared" ref="BM666" si="12544">E666/E684</f>
        <v>4.9655279262530015E-2</v>
      </c>
      <c r="BN666" s="128">
        <f t="shared" ref="BN666" si="12545">F666/F684</f>
        <v>7.6758682101513806E-2</v>
      </c>
      <c r="BO666" s="129">
        <f t="shared" ref="BO666" si="12546">G666/G684</f>
        <v>3.3699780131920848E-2</v>
      </c>
      <c r="BP666" s="130">
        <f t="shared" ref="BP666" si="12547">H666/H684</f>
        <v>6.6893310668933101E-2</v>
      </c>
      <c r="BQ666" s="131">
        <f t="shared" ref="BQ666" si="12548">I666/I684</f>
        <v>4.4934804413239722E-2</v>
      </c>
      <c r="BR666" s="128">
        <f t="shared" ref="BR666" si="12549">J666/J684</f>
        <v>4.217262881522809E-2</v>
      </c>
      <c r="BS666" s="129">
        <f t="shared" ref="BS666" si="12550">K666/K684</f>
        <v>0.11021142600089968</v>
      </c>
      <c r="BT666" s="130">
        <f t="shared" ref="BT666" si="12551">L666/L684</f>
        <v>3.4436474980076341E-2</v>
      </c>
      <c r="BU666" s="128">
        <f t="shared" ref="BU666" si="12552">M666/M684</f>
        <v>8.6385333502302195E-2</v>
      </c>
      <c r="BV666" s="132">
        <f t="shared" ref="BV666" si="12553">N666/N684</f>
        <v>4.6338139301341369E-2</v>
      </c>
      <c r="BW666" s="133">
        <f t="shared" ref="BW666" si="12554">O666/O684</f>
        <v>7.4660633484162894E-2</v>
      </c>
      <c r="BX666" s="128">
        <f t="shared" ref="BX666" si="12555">P666/P684</f>
        <v>4.9210982395329748E-2</v>
      </c>
      <c r="BY666" s="129">
        <f t="shared" ref="BY666" si="12556">Q666/Q684</f>
        <v>5.427308447937132E-2</v>
      </c>
      <c r="BZ666" s="130">
        <f t="shared" ref="BZ666" si="12557">R666/R684</f>
        <v>6.3910487388583348E-2</v>
      </c>
      <c r="CA666" s="131">
        <f t="shared" ref="CA666" si="12558">S666/S684</f>
        <v>4.882774656074404E-2</v>
      </c>
      <c r="CB666" s="128">
        <f t="shared" ref="CB666" si="12559">T666/T684</f>
        <v>3.4382438508331128E-2</v>
      </c>
      <c r="CC666" s="129">
        <f t="shared" ref="CC666" si="12560">U666/U684</f>
        <v>6.1952519994921927E-2</v>
      </c>
      <c r="CD666" s="130">
        <f t="shared" ref="CD666" si="12561">V666/V684</f>
        <v>2.7339729073166716E-2</v>
      </c>
      <c r="CE666" s="131">
        <f t="shared" ref="CE666" si="12562">W666/W684</f>
        <v>7.2613808527523263E-2</v>
      </c>
      <c r="CF666" s="128">
        <f t="shared" ref="CF666" si="12563">X666/X684</f>
        <v>5.2917950693374426E-2</v>
      </c>
      <c r="CG666" s="129">
        <f t="shared" ref="CG666" si="12564">Y666/Y684</f>
        <v>6.705372475263717E-2</v>
      </c>
      <c r="CH666" s="130">
        <f t="shared" ref="CH666" si="12565">Z666/Z684</f>
        <v>6.3261538461538466E-2</v>
      </c>
      <c r="CI666" s="128">
        <f t="shared" ref="CI666" si="12566">AA666/AA684</f>
        <v>5.3806043217888289E-2</v>
      </c>
      <c r="CJ666" s="134">
        <f t="shared" ref="CJ666" si="12567">AB666/AB684</f>
        <v>5.5196068361703252E-2</v>
      </c>
      <c r="CK666" s="135">
        <f t="shared" ref="CK666" si="12568">AC666/AC684</f>
        <v>5.7864613923496996E-2</v>
      </c>
    </row>
    <row r="667" spans="1:89" ht="15" thickTop="1" thickBot="1" x14ac:dyDescent="0.3">
      <c r="A667" s="136" t="s">
        <v>23</v>
      </c>
      <c r="B667" s="175">
        <v>1464</v>
      </c>
      <c r="C667" s="176">
        <v>1100</v>
      </c>
      <c r="D667" s="177">
        <v>598</v>
      </c>
      <c r="E667" s="178">
        <v>544</v>
      </c>
      <c r="F667" s="175">
        <v>1585</v>
      </c>
      <c r="G667" s="179">
        <v>740</v>
      </c>
      <c r="H667" s="177">
        <v>2240</v>
      </c>
      <c r="I667" s="178">
        <v>1741</v>
      </c>
      <c r="J667" s="175">
        <v>251</v>
      </c>
      <c r="K667" s="179">
        <v>490</v>
      </c>
      <c r="L667" s="177">
        <v>689</v>
      </c>
      <c r="M667" s="175">
        <v>1472</v>
      </c>
      <c r="N667" s="180">
        <v>1692</v>
      </c>
      <c r="O667" s="181">
        <v>2219</v>
      </c>
      <c r="P667" s="175">
        <v>1010</v>
      </c>
      <c r="Q667" s="179">
        <v>875</v>
      </c>
      <c r="R667" s="177">
        <v>1435</v>
      </c>
      <c r="S667" s="178">
        <v>1162</v>
      </c>
      <c r="T667" s="175">
        <v>237</v>
      </c>
      <c r="U667" s="179">
        <v>328</v>
      </c>
      <c r="V667" s="177">
        <v>676</v>
      </c>
      <c r="W667" s="178">
        <v>1613</v>
      </c>
      <c r="X667" s="175">
        <v>794</v>
      </c>
      <c r="Y667" s="179">
        <v>528</v>
      </c>
      <c r="Z667" s="177">
        <v>2090</v>
      </c>
      <c r="AA667" s="175">
        <v>1854</v>
      </c>
      <c r="AB667" s="156">
        <f t="shared" si="12404"/>
        <v>14761</v>
      </c>
      <c r="AC667" s="157">
        <f t="shared" si="12405"/>
        <v>14666</v>
      </c>
      <c r="AE667" s="302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5.4018153641797656E-2</v>
      </c>
      <c r="BK667" s="129">
        <f t="shared" ref="BK667" si="12569">C667/C684</f>
        <v>3.875013210272308E-2</v>
      </c>
      <c r="BL667" s="130">
        <f t="shared" ref="BL667" si="12570">D667/D684</f>
        <v>4.6649504641547705E-2</v>
      </c>
      <c r="BM667" s="131">
        <f t="shared" ref="BM667" si="12571">E667/E684</f>
        <v>4.2141141839027035E-2</v>
      </c>
      <c r="BN667" s="128">
        <f t="shared" ref="BN667" si="12572">F667/F684</f>
        <v>5.6455921638468388E-2</v>
      </c>
      <c r="BO667" s="129">
        <f t="shared" ref="BO667" si="12573">G667/G684</f>
        <v>2.9582250649610235E-2</v>
      </c>
      <c r="BP667" s="130">
        <f t="shared" ref="BP667" si="12574">H667/H684</f>
        <v>5.5994400559944008E-2</v>
      </c>
      <c r="BQ667" s="131">
        <f t="shared" ref="BQ667" si="12575">I667/I684</f>
        <v>3.8805304803298787E-2</v>
      </c>
      <c r="BR667" s="128">
        <f t="shared" ref="BR667" si="12576">J667/J684</f>
        <v>4.1188053823432887E-2</v>
      </c>
      <c r="BS667" s="129">
        <f t="shared" ref="BS667" si="12577">K667/K684</f>
        <v>7.3474284000599785E-2</v>
      </c>
      <c r="BT667" s="130">
        <f t="shared" ref="BT667" si="12578">L667/L684</f>
        <v>2.8899794471708401E-2</v>
      </c>
      <c r="BU667" s="128">
        <f t="shared" ref="BU667" si="12579">M667/M684</f>
        <v>6.2180543234908965E-2</v>
      </c>
      <c r="BV667" s="132">
        <f t="shared" ref="BV667" si="12580">N667/N684</f>
        <v>4.045620830643426E-2</v>
      </c>
      <c r="BW667" s="133">
        <f t="shared" ref="BW667" si="12581">O667/O684</f>
        <v>5.456915207554594E-2</v>
      </c>
      <c r="BX667" s="128">
        <f t="shared" ref="BX667" si="12582">P667/P684</f>
        <v>4.6064033567454164E-2</v>
      </c>
      <c r="BY667" s="129">
        <f t="shared" ref="BY667" si="12583">Q667/Q684</f>
        <v>4.2976424361493126E-2</v>
      </c>
      <c r="BZ667" s="130">
        <f t="shared" ref="BZ667" si="12584">R667/R684</f>
        <v>5.4428219230039827E-2</v>
      </c>
      <c r="CA667" s="131">
        <f t="shared" ref="CA667" si="12585">S667/S684</f>
        <v>4.5030032939352836E-2</v>
      </c>
      <c r="CB667" s="128">
        <f t="shared" ref="CB667" si="12586">T667/T684</f>
        <v>3.1340915101824914E-2</v>
      </c>
      <c r="CC667" s="129">
        <f t="shared" ref="CC667" si="12587">U667/U684</f>
        <v>4.1640218357242603E-2</v>
      </c>
      <c r="CD667" s="130">
        <f t="shared" ref="CD667" si="12588">V667/V684</f>
        <v>2.7833820562440811E-2</v>
      </c>
      <c r="CE667" s="131">
        <f t="shared" ref="CE667" si="12589">W667/W684</f>
        <v>5.8184835148979153E-2</v>
      </c>
      <c r="CF667" s="128">
        <f t="shared" ref="CF667" si="12590">X667/X684</f>
        <v>3.8231895223420645E-2</v>
      </c>
      <c r="CG667" s="129">
        <f t="shared" ref="CG667" si="12591">Y667/Y684</f>
        <v>4.3176056913893202E-2</v>
      </c>
      <c r="CH667" s="130">
        <f t="shared" ref="CH667" si="12592">Z667/Z684</f>
        <v>5.1446153846153843E-2</v>
      </c>
      <c r="CI667" s="128">
        <f t="shared" ref="CI667" si="12593">AA667/AA684</f>
        <v>4.2215998360543752E-2</v>
      </c>
      <c r="CJ667" s="134">
        <f t="shared" ref="CJ667" si="12594">AB667/AB684</f>
        <v>4.5942774618647896E-2</v>
      </c>
      <c r="CK667" s="135">
        <f t="shared" ref="CK667" si="12595">AC667/AC684</f>
        <v>4.5818077302775449E-2</v>
      </c>
    </row>
    <row r="668" spans="1:89" ht="13.5" thickTop="1" x14ac:dyDescent="0.2">
      <c r="A668" s="145" t="s">
        <v>24</v>
      </c>
      <c r="B668" s="189">
        <v>1303</v>
      </c>
      <c r="C668" s="183">
        <v>1224</v>
      </c>
      <c r="D668" s="184">
        <v>586</v>
      </c>
      <c r="E668" s="185">
        <v>512</v>
      </c>
      <c r="F668" s="182">
        <v>1798</v>
      </c>
      <c r="G668" s="186">
        <v>823</v>
      </c>
      <c r="H668" s="184">
        <v>2309</v>
      </c>
      <c r="I668" s="185">
        <v>1831</v>
      </c>
      <c r="J668" s="182">
        <v>242</v>
      </c>
      <c r="K668" s="186">
        <v>369</v>
      </c>
      <c r="L668" s="184">
        <v>841</v>
      </c>
      <c r="M668" s="182">
        <v>1418</v>
      </c>
      <c r="N668" s="187">
        <v>1635</v>
      </c>
      <c r="O668" s="190">
        <v>2211</v>
      </c>
      <c r="P668" s="182">
        <v>957</v>
      </c>
      <c r="Q668" s="186">
        <v>738</v>
      </c>
      <c r="R668" s="184">
        <v>1374</v>
      </c>
      <c r="S668" s="185">
        <v>1067</v>
      </c>
      <c r="T668" s="182">
        <v>270</v>
      </c>
      <c r="U668" s="186">
        <v>304</v>
      </c>
      <c r="V668" s="184">
        <v>787</v>
      </c>
      <c r="W668" s="191">
        <v>1487</v>
      </c>
      <c r="X668" s="182">
        <v>801</v>
      </c>
      <c r="Y668" s="186">
        <v>500</v>
      </c>
      <c r="Z668" s="184">
        <v>2112</v>
      </c>
      <c r="AA668" s="182">
        <v>2356</v>
      </c>
      <c r="AB668" s="156">
        <f t="shared" si="12404"/>
        <v>15015</v>
      </c>
      <c r="AC668" s="157">
        <f t="shared" si="12405"/>
        <v>14840</v>
      </c>
      <c r="AE668" s="235" t="str">
        <f>$AE$17</f>
        <v>17:00 - 17:59</v>
      </c>
      <c r="AF668" s="125">
        <f t="shared" ref="AF668:AU670" si="12596">SUMIF($A$9:$A$32,$AE668,B$660:B$683)</f>
        <v>1645</v>
      </c>
      <c r="AG668" s="172">
        <f t="shared" si="12596"/>
        <v>3222</v>
      </c>
      <c r="AH668" s="126">
        <f t="shared" si="12596"/>
        <v>1228</v>
      </c>
      <c r="AI668" s="166">
        <f t="shared" si="12596"/>
        <v>1119</v>
      </c>
      <c r="AJ668" s="125">
        <f t="shared" si="12596"/>
        <v>1515</v>
      </c>
      <c r="AK668" s="127">
        <f t="shared" si="12596"/>
        <v>2829</v>
      </c>
      <c r="AL668" s="126">
        <f t="shared" si="12596"/>
        <v>2496</v>
      </c>
      <c r="AM668" s="166">
        <f t="shared" si="12596"/>
        <v>5023</v>
      </c>
      <c r="AN668" s="125">
        <f t="shared" si="12596"/>
        <v>1023</v>
      </c>
      <c r="AO668" s="127">
        <f t="shared" si="12596"/>
        <v>268</v>
      </c>
      <c r="AP668" s="126">
        <f t="shared" si="12596"/>
        <v>2928</v>
      </c>
      <c r="AQ668" s="125">
        <f t="shared" si="12596"/>
        <v>919</v>
      </c>
      <c r="AR668" s="165">
        <f t="shared" si="12596"/>
        <v>4126</v>
      </c>
      <c r="AS668" s="167">
        <f t="shared" si="12596"/>
        <v>2519</v>
      </c>
      <c r="AT668" s="125">
        <f t="shared" si="12596"/>
        <v>2011</v>
      </c>
      <c r="AU668" s="127">
        <f t="shared" si="12596"/>
        <v>1560</v>
      </c>
      <c r="AV668" s="126">
        <f t="shared" ref="AP668:BE670" si="12597">SUMIF($A$9:$A$32,$AE668,R$660:R$683)</f>
        <v>1975</v>
      </c>
      <c r="AW668" s="166">
        <f t="shared" si="12597"/>
        <v>2350</v>
      </c>
      <c r="AX668" s="125">
        <f t="shared" si="12597"/>
        <v>1442</v>
      </c>
      <c r="AY668" s="127">
        <f t="shared" si="12597"/>
        <v>271</v>
      </c>
      <c r="AZ668" s="126">
        <f t="shared" si="12597"/>
        <v>2908</v>
      </c>
      <c r="BA668" s="166">
        <f t="shared" si="12597"/>
        <v>1624</v>
      </c>
      <c r="BB668" s="125">
        <f t="shared" si="12597"/>
        <v>2362</v>
      </c>
      <c r="BC668" s="127">
        <f t="shared" si="12597"/>
        <v>773</v>
      </c>
      <c r="BD668" s="170">
        <f t="shared" si="12597"/>
        <v>3147</v>
      </c>
      <c r="BE668" s="171">
        <f t="shared" si="12597"/>
        <v>4886</v>
      </c>
      <c r="BF668" s="156">
        <f>AF668+AH668+AJ668+AL668+AN668+AP668+AR668+AT668+AV668+AX668+AZ668+BB668+BD668</f>
        <v>28806</v>
      </c>
      <c r="BG668" s="157">
        <f>AG668+AI668+AK668+AM668+AO668+AQ668+AS668+AU668+AW668+AY668+BA668+BC668+BE668</f>
        <v>27363</v>
      </c>
      <c r="BI668" s="145" t="s">
        <v>24</v>
      </c>
      <c r="BJ668" s="128">
        <f>B668/B684</f>
        <v>4.807763264703712E-2</v>
      </c>
      <c r="BK668" s="129">
        <f t="shared" ref="BK668" si="12598">C668/C684</f>
        <v>4.3118328812484591E-2</v>
      </c>
      <c r="BL668" s="130">
        <f t="shared" ref="BL668" si="12599">D668/D684</f>
        <v>4.5713394180513303E-2</v>
      </c>
      <c r="BM668" s="131">
        <f t="shared" ref="BM668" si="12600">E668/E684</f>
        <v>3.966225114261368E-2</v>
      </c>
      <c r="BN668" s="128">
        <f t="shared" ref="BN668" si="12601">F668/F684</f>
        <v>6.4042742653606405E-2</v>
      </c>
      <c r="BO668" s="129">
        <f t="shared" ref="BO668" si="12602">G668/G684</f>
        <v>3.2900259844093546E-2</v>
      </c>
      <c r="BP668" s="130">
        <f t="shared" ref="BP668" si="12603">H668/H684</f>
        <v>5.7719228077192278E-2</v>
      </c>
      <c r="BQ668" s="131">
        <f t="shared" ref="BQ668" si="12604">I668/I684</f>
        <v>4.0811322857461273E-2</v>
      </c>
      <c r="BR668" s="128">
        <f t="shared" ref="BR668" si="12605">J668/J684</f>
        <v>3.9711191335740074E-2</v>
      </c>
      <c r="BS668" s="129">
        <f t="shared" ref="BS668" si="12606">K668/K684</f>
        <v>5.5330634278002701E-2</v>
      </c>
      <c r="BT668" s="130">
        <f t="shared" ref="BT668" si="12607">L668/L684</f>
        <v>3.5275365966192691E-2</v>
      </c>
      <c r="BU668" s="128">
        <f t="shared" ref="BU668" si="12608">M668/M684</f>
        <v>5.9899463523845731E-2</v>
      </c>
      <c r="BV668" s="132">
        <f t="shared" ref="BV668" si="12609">N668/N684</f>
        <v>3.909332185639481E-2</v>
      </c>
      <c r="BW668" s="133">
        <f t="shared" ref="BW668" si="12610">O668/O684</f>
        <v>5.4372417863466457E-2</v>
      </c>
      <c r="BX668" s="128">
        <f t="shared" ref="BX668" si="12611">P668/P684</f>
        <v>4.3646812004013498E-2</v>
      </c>
      <c r="BY668" s="129">
        <f t="shared" ref="BY668" si="12612">Q668/Q684</f>
        <v>3.6247544204322198E-2</v>
      </c>
      <c r="BZ668" s="130">
        <f t="shared" ref="BZ668" si="12613">R668/R684</f>
        <v>5.2114545799355205E-2</v>
      </c>
      <c r="CA668" s="131">
        <f t="shared" ref="CA668" si="12614">S668/S684</f>
        <v>4.1348575857391975E-2</v>
      </c>
      <c r="CB668" s="128">
        <f t="shared" ref="CB668" si="12615">T668/T684</f>
        <v>3.570483998942079E-2</v>
      </c>
      <c r="CC668" s="129">
        <f t="shared" ref="CC668" si="12616">U668/U684</f>
        <v>3.8593373111590709E-2</v>
      </c>
      <c r="CD668" s="130">
        <f t="shared" ref="CD668" si="12617">V668/V684</f>
        <v>3.2404166838226209E-2</v>
      </c>
      <c r="CE668" s="131">
        <f t="shared" ref="CE668" si="12618">W668/W684</f>
        <v>5.3639708534737755E-2</v>
      </c>
      <c r="CF668" s="128">
        <f t="shared" ref="CF668" si="12619">X668/X684</f>
        <v>3.856895223420647E-2</v>
      </c>
      <c r="CG668" s="129">
        <f t="shared" ref="CG668" si="12620">Y668/Y684</f>
        <v>4.0886417532095841E-2</v>
      </c>
      <c r="CH668" s="130">
        <f t="shared" ref="CH668" si="12621">Z668/Z684</f>
        <v>5.1987692307692311E-2</v>
      </c>
      <c r="CI668" s="128">
        <f t="shared" ref="CI668" si="12622">AA668/AA684</f>
        <v>5.3646651638317736E-2</v>
      </c>
      <c r="CJ668" s="134">
        <f t="shared" ref="CJ668" si="12623">AB668/AB684</f>
        <v>4.6733335200799274E-2</v>
      </c>
      <c r="CK668" s="135">
        <f t="shared" ref="CK668" si="12624">AC668/AC684</f>
        <v>4.6361671019581871E-2</v>
      </c>
    </row>
    <row r="669" spans="1:89" x14ac:dyDescent="0.2">
      <c r="A669" s="136" t="s">
        <v>25</v>
      </c>
      <c r="B669" s="192">
        <v>1304</v>
      </c>
      <c r="C669" s="176">
        <v>1147</v>
      </c>
      <c r="D669" s="177">
        <v>661</v>
      </c>
      <c r="E669" s="178">
        <v>481</v>
      </c>
      <c r="F669" s="175">
        <v>1341</v>
      </c>
      <c r="G669" s="179">
        <v>818</v>
      </c>
      <c r="H669" s="177">
        <v>2213</v>
      </c>
      <c r="I669" s="178">
        <v>2011</v>
      </c>
      <c r="J669" s="175">
        <v>264</v>
      </c>
      <c r="K669" s="176">
        <v>337</v>
      </c>
      <c r="L669" s="177">
        <v>843</v>
      </c>
      <c r="M669" s="175">
        <v>1338</v>
      </c>
      <c r="N669" s="180">
        <v>1864</v>
      </c>
      <c r="O669" s="193">
        <v>1914</v>
      </c>
      <c r="P669" s="175">
        <v>1053</v>
      </c>
      <c r="Q669" s="176">
        <v>699</v>
      </c>
      <c r="R669" s="177">
        <v>1286</v>
      </c>
      <c r="S669" s="178">
        <v>1232</v>
      </c>
      <c r="T669" s="184">
        <v>216</v>
      </c>
      <c r="U669" s="175">
        <v>311</v>
      </c>
      <c r="V669" s="177">
        <v>817</v>
      </c>
      <c r="W669" s="194">
        <v>1580</v>
      </c>
      <c r="X669" s="175">
        <v>878</v>
      </c>
      <c r="Y669" s="179">
        <v>460</v>
      </c>
      <c r="Z669" s="177">
        <v>2130</v>
      </c>
      <c r="AA669" s="175">
        <v>2349</v>
      </c>
      <c r="AB669" s="156">
        <f t="shared" si="12404"/>
        <v>14870</v>
      </c>
      <c r="AC669" s="157">
        <f t="shared" si="12405"/>
        <v>14677</v>
      </c>
      <c r="AE669" s="237" t="str">
        <f>$AE$18</f>
        <v>18:00 - 18:59</v>
      </c>
      <c r="AF669" s="125">
        <f t="shared" si="12596"/>
        <v>1647</v>
      </c>
      <c r="AG669" s="176">
        <f t="shared" si="12596"/>
        <v>4145</v>
      </c>
      <c r="AH669" s="177">
        <f t="shared" si="12596"/>
        <v>952</v>
      </c>
      <c r="AI669" s="178">
        <f t="shared" si="12596"/>
        <v>1237</v>
      </c>
      <c r="AJ669" s="238">
        <f t="shared" si="12596"/>
        <v>1295</v>
      </c>
      <c r="AK669" s="179">
        <f t="shared" si="12596"/>
        <v>2630</v>
      </c>
      <c r="AL669" s="177">
        <f t="shared" si="12596"/>
        <v>2514</v>
      </c>
      <c r="AM669" s="178">
        <f t="shared" si="12596"/>
        <v>5121</v>
      </c>
      <c r="AN669" s="238">
        <f t="shared" si="12596"/>
        <v>643</v>
      </c>
      <c r="AO669" s="179">
        <f t="shared" si="12596"/>
        <v>340</v>
      </c>
      <c r="AP669" s="177">
        <f t="shared" si="12597"/>
        <v>2969</v>
      </c>
      <c r="AQ669" s="238">
        <f t="shared" si="12597"/>
        <v>921</v>
      </c>
      <c r="AR669" s="180">
        <f t="shared" si="12597"/>
        <v>3938</v>
      </c>
      <c r="AS669" s="181">
        <f t="shared" si="12597"/>
        <v>2528</v>
      </c>
      <c r="AT669" s="238">
        <f t="shared" si="12597"/>
        <v>1899</v>
      </c>
      <c r="AU669" s="179">
        <f t="shared" si="12597"/>
        <v>1727</v>
      </c>
      <c r="AV669" s="177">
        <f t="shared" si="12597"/>
        <v>2098</v>
      </c>
      <c r="AW669" s="178">
        <f t="shared" si="12597"/>
        <v>2559</v>
      </c>
      <c r="AX669" s="238">
        <f t="shared" si="12597"/>
        <v>1105</v>
      </c>
      <c r="AY669" s="179">
        <f t="shared" si="12597"/>
        <v>248</v>
      </c>
      <c r="AZ669" s="177">
        <f t="shared" si="12597"/>
        <v>3011</v>
      </c>
      <c r="BA669" s="178">
        <f t="shared" si="12597"/>
        <v>1589</v>
      </c>
      <c r="BB669" s="238">
        <f t="shared" si="12597"/>
        <v>2076</v>
      </c>
      <c r="BC669" s="179">
        <f t="shared" si="12597"/>
        <v>736</v>
      </c>
      <c r="BD669" s="177">
        <f t="shared" si="12597"/>
        <v>2993</v>
      </c>
      <c r="BE669" s="238">
        <f t="shared" si="12597"/>
        <v>4149</v>
      </c>
      <c r="BF669" s="158">
        <f>SUM(AF669,AH669,AJ669,AL669,AN669,AP669,AR669,AT669,AV669,AX669,AZ669,BB669,BD669)</f>
        <v>27140</v>
      </c>
      <c r="BG669" s="159">
        <f>SUM(AG669,AI669,AK669,AM669,AO669,AQ669,AS669,AU669,AW669,AY669,BA669,BC669,BE669)</f>
        <v>27930</v>
      </c>
      <c r="BI669" s="136" t="s">
        <v>25</v>
      </c>
      <c r="BJ669" s="128">
        <f>B669/B684</f>
        <v>4.8114530292967306E-2</v>
      </c>
      <c r="BK669" s="129">
        <f t="shared" ref="BK669" si="12625">C669/C684</f>
        <v>4.0405819565293974E-2</v>
      </c>
      <c r="BL669" s="130">
        <f t="shared" ref="BL669" si="12626">D669/D684</f>
        <v>5.1564084561978314E-2</v>
      </c>
      <c r="BM669" s="131">
        <f t="shared" ref="BM669" si="12627">E669/E684</f>
        <v>3.726082578046324E-2</v>
      </c>
      <c r="BN669" s="128">
        <f t="shared" ref="BN669" si="12628">F669/F684</f>
        <v>4.776491540516474E-2</v>
      </c>
      <c r="BO669" s="129">
        <f t="shared" ref="BO669" si="12629">G669/G684</f>
        <v>3.2700379772136717E-2</v>
      </c>
      <c r="BP669" s="130">
        <f t="shared" ref="BP669" si="12630">H669/H684</f>
        <v>5.5319468053194681E-2</v>
      </c>
      <c r="BQ669" s="131">
        <f t="shared" ref="BQ669" si="12631">I669/I684</f>
        <v>4.482335896578625E-2</v>
      </c>
      <c r="BR669" s="128">
        <f t="shared" ref="BR669" si="12632">J669/J684</f>
        <v>4.3321299638989168E-2</v>
      </c>
      <c r="BS669" s="129">
        <f t="shared" ref="BS669" si="12633">K669/K684</f>
        <v>5.0532313690208427E-2</v>
      </c>
      <c r="BT669" s="130">
        <f t="shared" ref="BT669" si="12634">L669/L684</f>
        <v>3.5359255064804328E-2</v>
      </c>
      <c r="BU669" s="128">
        <f t="shared" ref="BU669" si="12635">M669/M684</f>
        <v>5.6520086174122415E-2</v>
      </c>
      <c r="BV669" s="132">
        <f t="shared" ref="BV669" si="12636">N669/N684</f>
        <v>4.4568777945149796E-2</v>
      </c>
      <c r="BW669" s="133">
        <f t="shared" ref="BW669" si="12637">O669/O684</f>
        <v>4.7068660240015742E-2</v>
      </c>
      <c r="BX669" s="128">
        <f t="shared" ref="BX669" si="12638">P669/P684</f>
        <v>4.8025175590623005E-2</v>
      </c>
      <c r="BY669" s="129">
        <f t="shared" ref="BY669" si="12639">Q669/Q684</f>
        <v>3.4332023575638505E-2</v>
      </c>
      <c r="BZ669" s="130">
        <f t="shared" ref="BZ669" si="12640">R669/R684</f>
        <v>4.8776787407547886E-2</v>
      </c>
      <c r="CA669" s="131">
        <f t="shared" ref="CA669" si="12641">S669/S684</f>
        <v>4.7742685526060841E-2</v>
      </c>
      <c r="CB669" s="128">
        <f t="shared" ref="CB669" si="12642">T669/T684</f>
        <v>2.8563871991536632E-2</v>
      </c>
      <c r="CC669" s="129">
        <f t="shared" ref="CC669" si="12643">U669/U684</f>
        <v>3.9482036308239175E-2</v>
      </c>
      <c r="CD669" s="130">
        <f t="shared" ref="CD669" si="12644">V669/V684</f>
        <v>3.3639395561411455E-2</v>
      </c>
      <c r="CE669" s="131">
        <f t="shared" ref="CE669" si="12645">W669/W684</f>
        <v>5.6994444845249258E-2</v>
      </c>
      <c r="CF669" s="128">
        <f t="shared" ref="CF669" si="12646">X669/X684</f>
        <v>4.2276579352850542E-2</v>
      </c>
      <c r="CG669" s="129">
        <f t="shared" ref="CG669" si="12647">Y669/Y684</f>
        <v>3.7615504129528174E-2</v>
      </c>
      <c r="CH669" s="130">
        <f t="shared" ref="CH669" si="12648">Z669/Z684</f>
        <v>5.2430769230769232E-2</v>
      </c>
      <c r="CI669" s="128">
        <f t="shared" ref="CI669" si="12649">AA669/AA684</f>
        <v>5.3487260058747182E-2</v>
      </c>
      <c r="CJ669" s="134">
        <f t="shared" ref="CJ669" si="12650">AB669/AB684</f>
        <v>4.6282030931460889E-2</v>
      </c>
      <c r="CK669" s="135">
        <f t="shared" ref="CK669" si="12651">AC669/AC684</f>
        <v>4.5852442422803445E-2</v>
      </c>
    </row>
    <row r="670" spans="1:89" ht="13.5" thickBot="1" x14ac:dyDescent="0.25">
      <c r="A670" s="145" t="s">
        <v>26</v>
      </c>
      <c r="B670" s="189">
        <v>1263</v>
      </c>
      <c r="C670" s="183">
        <v>1194</v>
      </c>
      <c r="D670" s="184">
        <v>537</v>
      </c>
      <c r="E670" s="185">
        <v>614</v>
      </c>
      <c r="F670" s="182">
        <v>1300</v>
      </c>
      <c r="G670" s="186">
        <v>902</v>
      </c>
      <c r="H670" s="184">
        <v>1890</v>
      </c>
      <c r="I670" s="185">
        <v>1971</v>
      </c>
      <c r="J670" s="182">
        <v>287</v>
      </c>
      <c r="K670" s="183">
        <v>261</v>
      </c>
      <c r="L670" s="184">
        <v>872</v>
      </c>
      <c r="M670" s="182">
        <v>1133</v>
      </c>
      <c r="N670" s="187">
        <v>1645</v>
      </c>
      <c r="O670" s="190">
        <v>1688</v>
      </c>
      <c r="P670" s="182">
        <v>941</v>
      </c>
      <c r="Q670" s="183">
        <v>829</v>
      </c>
      <c r="R670" s="184">
        <v>1205</v>
      </c>
      <c r="S670" s="185">
        <v>1022</v>
      </c>
      <c r="T670" s="182">
        <v>225</v>
      </c>
      <c r="U670" s="186">
        <v>324</v>
      </c>
      <c r="V670" s="184">
        <v>814</v>
      </c>
      <c r="W670" s="191">
        <v>1267</v>
      </c>
      <c r="X670" s="182">
        <v>797</v>
      </c>
      <c r="Y670" s="186">
        <v>469</v>
      </c>
      <c r="Z670" s="184">
        <v>1936</v>
      </c>
      <c r="AA670" s="182">
        <v>2519</v>
      </c>
      <c r="AB670" s="156">
        <f t="shared" si="12404"/>
        <v>13712</v>
      </c>
      <c r="AC670" s="157">
        <f t="shared" si="12405"/>
        <v>14193</v>
      </c>
      <c r="AE670" s="235">
        <f>$AE$19</f>
        <v>0</v>
      </c>
      <c r="AF670" s="125">
        <f t="shared" si="12596"/>
        <v>0</v>
      </c>
      <c r="AG670" s="183">
        <f t="shared" si="12596"/>
        <v>0</v>
      </c>
      <c r="AH670" s="184">
        <f t="shared" si="12596"/>
        <v>0</v>
      </c>
      <c r="AI670" s="185">
        <f t="shared" si="12596"/>
        <v>0</v>
      </c>
      <c r="AJ670" s="182">
        <f t="shared" si="12596"/>
        <v>0</v>
      </c>
      <c r="AK670" s="186">
        <f t="shared" si="12596"/>
        <v>0</v>
      </c>
      <c r="AL670" s="184">
        <f t="shared" si="12596"/>
        <v>0</v>
      </c>
      <c r="AM670" s="185">
        <f t="shared" si="12596"/>
        <v>0</v>
      </c>
      <c r="AN670" s="182">
        <f t="shared" si="12596"/>
        <v>0</v>
      </c>
      <c r="AO670" s="186">
        <f t="shared" si="12596"/>
        <v>0</v>
      </c>
      <c r="AP670" s="184">
        <f t="shared" si="12597"/>
        <v>0</v>
      </c>
      <c r="AQ670" s="182">
        <f t="shared" si="12597"/>
        <v>0</v>
      </c>
      <c r="AR670" s="187">
        <f t="shared" si="12597"/>
        <v>0</v>
      </c>
      <c r="AS670" s="188">
        <f t="shared" si="12597"/>
        <v>0</v>
      </c>
      <c r="AT670" s="182">
        <f t="shared" si="12597"/>
        <v>0</v>
      </c>
      <c r="AU670" s="186">
        <f t="shared" si="12597"/>
        <v>0</v>
      </c>
      <c r="AV670" s="184">
        <f t="shared" si="12597"/>
        <v>0</v>
      </c>
      <c r="AW670" s="185">
        <f t="shared" si="12597"/>
        <v>0</v>
      </c>
      <c r="AX670" s="182">
        <f t="shared" si="12597"/>
        <v>0</v>
      </c>
      <c r="AY670" s="186">
        <f t="shared" si="12597"/>
        <v>0</v>
      </c>
      <c r="AZ670" s="184">
        <f t="shared" si="12597"/>
        <v>0</v>
      </c>
      <c r="BA670" s="185">
        <f t="shared" si="12597"/>
        <v>0</v>
      </c>
      <c r="BB670" s="182">
        <f t="shared" si="12597"/>
        <v>0</v>
      </c>
      <c r="BC670" s="186">
        <f t="shared" si="12597"/>
        <v>0</v>
      </c>
      <c r="BD670" s="184">
        <f t="shared" si="12597"/>
        <v>0</v>
      </c>
      <c r="BE670" s="182">
        <f t="shared" si="12597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4.6601726809829533E-2</v>
      </c>
      <c r="BK670" s="129">
        <f t="shared" ref="BK670" si="12652">C670/C684</f>
        <v>4.2061507027864868E-2</v>
      </c>
      <c r="BL670" s="130">
        <f t="shared" ref="BL670" si="12653">D670/D684</f>
        <v>4.1890943131289493E-2</v>
      </c>
      <c r="BM670" s="131">
        <f t="shared" ref="BM670" si="12654">E670/E684</f>
        <v>4.7563715237431248E-2</v>
      </c>
      <c r="BN670" s="128">
        <f t="shared" ref="BN670" si="12655">F670/F684</f>
        <v>4.6304541406945683E-2</v>
      </c>
      <c r="BO670" s="129">
        <f t="shared" ref="BO670" si="12656">G670/G684</f>
        <v>3.6058364981011393E-2</v>
      </c>
      <c r="BP670" s="130">
        <f t="shared" ref="BP670" si="12657">H670/H684</f>
        <v>4.7245275472452754E-2</v>
      </c>
      <c r="BQ670" s="131">
        <f t="shared" ref="BQ670" si="12658">I670/I684</f>
        <v>4.3931795386158476E-2</v>
      </c>
      <c r="BR670" s="128">
        <f t="shared" ref="BR670" si="12659">J670/J684</f>
        <v>4.7095503774204135E-2</v>
      </c>
      <c r="BS670" s="129">
        <f t="shared" ref="BS670" si="12660">K670/K684</f>
        <v>3.9136302294197033E-2</v>
      </c>
      <c r="BT670" s="130">
        <f t="shared" ref="BT670" si="12661">L670/L684</f>
        <v>3.6575646994673042E-2</v>
      </c>
      <c r="BU670" s="128">
        <f t="shared" ref="BU670" si="12662">M670/M684</f>
        <v>4.7860431715456425E-2</v>
      </c>
      <c r="BV670" s="132">
        <f t="shared" ref="BV670" si="12663">N670/N684</f>
        <v>3.9332424742366638E-2</v>
      </c>
      <c r="BW670" s="133">
        <f t="shared" ref="BW670" si="12664">O670/O684</f>
        <v>4.1510918748770415E-2</v>
      </c>
      <c r="BX670" s="128">
        <f t="shared" ref="BX670" si="12665">P670/P684</f>
        <v>4.291708473957858E-2</v>
      </c>
      <c r="BY670" s="129">
        <f t="shared" ref="BY670" si="12666">Q670/Q684</f>
        <v>4.0717092337917482E-2</v>
      </c>
      <c r="BZ670" s="130">
        <f t="shared" ref="BZ670" si="12667">R670/R684</f>
        <v>4.5704532524179782E-2</v>
      </c>
      <c r="CA670" s="131">
        <f t="shared" ref="CA670" si="12668">S670/S684</f>
        <v>3.9604727765936834E-2</v>
      </c>
      <c r="CB670" s="128">
        <f t="shared" ref="CB670" si="12669">T670/T684</f>
        <v>2.9754033324517322E-2</v>
      </c>
      <c r="CC670" s="129">
        <f t="shared" ref="CC670" si="12670">U670/U684</f>
        <v>4.1132410816300626E-2</v>
      </c>
      <c r="CD670" s="130">
        <f t="shared" ref="CD670" si="12671">V670/V684</f>
        <v>3.3515872689092931E-2</v>
      </c>
      <c r="CE670" s="131">
        <f t="shared" ref="CE670" si="12672">W670/W684</f>
        <v>4.5703773176538488E-2</v>
      </c>
      <c r="CF670" s="128">
        <f t="shared" ref="CF670" si="12673">X670/X684</f>
        <v>3.8376348228043144E-2</v>
      </c>
      <c r="CG670" s="129">
        <f t="shared" ref="CG670" si="12674">Y670/Y684</f>
        <v>3.8351459645105897E-2</v>
      </c>
      <c r="CH670" s="130">
        <f t="shared" ref="CH670" si="12675">Z670/Z684</f>
        <v>4.7655384615384613E-2</v>
      </c>
      <c r="CI670" s="128">
        <f t="shared" ref="CI670" si="12676">AA670/AA684</f>
        <v>5.7358198419746341E-2</v>
      </c>
      <c r="CJ670" s="134">
        <f t="shared" ref="CJ670" si="12677">AB670/AB684</f>
        <v>4.2677821663227415E-2</v>
      </c>
      <c r="CK670" s="135">
        <f t="shared" ref="CK670" si="12678">AC670/AC684</f>
        <v>4.4340377141571796E-2</v>
      </c>
    </row>
    <row r="671" spans="1:89" ht="14.25" thickTop="1" thickBot="1" x14ac:dyDescent="0.25">
      <c r="A671" s="136" t="s">
        <v>27</v>
      </c>
      <c r="B671" s="192">
        <v>1139</v>
      </c>
      <c r="C671" s="176">
        <v>1409</v>
      </c>
      <c r="D671" s="177">
        <v>516</v>
      </c>
      <c r="E671" s="178">
        <v>529</v>
      </c>
      <c r="F671" s="175">
        <v>1086</v>
      </c>
      <c r="G671" s="179">
        <v>1017</v>
      </c>
      <c r="H671" s="177">
        <v>1955</v>
      </c>
      <c r="I671" s="178">
        <v>2074</v>
      </c>
      <c r="J671" s="175">
        <v>321</v>
      </c>
      <c r="K671" s="176">
        <v>236</v>
      </c>
      <c r="L671" s="177">
        <v>963</v>
      </c>
      <c r="M671" s="175">
        <v>960</v>
      </c>
      <c r="N671" s="180">
        <v>1806</v>
      </c>
      <c r="O671" s="193">
        <v>1589</v>
      </c>
      <c r="P671" s="175">
        <v>1013</v>
      </c>
      <c r="Q671" s="176">
        <v>703</v>
      </c>
      <c r="R671" s="177">
        <v>1182</v>
      </c>
      <c r="S671" s="178">
        <v>1048</v>
      </c>
      <c r="T671" s="175">
        <v>348</v>
      </c>
      <c r="U671" s="179">
        <v>276</v>
      </c>
      <c r="V671" s="177">
        <v>1094</v>
      </c>
      <c r="W671" s="194">
        <v>1277</v>
      </c>
      <c r="X671" s="175">
        <v>827</v>
      </c>
      <c r="Y671" s="179">
        <v>368</v>
      </c>
      <c r="Z671" s="177">
        <v>2046</v>
      </c>
      <c r="AA671" s="175">
        <v>2249</v>
      </c>
      <c r="AB671" s="156">
        <f t="shared" si="12404"/>
        <v>14296</v>
      </c>
      <c r="AC671" s="157">
        <f t="shared" si="12405"/>
        <v>13735</v>
      </c>
      <c r="AE671" s="229" t="s">
        <v>13</v>
      </c>
      <c r="AF671" s="20">
        <f t="shared" ref="AF671:BG671" si="12679">SUM(AF668:AF670)</f>
        <v>3292</v>
      </c>
      <c r="AG671" s="21">
        <f t="shared" si="12679"/>
        <v>7367</v>
      </c>
      <c r="AH671" s="20">
        <f t="shared" si="12679"/>
        <v>2180</v>
      </c>
      <c r="AI671" s="21">
        <f t="shared" si="12679"/>
        <v>2356</v>
      </c>
      <c r="AJ671" s="20">
        <f t="shared" si="12679"/>
        <v>2810</v>
      </c>
      <c r="AK671" s="21">
        <f t="shared" si="12679"/>
        <v>5459</v>
      </c>
      <c r="AL671" s="20">
        <f t="shared" si="12679"/>
        <v>5010</v>
      </c>
      <c r="AM671" s="21">
        <f t="shared" si="12679"/>
        <v>10144</v>
      </c>
      <c r="AN671" s="20">
        <f t="shared" si="12679"/>
        <v>1666</v>
      </c>
      <c r="AO671" s="21">
        <f t="shared" si="12679"/>
        <v>608</v>
      </c>
      <c r="AP671" s="20">
        <f t="shared" si="12679"/>
        <v>5897</v>
      </c>
      <c r="AQ671" s="21">
        <f t="shared" si="12679"/>
        <v>1840</v>
      </c>
      <c r="AR671" s="20">
        <f t="shared" si="12679"/>
        <v>8064</v>
      </c>
      <c r="AS671" s="21">
        <f t="shared" si="12679"/>
        <v>5047</v>
      </c>
      <c r="AT671" s="20">
        <f t="shared" si="12679"/>
        <v>3910</v>
      </c>
      <c r="AU671" s="21">
        <f t="shared" si="12679"/>
        <v>3287</v>
      </c>
      <c r="AV671" s="20">
        <f t="shared" si="12679"/>
        <v>4073</v>
      </c>
      <c r="AW671" s="21">
        <f t="shared" si="12679"/>
        <v>4909</v>
      </c>
      <c r="AX671" s="20">
        <f t="shared" si="12679"/>
        <v>2547</v>
      </c>
      <c r="AY671" s="21">
        <f t="shared" si="12679"/>
        <v>519</v>
      </c>
      <c r="AZ671" s="20">
        <f t="shared" si="12679"/>
        <v>5919</v>
      </c>
      <c r="BA671" s="21">
        <f t="shared" si="12679"/>
        <v>3213</v>
      </c>
      <c r="BB671" s="20">
        <f t="shared" si="12679"/>
        <v>4438</v>
      </c>
      <c r="BC671" s="21">
        <f t="shared" si="12679"/>
        <v>1509</v>
      </c>
      <c r="BD671" s="20">
        <f t="shared" si="12679"/>
        <v>6140</v>
      </c>
      <c r="BE671" s="21">
        <f t="shared" si="12679"/>
        <v>9035</v>
      </c>
      <c r="BF671" s="160">
        <f t="shared" si="12679"/>
        <v>55946</v>
      </c>
      <c r="BG671" s="161">
        <f t="shared" si="12679"/>
        <v>55293</v>
      </c>
      <c r="BI671" s="136" t="s">
        <v>27</v>
      </c>
      <c r="BJ671" s="128">
        <f>B671/B684</f>
        <v>4.2026418714486015E-2</v>
      </c>
      <c r="BK671" s="129">
        <f t="shared" ref="BK671" si="12680">C671/C684</f>
        <v>4.9635396484306198E-2</v>
      </c>
      <c r="BL671" s="130">
        <f t="shared" ref="BL671" si="12681">D671/D684</f>
        <v>4.0252749824479288E-2</v>
      </c>
      <c r="BM671" s="131">
        <f t="shared" ref="BM671" si="12682">E671/E684</f>
        <v>4.0979161825083273E-2</v>
      </c>
      <c r="BN671" s="128">
        <f t="shared" ref="BN671" si="12683">F671/F684</f>
        <v>3.8682101513802317E-2</v>
      </c>
      <c r="BO671" s="129">
        <f t="shared" ref="BO671" si="12684">G671/G684</f>
        <v>4.0655606636018388E-2</v>
      </c>
      <c r="BP671" s="130">
        <f t="shared" ref="BP671" si="12685">H671/H684</f>
        <v>4.8870112988701128E-2</v>
      </c>
      <c r="BQ671" s="131">
        <f t="shared" ref="BQ671" si="12686">I671/I684</f>
        <v>4.6227571603699988E-2</v>
      </c>
      <c r="BR671" s="128">
        <f t="shared" ref="BR671" si="12687">J671/J684</f>
        <v>5.2674762061043649E-2</v>
      </c>
      <c r="BS671" s="129">
        <f t="shared" ref="BS671" si="12688">K671/K684</f>
        <v>3.5387614334982755E-2</v>
      </c>
      <c r="BT671" s="130">
        <f t="shared" ref="BT671" si="12689">L671/L684</f>
        <v>4.0392600981502456E-2</v>
      </c>
      <c r="BU671" s="128">
        <f t="shared" ref="BU671" si="12690">M671/M684</f>
        <v>4.055252819667976E-2</v>
      </c>
      <c r="BV671" s="132">
        <f t="shared" ref="BV671" si="12691">N671/N684</f>
        <v>4.3181981206513162E-2</v>
      </c>
      <c r="BW671" s="133">
        <f t="shared" ref="BW671" si="12692">O671/O684</f>
        <v>3.9076332874286836E-2</v>
      </c>
      <c r="BX671" s="128">
        <f t="shared" ref="BX671" si="12693">P671/P684</f>
        <v>4.6200857429535711E-2</v>
      </c>
      <c r="BY671" s="129">
        <f t="shared" ref="BY671" si="12694">Q671/Q684</f>
        <v>3.4528487229862473E-2</v>
      </c>
      <c r="BZ671" s="130">
        <f t="shared" ref="BZ671" si="12695">R671/R684</f>
        <v>4.483216385359378E-2</v>
      </c>
      <c r="CA671" s="131">
        <f t="shared" ref="CA671" si="12696">S671/S684</f>
        <v>4.0612284440999805E-2</v>
      </c>
      <c r="CB671" s="128">
        <f t="shared" ref="CB671" si="12697">T671/T684</f>
        <v>4.6019571541920129E-2</v>
      </c>
      <c r="CC671" s="129">
        <f t="shared" ref="CC671" si="12698">U671/U684</f>
        <v>3.5038720324996823E-2</v>
      </c>
      <c r="CD671" s="130">
        <f t="shared" ref="CD671" si="12699">V671/V684</f>
        <v>4.5044674105488534E-2</v>
      </c>
      <c r="CE671" s="131">
        <f t="shared" ref="CE671" si="12700">W671/W684</f>
        <v>4.6064497511002091E-2</v>
      </c>
      <c r="CF671" s="128">
        <f t="shared" ref="CF671" si="12701">X671/X684</f>
        <v>3.9820878274268105E-2</v>
      </c>
      <c r="CG671" s="129">
        <f t="shared" ref="CG671" si="12702">Y671/Y684</f>
        <v>3.0092403303622537E-2</v>
      </c>
      <c r="CH671" s="130">
        <f t="shared" ref="CH671" si="12703">Z671/Z684</f>
        <v>5.036307692307692E-2</v>
      </c>
      <c r="CI671" s="128">
        <f t="shared" ref="CI671" si="12704">AA671/AA684</f>
        <v>5.1210237493453561E-2</v>
      </c>
      <c r="CJ671" s="134">
        <f t="shared" ref="CJ671" si="12705">AB671/AB684</f>
        <v>4.4495488513528234E-2</v>
      </c>
      <c r="CK671" s="135">
        <f t="shared" ref="CK671" si="12706">AC671/AC684</f>
        <v>4.2909538507679042E-2</v>
      </c>
    </row>
    <row r="672" spans="1:89" ht="13.5" thickTop="1" x14ac:dyDescent="0.2">
      <c r="A672" s="145" t="s">
        <v>28</v>
      </c>
      <c r="B672" s="189">
        <v>1115</v>
      </c>
      <c r="C672" s="183">
        <v>2015</v>
      </c>
      <c r="D672" s="184">
        <v>657</v>
      </c>
      <c r="E672" s="185">
        <v>775</v>
      </c>
      <c r="F672" s="182">
        <v>1185</v>
      </c>
      <c r="G672" s="186">
        <v>1604</v>
      </c>
      <c r="H672" s="184">
        <v>2102</v>
      </c>
      <c r="I672" s="185">
        <v>2648</v>
      </c>
      <c r="J672" s="182">
        <v>395</v>
      </c>
      <c r="K672" s="183">
        <v>257</v>
      </c>
      <c r="L672" s="184">
        <v>1743</v>
      </c>
      <c r="M672" s="182">
        <v>798</v>
      </c>
      <c r="N672" s="187">
        <v>2488</v>
      </c>
      <c r="O672" s="190">
        <v>1686</v>
      </c>
      <c r="P672" s="182">
        <v>1170</v>
      </c>
      <c r="Q672" s="183">
        <v>880</v>
      </c>
      <c r="R672" s="184">
        <v>1248</v>
      </c>
      <c r="S672" s="185">
        <v>1417</v>
      </c>
      <c r="T672" s="182">
        <v>451</v>
      </c>
      <c r="U672" s="186">
        <v>194</v>
      </c>
      <c r="V672" s="184">
        <v>1475</v>
      </c>
      <c r="W672" s="191">
        <v>1144</v>
      </c>
      <c r="X672" s="182">
        <v>1084</v>
      </c>
      <c r="Y672" s="186">
        <v>396</v>
      </c>
      <c r="Z672" s="184">
        <v>2289</v>
      </c>
      <c r="AA672" s="182">
        <v>2329</v>
      </c>
      <c r="AB672" s="156">
        <f t="shared" si="12404"/>
        <v>17402</v>
      </c>
      <c r="AC672" s="157">
        <f t="shared" si="12405"/>
        <v>16143</v>
      </c>
      <c r="BI672" s="145" t="s">
        <v>28</v>
      </c>
      <c r="BJ672" s="128">
        <f>B672/B684</f>
        <v>4.1140875212161462E-2</v>
      </c>
      <c r="BK672" s="129">
        <f t="shared" ref="BK672" si="12707">C672/C684</f>
        <v>7.0983196533624546E-2</v>
      </c>
      <c r="BL672" s="130">
        <f t="shared" ref="BL672" si="12708">D672/D684</f>
        <v>5.1252047741633514E-2</v>
      </c>
      <c r="BM672" s="131">
        <f t="shared" ref="BM672" si="12709">E672/E684</f>
        <v>6.0035634053760945E-2</v>
      </c>
      <c r="BN672" s="128">
        <f t="shared" ref="BN672" si="12710">F672/F684</f>
        <v>4.2208370436331258E-2</v>
      </c>
      <c r="BO672" s="129">
        <f t="shared" ref="BO672" si="12711">G672/G684</f>
        <v>6.4121527083749755E-2</v>
      </c>
      <c r="BP672" s="130">
        <f t="shared" ref="BP672" si="12712">H672/H684</f>
        <v>5.2544745525447453E-2</v>
      </c>
      <c r="BQ672" s="131">
        <f t="shared" ref="BQ672" si="12713">I672/I684</f>
        <v>5.9021508971358522E-2</v>
      </c>
      <c r="BR672" s="128">
        <f t="shared" ref="BR672" si="12714">J672/J684</f>
        <v>6.4817853626517888E-2</v>
      </c>
      <c r="BS672" s="129">
        <f t="shared" ref="BS672" si="12715">K672/K684</f>
        <v>3.8536512220722748E-2</v>
      </c>
      <c r="BT672" s="130">
        <f t="shared" ref="BT672" si="12716">L672/L684</f>
        <v>7.3109349440040272E-2</v>
      </c>
      <c r="BU672" s="128">
        <f t="shared" ref="BU672" si="12717">M672/M684</f>
        <v>3.370928906349005E-2</v>
      </c>
      <c r="BV672" s="132">
        <f t="shared" ref="BV672" si="12718">N672/N684</f>
        <v>5.948879802979222E-2</v>
      </c>
      <c r="BW672" s="133">
        <f t="shared" ref="BW672" si="12719">O672/O684</f>
        <v>4.146173519575054E-2</v>
      </c>
      <c r="BX672" s="128">
        <f t="shared" ref="BX672" si="12720">P672/P684</f>
        <v>5.3361306211803336E-2</v>
      </c>
      <c r="BY672" s="129">
        <f t="shared" ref="BY672" si="12721">Q672/Q684</f>
        <v>4.3222003929273084E-2</v>
      </c>
      <c r="BZ672" s="130">
        <f t="shared" ref="BZ672" si="12722">R672/R684</f>
        <v>4.7335482647449273E-2</v>
      </c>
      <c r="CA672" s="131">
        <f t="shared" ref="CA672" si="12723">S672/S684</f>
        <v>5.4911838790931991E-2</v>
      </c>
      <c r="CB672" s="128">
        <f t="shared" ref="CB672" si="12724">T672/T684</f>
        <v>5.9640306797143612E-2</v>
      </c>
      <c r="CC672" s="129">
        <f t="shared" ref="CC672" si="12725">U672/U684</f>
        <v>2.4628665735686176E-2</v>
      </c>
      <c r="CD672" s="130">
        <f t="shared" ref="CD672" si="12726">V672/V684</f>
        <v>6.0732078889941123E-2</v>
      </c>
      <c r="CE672" s="131">
        <f t="shared" ref="CE672" si="12727">W672/W684</f>
        <v>4.1266863862636172E-2</v>
      </c>
      <c r="CF672" s="128">
        <f t="shared" ref="CF672" si="12728">X672/X684</f>
        <v>5.2195685670261942E-2</v>
      </c>
      <c r="CG672" s="129">
        <f t="shared" ref="CG672" si="12729">Y672/Y684</f>
        <v>3.2382042685419901E-2</v>
      </c>
      <c r="CH672" s="130">
        <f t="shared" ref="CH672" si="12730">Z672/Z684</f>
        <v>5.6344615384615382E-2</v>
      </c>
      <c r="CI672" s="128">
        <f t="shared" ref="CI672" si="12731">AA672/AA684</f>
        <v>5.3031855545688455E-2</v>
      </c>
      <c r="CJ672" s="134">
        <f t="shared" ref="CJ672" si="12732">AB672/AB684</f>
        <v>5.4162737207080189E-2</v>
      </c>
      <c r="CK672" s="135">
        <f t="shared" ref="CK672" si="12733">AC672/AC684</f>
        <v>5.0432375691988551E-2</v>
      </c>
    </row>
    <row r="673" spans="1:89" x14ac:dyDescent="0.2">
      <c r="A673" s="136" t="s">
        <v>29</v>
      </c>
      <c r="B673" s="192">
        <v>1356</v>
      </c>
      <c r="C673" s="176">
        <v>2173</v>
      </c>
      <c r="D673" s="177">
        <v>1032</v>
      </c>
      <c r="E673" s="178">
        <v>783</v>
      </c>
      <c r="F673" s="175">
        <v>1218</v>
      </c>
      <c r="G673" s="179">
        <v>1914</v>
      </c>
      <c r="H673" s="177">
        <v>2235</v>
      </c>
      <c r="I673" s="178">
        <v>3079</v>
      </c>
      <c r="J673" s="175">
        <v>657</v>
      </c>
      <c r="K673" s="176">
        <v>215</v>
      </c>
      <c r="L673" s="177">
        <v>2520</v>
      </c>
      <c r="M673" s="175">
        <v>843</v>
      </c>
      <c r="N673" s="180">
        <v>3128</v>
      </c>
      <c r="O673" s="193">
        <v>1960</v>
      </c>
      <c r="P673" s="175">
        <v>1622</v>
      </c>
      <c r="Q673" s="176">
        <v>1094</v>
      </c>
      <c r="R673" s="177">
        <v>1693</v>
      </c>
      <c r="S673" s="178">
        <v>1854</v>
      </c>
      <c r="T673" s="175">
        <v>981</v>
      </c>
      <c r="U673" s="179">
        <v>252</v>
      </c>
      <c r="V673" s="177">
        <v>2241</v>
      </c>
      <c r="W673" s="194">
        <v>1461</v>
      </c>
      <c r="X673" s="175">
        <v>1694</v>
      </c>
      <c r="Y673" s="179">
        <v>610</v>
      </c>
      <c r="Z673" s="177">
        <v>2510</v>
      </c>
      <c r="AA673" s="175">
        <v>3772</v>
      </c>
      <c r="AB673" s="156">
        <f t="shared" si="12404"/>
        <v>22887</v>
      </c>
      <c r="AC673" s="157">
        <f t="shared" si="12405"/>
        <v>20010</v>
      </c>
      <c r="BI673" s="136" t="s">
        <v>29</v>
      </c>
      <c r="BJ673" s="128">
        <f>B673/B684</f>
        <v>5.0033207881337173E-2</v>
      </c>
      <c r="BK673" s="129">
        <f t="shared" ref="BK673" si="12734">C673/C684</f>
        <v>7.6549124599288407E-2</v>
      </c>
      <c r="BL673" s="130">
        <f t="shared" ref="BL673" si="12735">D673/D684</f>
        <v>8.0505499648958576E-2</v>
      </c>
      <c r="BM673" s="131">
        <f t="shared" ref="BM673" si="12736">E673/E684</f>
        <v>6.0655356727864283E-2</v>
      </c>
      <c r="BN673" s="128">
        <f t="shared" ref="BN673" si="12737">F673/F684</f>
        <v>4.3383793410507569E-2</v>
      </c>
      <c r="BO673" s="129">
        <f t="shared" ref="BO673" si="12738">G673/G684</f>
        <v>7.6514091545072951E-2</v>
      </c>
      <c r="BP673" s="130">
        <f t="shared" ref="BP673" si="12739">H673/H684</f>
        <v>5.5869413058694133E-2</v>
      </c>
      <c r="BQ673" s="131">
        <f t="shared" ref="BQ673" si="12740">I673/I684</f>
        <v>6.8628106541847769E-2</v>
      </c>
      <c r="BR673" s="128">
        <f t="shared" ref="BR673" si="12741">J673/J684</f>
        <v>0.10781096160157531</v>
      </c>
      <c r="BS673" s="129">
        <f t="shared" ref="BS673" si="12742">K673/K684</f>
        <v>3.2238716449242762E-2</v>
      </c>
      <c r="BT673" s="130">
        <f t="shared" ref="BT673" si="12743">L673/L684</f>
        <v>0.10570026425066063</v>
      </c>
      <c r="BU673" s="128">
        <f t="shared" ref="BU673" si="12744">M673/M684</f>
        <v>3.5610188822709415E-2</v>
      </c>
      <c r="BV673" s="132">
        <f t="shared" ref="BV673" si="12745">N673/N684</f>
        <v>7.479138273198957E-2</v>
      </c>
      <c r="BW673" s="133">
        <f t="shared" ref="BW673" si="12746">O673/O684</f>
        <v>4.8199881959472751E-2</v>
      </c>
      <c r="BX673" s="128">
        <f t="shared" ref="BX673" si="12747">P673/P684</f>
        <v>7.3976101432089755E-2</v>
      </c>
      <c r="BY673" s="129">
        <f t="shared" ref="BY673" si="12748">Q673/Q684</f>
        <v>5.37328094302554E-2</v>
      </c>
      <c r="BZ673" s="130">
        <f t="shared" ref="BZ673" si="12749">R673/R684</f>
        <v>6.4213919969656738E-2</v>
      </c>
      <c r="CA673" s="131">
        <f t="shared" ref="CA673" si="12750">S673/S684</f>
        <v>7.1846541367951947E-2</v>
      </c>
      <c r="CB673" s="128">
        <f t="shared" ref="CB673" si="12751">T673/T684</f>
        <v>0.12972758529489553</v>
      </c>
      <c r="CC673" s="129">
        <f t="shared" ref="CC673" si="12752">U673/U684</f>
        <v>3.1991875079344929E-2</v>
      </c>
      <c r="CD673" s="130">
        <f t="shared" ref="CD673" si="12753">V673/V684</f>
        <v>9.2271585621937657E-2</v>
      </c>
      <c r="CE673" s="131">
        <f t="shared" ref="CE673" si="12754">W673/W684</f>
        <v>5.2701825265132389E-2</v>
      </c>
      <c r="CF673" s="128">
        <f t="shared" ref="CF673" si="12755">X673/X684</f>
        <v>8.1567796610169496E-2</v>
      </c>
      <c r="CG673" s="129">
        <f t="shared" ref="CG673" si="12756">Y673/Y684</f>
        <v>4.988142938915692E-2</v>
      </c>
      <c r="CH673" s="130">
        <f t="shared" ref="CH673" si="12757">Z673/Z684</f>
        <v>6.1784615384615382E-2</v>
      </c>
      <c r="CI673" s="128">
        <f t="shared" ref="CI673" si="12758">AA673/AA684</f>
        <v>8.5889291162875428E-2</v>
      </c>
      <c r="CJ673" s="134">
        <f t="shared" ref="CJ673" si="12759">AB673/AB684</f>
        <v>7.1234488361018519E-2</v>
      </c>
      <c r="CK673" s="135">
        <f t="shared" ref="CK673" si="12760">AC673/AC684</f>
        <v>6.2513277432738087E-2</v>
      </c>
    </row>
    <row r="674" spans="1:89" x14ac:dyDescent="0.2">
      <c r="A674" s="145" t="s">
        <v>30</v>
      </c>
      <c r="B674" s="189">
        <v>1645</v>
      </c>
      <c r="C674" s="183">
        <v>3222</v>
      </c>
      <c r="D674" s="184">
        <v>1228</v>
      </c>
      <c r="E674" s="185">
        <v>1119</v>
      </c>
      <c r="F674" s="182">
        <v>1515</v>
      </c>
      <c r="G674" s="186">
        <v>2829</v>
      </c>
      <c r="H674" s="184">
        <v>2496</v>
      </c>
      <c r="I674" s="185">
        <v>5023</v>
      </c>
      <c r="J674" s="182">
        <v>1023</v>
      </c>
      <c r="K674" s="183">
        <v>268</v>
      </c>
      <c r="L674" s="184">
        <v>2928</v>
      </c>
      <c r="M674" s="182">
        <v>919</v>
      </c>
      <c r="N674" s="187">
        <v>4126</v>
      </c>
      <c r="O674" s="190">
        <v>2519</v>
      </c>
      <c r="P674" s="182">
        <v>2011</v>
      </c>
      <c r="Q674" s="183">
        <v>1560</v>
      </c>
      <c r="R674" s="184">
        <v>1975</v>
      </c>
      <c r="S674" s="185">
        <v>2350</v>
      </c>
      <c r="T674" s="182">
        <v>1442</v>
      </c>
      <c r="U674" s="186">
        <v>271</v>
      </c>
      <c r="V674" s="184">
        <v>2908</v>
      </c>
      <c r="W674" s="191">
        <v>1624</v>
      </c>
      <c r="X674" s="182">
        <v>2362</v>
      </c>
      <c r="Y674" s="186">
        <v>773</v>
      </c>
      <c r="Z674" s="184">
        <v>3147</v>
      </c>
      <c r="AA674" s="182">
        <v>4886</v>
      </c>
      <c r="AB674" s="156">
        <f t="shared" si="12404"/>
        <v>28806</v>
      </c>
      <c r="AC674" s="157">
        <f t="shared" si="12405"/>
        <v>27363</v>
      </c>
      <c r="BI674" s="145" t="s">
        <v>30</v>
      </c>
      <c r="BJ674" s="128">
        <f>B674/B684</f>
        <v>6.0696627555161982E-2</v>
      </c>
      <c r="BK674" s="129">
        <f t="shared" ref="BK674" si="12761">C674/C684</f>
        <v>0.11350265966815797</v>
      </c>
      <c r="BL674" s="130">
        <f t="shared" ref="BL674" si="12762">D674/D684</f>
        <v>9.5795303845853816E-2</v>
      </c>
      <c r="BM674" s="131">
        <f t="shared" ref="BM674" si="12763">E674/E684</f>
        <v>8.6683709040204504E-2</v>
      </c>
      <c r="BN674" s="128">
        <f t="shared" ref="BN674" si="12764">F674/F684</f>
        <v>5.3962600178094393E-2</v>
      </c>
      <c r="BO674" s="129">
        <f t="shared" ref="BO674" si="12765">G674/G684</f>
        <v>0.1130921447131721</v>
      </c>
      <c r="BP674" s="130">
        <f t="shared" ref="BP674" si="12766">H674/H684</f>
        <v>6.2393760623937609E-2</v>
      </c>
      <c r="BQ674" s="131">
        <f t="shared" ref="BQ674" si="12767">I674/I684</f>
        <v>0.11195809651175749</v>
      </c>
      <c r="BR674" s="128">
        <f t="shared" ref="BR674" si="12768">J674/J684</f>
        <v>0.16787003610108303</v>
      </c>
      <c r="BS674" s="129">
        <f t="shared" ref="BS674" si="12769">K674/K684</f>
        <v>4.0185934922777028E-2</v>
      </c>
      <c r="BT674" s="130">
        <f t="shared" ref="BT674" si="12770">L674/L684</f>
        <v>0.12281364036743425</v>
      </c>
      <c r="BU674" s="128">
        <f t="shared" ref="BU674" si="12771">M674/M684</f>
        <v>3.8820597304946566E-2</v>
      </c>
      <c r="BV674" s="132">
        <f t="shared" ref="BV674" si="12772">N674/N684</f>
        <v>9.8653850751978578E-2</v>
      </c>
      <c r="BW674" s="133">
        <f t="shared" ref="BW674" si="12773">O674/O684</f>
        <v>6.194668502852646E-2</v>
      </c>
      <c r="BX674" s="128">
        <f t="shared" ref="BX674" si="12774">P674/P684</f>
        <v>9.1717595548663683E-2</v>
      </c>
      <c r="BY674" s="129">
        <f t="shared" ref="BY674" si="12775">Q674/Q684</f>
        <v>7.6620825147347735E-2</v>
      </c>
      <c r="BZ674" s="130">
        <f t="shared" ref="BZ674" si="12776">R674/R684</f>
        <v>7.490991845249384E-2</v>
      </c>
      <c r="CA674" s="131">
        <f t="shared" ref="CA674" si="12777">S674/S684</f>
        <v>9.1067622553768643E-2</v>
      </c>
      <c r="CB674" s="128">
        <f t="shared" ref="CB674" si="12778">T674/T684</f>
        <v>0.19069029357312881</v>
      </c>
      <c r="CC674" s="129">
        <f t="shared" ref="CC674" si="12779">U674/U684</f>
        <v>3.440396089881935E-2</v>
      </c>
      <c r="CD674" s="130">
        <f t="shared" ref="CD674" si="12780">V674/V684</f>
        <v>0.1197348375674229</v>
      </c>
      <c r="CE674" s="131">
        <f t="shared" ref="CE674" si="12781">W674/W684</f>
        <v>5.8581631916889115E-2</v>
      </c>
      <c r="CF674" s="128">
        <f t="shared" ref="CF674" si="12782">X674/X684</f>
        <v>0.1137326656394453</v>
      </c>
      <c r="CG674" s="129">
        <f t="shared" ref="CG674" si="12783">Y674/Y684</f>
        <v>6.3210401504620164E-2</v>
      </c>
      <c r="CH674" s="130">
        <f t="shared" ref="CH674" si="12784">Z674/Z684</f>
        <v>7.7464615384615382E-2</v>
      </c>
      <c r="CI674" s="128">
        <f t="shared" ref="CI674" si="12785">AA674/AA684</f>
        <v>0.11125532254024638</v>
      </c>
      <c r="CJ674" s="134">
        <f t="shared" ref="CJ674" si="12786">AB674/AB684</f>
        <v>8.9657039879735195E-2</v>
      </c>
      <c r="CK674" s="135">
        <f t="shared" ref="CK674" si="12787">AC674/AC684</f>
        <v>8.5484798120540342E-2</v>
      </c>
    </row>
    <row r="675" spans="1:89" x14ac:dyDescent="0.2">
      <c r="A675" s="136" t="s">
        <v>31</v>
      </c>
      <c r="B675" s="192">
        <v>1647</v>
      </c>
      <c r="C675" s="176">
        <v>4145</v>
      </c>
      <c r="D675" s="177">
        <v>952</v>
      </c>
      <c r="E675" s="178">
        <v>1237</v>
      </c>
      <c r="F675" s="175">
        <v>1295</v>
      </c>
      <c r="G675" s="179">
        <v>2630</v>
      </c>
      <c r="H675" s="177">
        <v>2514</v>
      </c>
      <c r="I675" s="178">
        <v>5121</v>
      </c>
      <c r="J675" s="175">
        <v>643</v>
      </c>
      <c r="K675" s="176">
        <v>340</v>
      </c>
      <c r="L675" s="177">
        <v>2969</v>
      </c>
      <c r="M675" s="175">
        <v>921</v>
      </c>
      <c r="N675" s="180">
        <v>3938</v>
      </c>
      <c r="O675" s="193">
        <v>2528</v>
      </c>
      <c r="P675" s="175">
        <v>1899</v>
      </c>
      <c r="Q675" s="176">
        <v>1727</v>
      </c>
      <c r="R675" s="177">
        <v>2098</v>
      </c>
      <c r="S675" s="178">
        <v>2559</v>
      </c>
      <c r="T675" s="175">
        <v>1105</v>
      </c>
      <c r="U675" s="179">
        <v>248</v>
      </c>
      <c r="V675" s="177">
        <v>3011</v>
      </c>
      <c r="W675" s="194">
        <v>1589</v>
      </c>
      <c r="X675" s="175">
        <v>2076</v>
      </c>
      <c r="Y675" s="179">
        <v>736</v>
      </c>
      <c r="Z675" s="177">
        <v>2993</v>
      </c>
      <c r="AA675" s="175">
        <v>4149</v>
      </c>
      <c r="AB675" s="156">
        <f t="shared" si="12404"/>
        <v>27140</v>
      </c>
      <c r="AC675" s="157">
        <f t="shared" si="12405"/>
        <v>27930</v>
      </c>
      <c r="BI675" s="136" t="s">
        <v>31</v>
      </c>
      <c r="BJ675" s="128">
        <f>B675/B684</f>
        <v>6.077042284702236E-2</v>
      </c>
      <c r="BK675" s="129">
        <f t="shared" ref="BK675" si="12788">C675/C684</f>
        <v>0.14601754324162469</v>
      </c>
      <c r="BL675" s="130">
        <f t="shared" ref="BL675" si="12789">D675/D684</f>
        <v>7.4264763242062562E-2</v>
      </c>
      <c r="BM675" s="131">
        <f t="shared" ref="BM675" si="12790">E675/E684</f>
        <v>9.5824618483228749E-2</v>
      </c>
      <c r="BN675" s="128">
        <f t="shared" ref="BN675" si="12791">F675/F684</f>
        <v>4.6126447016918967E-2</v>
      </c>
      <c r="BO675" s="129">
        <f t="shared" ref="BO675" si="12792">G675/G684</f>
        <v>0.10513691784929043</v>
      </c>
      <c r="BP675" s="130">
        <f t="shared" ref="BP675" si="12793">H675/H684</f>
        <v>6.2843715628437158E-2</v>
      </c>
      <c r="BQ675" s="131">
        <f t="shared" ref="BQ675" si="12794">I675/I684</f>
        <v>0.11414242728184554</v>
      </c>
      <c r="BR675" s="128">
        <f t="shared" ref="BR675" si="12795">J675/J684</f>
        <v>0.10551361995405317</v>
      </c>
      <c r="BS675" s="129">
        <f t="shared" ref="BS675" si="12796">K675/K684</f>
        <v>5.0982156245314138E-2</v>
      </c>
      <c r="BT675" s="130">
        <f t="shared" ref="BT675" si="12797">L675/L684</f>
        <v>0.12453336688897278</v>
      </c>
      <c r="BU675" s="128">
        <f t="shared" ref="BU675" si="12798">M675/M684</f>
        <v>3.8905081738689645E-2</v>
      </c>
      <c r="BV675" s="132">
        <f t="shared" ref="BV675" si="12799">N675/N684</f>
        <v>9.4158716495708103E-2</v>
      </c>
      <c r="BW675" s="133">
        <f t="shared" ref="BW675" si="12800">O675/O684</f>
        <v>6.2168011017115873E-2</v>
      </c>
      <c r="BX675" s="128">
        <f t="shared" ref="BX675" si="12801">P675/P684</f>
        <v>8.6609504697619272E-2</v>
      </c>
      <c r="BY675" s="129">
        <f t="shared" ref="BY675" si="12802">Q675/Q684</f>
        <v>8.482318271119843E-2</v>
      </c>
      <c r="BZ675" s="130">
        <f t="shared" ref="BZ675" si="12803">R675/R684</f>
        <v>7.9575194386497253E-2</v>
      </c>
      <c r="CA675" s="131">
        <f t="shared" ref="CA675" si="12804">S675/S684</f>
        <v>9.9166828134082535E-2</v>
      </c>
      <c r="CB675" s="128">
        <f t="shared" ref="CB675" si="12805">T675/T684</f>
        <v>0.14612536366040729</v>
      </c>
      <c r="CC675" s="129">
        <f t="shared" ref="CC675" si="12806">U675/U684</f>
        <v>3.1484067538402945E-2</v>
      </c>
      <c r="CD675" s="130">
        <f t="shared" ref="CD675" si="12807">V675/V684</f>
        <v>0.12397578951702556</v>
      </c>
      <c r="CE675" s="131">
        <f t="shared" ref="CE675" si="12808">W675/W684</f>
        <v>5.73190967462665E-2</v>
      </c>
      <c r="CF675" s="128">
        <f t="shared" ref="CF675" si="12809">X675/X684</f>
        <v>9.9961479198767328E-2</v>
      </c>
      <c r="CG675" s="129">
        <f t="shared" ref="CG675" si="12810">Y675/Y684</f>
        <v>6.0184806607245074E-2</v>
      </c>
      <c r="CH675" s="130">
        <f t="shared" ref="CH675" si="12811">Z675/Z684</f>
        <v>7.3673846153846159E-2</v>
      </c>
      <c r="CI675" s="128">
        <f t="shared" ref="CI675" si="12812">AA675/AA684</f>
        <v>9.4473666234032375E-2</v>
      </c>
      <c r="CJ675" s="134">
        <f t="shared" ref="CJ675" si="12813">AB675/AB684</f>
        <v>8.447170944719895E-2</v>
      </c>
      <c r="CK675" s="135">
        <f t="shared" ref="CK675" si="12814">AC675/AC684</f>
        <v>8.7256163852892296E-2</v>
      </c>
    </row>
    <row r="676" spans="1:89" x14ac:dyDescent="0.2">
      <c r="A676" s="145" t="s">
        <v>32</v>
      </c>
      <c r="B676" s="189">
        <v>1703</v>
      </c>
      <c r="C676" s="183">
        <v>2724</v>
      </c>
      <c r="D676" s="184">
        <v>618</v>
      </c>
      <c r="E676" s="185">
        <v>1180</v>
      </c>
      <c r="F676" s="182">
        <v>1239</v>
      </c>
      <c r="G676" s="186">
        <v>2606</v>
      </c>
      <c r="H676" s="184">
        <v>2293</v>
      </c>
      <c r="I676" s="185">
        <v>4363</v>
      </c>
      <c r="J676" s="182">
        <v>428</v>
      </c>
      <c r="K676" s="183">
        <v>211</v>
      </c>
      <c r="L676" s="184">
        <v>2074</v>
      </c>
      <c r="M676" s="182">
        <v>1017</v>
      </c>
      <c r="N676" s="187">
        <v>3209</v>
      </c>
      <c r="O676" s="190">
        <v>2456</v>
      </c>
      <c r="P676" s="182">
        <v>1313</v>
      </c>
      <c r="Q676" s="183">
        <v>1600</v>
      </c>
      <c r="R676" s="184">
        <v>1570</v>
      </c>
      <c r="S676" s="185">
        <v>1985</v>
      </c>
      <c r="T676" s="182">
        <v>499</v>
      </c>
      <c r="U676" s="186">
        <v>309</v>
      </c>
      <c r="V676" s="184">
        <v>2421</v>
      </c>
      <c r="W676" s="191">
        <v>1569</v>
      </c>
      <c r="X676" s="182">
        <v>1364</v>
      </c>
      <c r="Y676" s="186">
        <v>689</v>
      </c>
      <c r="Z676" s="184">
        <v>2384</v>
      </c>
      <c r="AA676" s="182">
        <v>3293</v>
      </c>
      <c r="AB676" s="156">
        <f t="shared" si="12404"/>
        <v>21115</v>
      </c>
      <c r="AC676" s="157">
        <f t="shared" si="12405"/>
        <v>24002</v>
      </c>
      <c r="BI676" s="145" t="s">
        <v>32</v>
      </c>
      <c r="BJ676" s="128">
        <f>B676/B684</f>
        <v>6.2836691019112975E-2</v>
      </c>
      <c r="BK676" s="129">
        <f t="shared" ref="BK676" si="12815">C676/C684</f>
        <v>9.5959418043470607E-2</v>
      </c>
      <c r="BL676" s="130">
        <f t="shared" ref="BL676" si="12816">D676/D684</f>
        <v>4.8209688743271709E-2</v>
      </c>
      <c r="BM676" s="131">
        <f t="shared" ref="BM676" si="12817">E676/E684</f>
        <v>9.1409094430242463E-2</v>
      </c>
      <c r="BN676" s="128">
        <f t="shared" ref="BN676" si="12818">F676/F684</f>
        <v>4.4131789848619769E-2</v>
      </c>
      <c r="BO676" s="129">
        <f t="shared" ref="BO676" si="12819">G676/G684</f>
        <v>0.10417749350389766</v>
      </c>
      <c r="BP676" s="130">
        <f t="shared" ref="BP676" si="12820">H676/H684</f>
        <v>5.7319268073192681E-2</v>
      </c>
      <c r="BQ676" s="131">
        <f t="shared" ref="BQ676" si="12821">I676/I684</f>
        <v>9.7247297447899256E-2</v>
      </c>
      <c r="BR676" s="128">
        <f t="shared" ref="BR676" si="12822">J676/J684</f>
        <v>7.0233016081391528E-2</v>
      </c>
      <c r="BS676" s="129">
        <f t="shared" ref="BS676" si="12823">K676/K684</f>
        <v>3.1638926375768484E-2</v>
      </c>
      <c r="BT676" s="130">
        <f t="shared" ref="BT676" si="12824">L676/L684</f>
        <v>8.6992995260265923E-2</v>
      </c>
      <c r="BU676" s="128">
        <f t="shared" ref="BU676" si="12825">M676/M684</f>
        <v>4.296033455835762E-2</v>
      </c>
      <c r="BV676" s="132">
        <f t="shared" ref="BV676" si="12826">N676/N684</f>
        <v>7.672811610836143E-2</v>
      </c>
      <c r="BW676" s="133">
        <f t="shared" ref="BW676" si="12827">O676/O684</f>
        <v>6.0397403108400548E-2</v>
      </c>
      <c r="BX676" s="128">
        <f t="shared" ref="BX676" si="12828">P676/P684</f>
        <v>5.988324363769041E-2</v>
      </c>
      <c r="BY676" s="129">
        <f t="shared" ref="BY676" si="12829">Q676/Q684</f>
        <v>7.8585461689587424E-2</v>
      </c>
      <c r="BZ676" s="130">
        <f t="shared" ref="BZ676" si="12830">R676/R684</f>
        <v>5.9548644035653325E-2</v>
      </c>
      <c r="CA676" s="131">
        <f t="shared" ref="CA676" si="12831">S676/S684</f>
        <v>7.6923076923076927E-2</v>
      </c>
      <c r="CB676" s="128">
        <f t="shared" ref="CB676" si="12832">T676/T684</f>
        <v>6.5987833906373972E-2</v>
      </c>
      <c r="CC676" s="129">
        <f t="shared" ref="CC676" si="12833">U676/U684</f>
        <v>3.9228132537768183E-2</v>
      </c>
      <c r="CD676" s="130">
        <f t="shared" ref="CD676" si="12834">V676/V684</f>
        <v>9.9682957961049118E-2</v>
      </c>
      <c r="CE676" s="131">
        <f t="shared" ref="CE676" si="12835">W676/W684</f>
        <v>5.6597648077339295E-2</v>
      </c>
      <c r="CF676" s="128">
        <f t="shared" ref="CF676" si="12836">X676/X684</f>
        <v>6.5677966101694921E-2</v>
      </c>
      <c r="CG676" s="129">
        <f t="shared" ref="CG676" si="12837">Y676/Y684</f>
        <v>5.6341483359228062E-2</v>
      </c>
      <c r="CH676" s="130">
        <f t="shared" ref="CH676" si="12838">Z676/Z684</f>
        <v>5.8683076923076921E-2</v>
      </c>
      <c r="CI676" s="128">
        <f t="shared" ref="CI676" si="12839">AA676/AA684</f>
        <v>7.4982353075118968E-2</v>
      </c>
      <c r="CJ676" s="134">
        <f t="shared" ref="CJ676" si="12840">AB676/AB684</f>
        <v>6.5719238945379732E-2</v>
      </c>
      <c r="CK676" s="135">
        <f t="shared" ref="CK676" si="12841">AC676/AC684</f>
        <v>7.498469190107844E-2</v>
      </c>
    </row>
    <row r="677" spans="1:89" x14ac:dyDescent="0.2">
      <c r="A677" s="136" t="s">
        <v>33</v>
      </c>
      <c r="B677" s="192">
        <v>1385</v>
      </c>
      <c r="C677" s="176">
        <v>1686</v>
      </c>
      <c r="D677" s="177">
        <v>496</v>
      </c>
      <c r="E677" s="178">
        <v>730</v>
      </c>
      <c r="F677" s="175">
        <v>917</v>
      </c>
      <c r="G677" s="179">
        <v>1763</v>
      </c>
      <c r="H677" s="177">
        <v>1958</v>
      </c>
      <c r="I677" s="178">
        <v>2842</v>
      </c>
      <c r="J677" s="175">
        <v>318</v>
      </c>
      <c r="K677" s="176">
        <v>99</v>
      </c>
      <c r="L677" s="177">
        <v>1331</v>
      </c>
      <c r="M677" s="175">
        <v>881</v>
      </c>
      <c r="N677" s="180">
        <v>2243</v>
      </c>
      <c r="O677" s="193">
        <v>1946</v>
      </c>
      <c r="P677" s="175">
        <v>919</v>
      </c>
      <c r="Q677" s="176">
        <v>1205</v>
      </c>
      <c r="R677" s="177">
        <v>1167</v>
      </c>
      <c r="S677" s="178">
        <v>1529</v>
      </c>
      <c r="T677" s="175">
        <v>308</v>
      </c>
      <c r="U677" s="179">
        <v>266</v>
      </c>
      <c r="V677" s="177">
        <v>1792</v>
      </c>
      <c r="W677" s="194">
        <v>1434</v>
      </c>
      <c r="X677" s="175">
        <v>901</v>
      </c>
      <c r="Y677" s="179">
        <v>629</v>
      </c>
      <c r="Z677" s="177">
        <v>2000</v>
      </c>
      <c r="AA677" s="175">
        <v>2409</v>
      </c>
      <c r="AB677" s="156">
        <f t="shared" si="12404"/>
        <v>15735</v>
      </c>
      <c r="AC677" s="157">
        <f t="shared" si="12405"/>
        <v>17419</v>
      </c>
      <c r="BI677" s="136" t="s">
        <v>33</v>
      </c>
      <c r="BJ677" s="128">
        <f>B677/B684</f>
        <v>5.1103239613312673E-2</v>
      </c>
      <c r="BK677" s="129">
        <f t="shared" ref="BK677" si="12842">C677/C684</f>
        <v>5.9393384295628279E-2</v>
      </c>
      <c r="BL677" s="130">
        <f t="shared" ref="BL677" si="12843">D677/D684</f>
        <v>3.8692565722755284E-2</v>
      </c>
      <c r="BM677" s="131">
        <f t="shared" ref="BM677" si="12844">E677/E684</f>
        <v>5.6549694011929663E-2</v>
      </c>
      <c r="BN677" s="128">
        <f t="shared" ref="BN677" si="12845">F677/F684</f>
        <v>3.266251113089938E-2</v>
      </c>
      <c r="BO677" s="129">
        <f t="shared" ref="BO677" si="12846">G677/G684</f>
        <v>7.0477713371976808E-2</v>
      </c>
      <c r="BP677" s="130">
        <f t="shared" ref="BP677" si="12847">H677/H684</f>
        <v>4.8945105489451052E-2</v>
      </c>
      <c r="BQ677" s="131">
        <f t="shared" ref="BQ677" si="12848">I677/I684</f>
        <v>6.3345592332553213E-2</v>
      </c>
      <c r="BR677" s="128">
        <f t="shared" ref="BR677" si="12849">J677/J684</f>
        <v>5.2182474565146048E-2</v>
      </c>
      <c r="BS677" s="129">
        <f t="shared" ref="BS677" si="12850">K677/K684</f>
        <v>1.4844804318488529E-2</v>
      </c>
      <c r="BT677" s="130">
        <f t="shared" ref="BT677" si="12851">L677/L684</f>
        <v>5.5828195126043367E-2</v>
      </c>
      <c r="BU677" s="128">
        <f t="shared" ref="BU677" si="12852">M677/M684</f>
        <v>3.7215393063827991E-2</v>
      </c>
      <c r="BV677" s="132">
        <f t="shared" ref="BV677" si="12853">N677/N684</f>
        <v>5.3630777323482294E-2</v>
      </c>
      <c r="BW677" s="133">
        <f t="shared" ref="BW677" si="12854">O677/O684</f>
        <v>4.785559708833366E-2</v>
      </c>
      <c r="BX677" s="128">
        <f t="shared" ref="BX677" si="12855">P677/P684</f>
        <v>4.191370975098057E-2</v>
      </c>
      <c r="BY677" s="129">
        <f t="shared" ref="BY677" si="12856">Q677/Q684</f>
        <v>5.9184675834970529E-2</v>
      </c>
      <c r="BZ677" s="130">
        <f t="shared" ref="BZ677" si="12857">R677/R684</f>
        <v>4.4263227764081169E-2</v>
      </c>
      <c r="CA677" s="131">
        <f t="shared" ref="CA677" si="12858">S677/S684</f>
        <v>5.9252082929664794E-2</v>
      </c>
      <c r="CB677" s="128">
        <f t="shared" ref="CB677" si="12859">T677/T684</f>
        <v>4.0729965617561495E-2</v>
      </c>
      <c r="CC677" s="129">
        <f t="shared" ref="CC677" si="12860">U677/U684</f>
        <v>3.3769201472641869E-2</v>
      </c>
      <c r="CD677" s="130">
        <f t="shared" ref="CD677" si="12861">V677/V684</f>
        <v>7.3784329064931861E-2</v>
      </c>
      <c r="CE677" s="131">
        <f t="shared" ref="CE677" si="12862">W677/W684</f>
        <v>5.1727869562080656E-2</v>
      </c>
      <c r="CF677" s="128">
        <f t="shared" ref="CF677" si="12863">X677/X684</f>
        <v>4.3384052388289678E-2</v>
      </c>
      <c r="CG677" s="129">
        <f t="shared" ref="CG677" si="12864">Y677/Y684</f>
        <v>5.1435113255376565E-2</v>
      </c>
      <c r="CH677" s="130">
        <f t="shared" ref="CH677" si="12865">Z677/Z684</f>
        <v>4.9230769230769231E-2</v>
      </c>
      <c r="CI677" s="128">
        <f t="shared" ref="CI677" si="12866">AA677/AA684</f>
        <v>5.4853473597923356E-2</v>
      </c>
      <c r="CJ677" s="134">
        <f t="shared" ref="CJ677" si="12867">AB677/AB684</f>
        <v>4.8974294331307136E-2</v>
      </c>
      <c r="CK677" s="135">
        <f t="shared" ref="CK677" si="12868">AC677/AC684</f>
        <v>5.4418729615235618E-2</v>
      </c>
    </row>
    <row r="678" spans="1:89" x14ac:dyDescent="0.2">
      <c r="A678" s="145" t="s">
        <v>34</v>
      </c>
      <c r="B678" s="189">
        <v>523</v>
      </c>
      <c r="C678" s="183">
        <v>1108</v>
      </c>
      <c r="D678" s="184">
        <v>248</v>
      </c>
      <c r="E678" s="185">
        <v>636</v>
      </c>
      <c r="F678" s="182">
        <v>613</v>
      </c>
      <c r="G678" s="186">
        <v>1466</v>
      </c>
      <c r="H678" s="184">
        <v>1054</v>
      </c>
      <c r="I678" s="185">
        <v>2093</v>
      </c>
      <c r="J678" s="182">
        <v>245</v>
      </c>
      <c r="K678" s="183">
        <v>82</v>
      </c>
      <c r="L678" s="184">
        <v>980</v>
      </c>
      <c r="M678" s="182">
        <v>619</v>
      </c>
      <c r="N678" s="187">
        <v>1937</v>
      </c>
      <c r="O678" s="190">
        <v>1673</v>
      </c>
      <c r="P678" s="182">
        <v>564</v>
      </c>
      <c r="Q678" s="183">
        <v>1029</v>
      </c>
      <c r="R678" s="184">
        <v>833</v>
      </c>
      <c r="S678" s="185">
        <v>1201</v>
      </c>
      <c r="T678" s="182">
        <v>197</v>
      </c>
      <c r="U678" s="186">
        <v>248</v>
      </c>
      <c r="V678" s="184">
        <v>1350</v>
      </c>
      <c r="W678" s="191">
        <v>916</v>
      </c>
      <c r="X678" s="182">
        <v>527</v>
      </c>
      <c r="Y678" s="186">
        <v>487</v>
      </c>
      <c r="Z678" s="184">
        <v>1293</v>
      </c>
      <c r="AA678" s="182">
        <v>1732</v>
      </c>
      <c r="AB678" s="156">
        <f t="shared" si="12404"/>
        <v>10364</v>
      </c>
      <c r="AC678" s="157">
        <f t="shared" si="12405"/>
        <v>13290</v>
      </c>
      <c r="BI678" s="145" t="s">
        <v>34</v>
      </c>
      <c r="BJ678" s="128">
        <f>B678/B684</f>
        <v>1.9297468821489187E-2</v>
      </c>
      <c r="BK678" s="129">
        <f t="shared" ref="BK678" si="12869">C678/C684</f>
        <v>3.9031951245288334E-2</v>
      </c>
      <c r="BL678" s="130">
        <f t="shared" ref="BL678" si="12870">D678/D684</f>
        <v>1.9346282861377642E-2</v>
      </c>
      <c r="BM678" s="131">
        <f t="shared" ref="BM678" si="12871">E678/E684</f>
        <v>4.9267952591215435E-2</v>
      </c>
      <c r="BN678" s="128">
        <f t="shared" ref="BN678" si="12872">F678/F684</f>
        <v>2.1834372217275157E-2</v>
      </c>
      <c r="BO678" s="129">
        <f t="shared" ref="BO678" si="12873">G678/G684</f>
        <v>5.8604837097741357E-2</v>
      </c>
      <c r="BP678" s="130">
        <f t="shared" ref="BP678" si="12874">H678/H684</f>
        <v>2.6347365263473654E-2</v>
      </c>
      <c r="BQ678" s="131">
        <f t="shared" ref="BQ678" si="12875">I678/I684</f>
        <v>4.6651064304023181E-2</v>
      </c>
      <c r="BR678" s="128">
        <f t="shared" ref="BR678" si="12876">J678/J684</f>
        <v>4.0203478831637676E-2</v>
      </c>
      <c r="BS678" s="129">
        <f t="shared" ref="BS678" si="12877">K678/K684</f>
        <v>1.2295696506222822E-2</v>
      </c>
      <c r="BT678" s="130">
        <f t="shared" ref="BT678" si="12878">L678/L684</f>
        <v>4.1105658319701352E-2</v>
      </c>
      <c r="BU678" s="128">
        <f t="shared" ref="BU678" si="12879">M678/M684</f>
        <v>2.6147932243484138E-2</v>
      </c>
      <c r="BV678" s="132">
        <f t="shared" ref="BV678" si="12880">N678/N684</f>
        <v>4.6314229012744186E-2</v>
      </c>
      <c r="BW678" s="133">
        <f t="shared" ref="BW678" si="12881">O678/O684</f>
        <v>4.1142042101121386E-2</v>
      </c>
      <c r="BX678" s="128">
        <f t="shared" ref="BX678" si="12882">P678/P684</f>
        <v>2.5722886071330841E-2</v>
      </c>
      <c r="BY678" s="129">
        <f t="shared" ref="BY678" si="12883">Q678/Q684</f>
        <v>5.0540275049115915E-2</v>
      </c>
      <c r="BZ678" s="130">
        <f t="shared" ref="BZ678" si="12884">R678/R684</f>
        <v>3.1594917504267024E-2</v>
      </c>
      <c r="CA678" s="131">
        <f t="shared" ref="CA678" si="12885">S678/S684</f>
        <v>4.6541367951947299E-2</v>
      </c>
      <c r="CB678" s="128">
        <f t="shared" ref="CB678" si="12886">T678/T684</f>
        <v>2.6051309177466279E-2</v>
      </c>
      <c r="CC678" s="129">
        <f t="shared" ref="CC678" si="12887">U678/U684</f>
        <v>3.1484067538402945E-2</v>
      </c>
      <c r="CD678" s="130">
        <f t="shared" ref="CD678" si="12888">V678/V684</f>
        <v>5.558529254333594E-2</v>
      </c>
      <c r="CE678" s="131">
        <f t="shared" ref="CE678" si="12889">W678/W684</f>
        <v>3.304234903686603E-2</v>
      </c>
      <c r="CF678" s="128">
        <f t="shared" ref="CF678" si="12890">X678/X684</f>
        <v>2.537557781201849E-2</v>
      </c>
      <c r="CG678" s="129">
        <f t="shared" ref="CG678" si="12891">Y678/Y684</f>
        <v>3.9823370676261349E-2</v>
      </c>
      <c r="CH678" s="130">
        <f t="shared" ref="CH678" si="12892">Z678/Z684</f>
        <v>3.1827692307692307E-2</v>
      </c>
      <c r="CI678" s="128">
        <f t="shared" ref="CI678" si="12893">AA678/AA684</f>
        <v>3.9438030830885533E-2</v>
      </c>
      <c r="CJ678" s="134">
        <f t="shared" ref="CJ678" si="12894">AB678/AB684</f>
        <v>3.2257361706365881E-2</v>
      </c>
      <c r="CK678" s="135">
        <f t="shared" ref="CK678" si="12895">AC678/AC684</f>
        <v>4.1519313197455734E-2</v>
      </c>
    </row>
    <row r="679" spans="1:89" x14ac:dyDescent="0.2">
      <c r="A679" s="136" t="s">
        <v>35</v>
      </c>
      <c r="B679" s="192">
        <v>0</v>
      </c>
      <c r="C679" s="176">
        <v>504</v>
      </c>
      <c r="D679" s="177">
        <v>15</v>
      </c>
      <c r="E679" s="178">
        <v>334</v>
      </c>
      <c r="F679" s="175">
        <v>16</v>
      </c>
      <c r="G679" s="179">
        <v>817</v>
      </c>
      <c r="H679" s="177">
        <v>132</v>
      </c>
      <c r="I679" s="178">
        <v>989</v>
      </c>
      <c r="J679" s="175">
        <v>68</v>
      </c>
      <c r="K679" s="176">
        <v>50</v>
      </c>
      <c r="L679" s="177">
        <v>676</v>
      </c>
      <c r="M679" s="175">
        <v>88</v>
      </c>
      <c r="N679" s="180">
        <v>493</v>
      </c>
      <c r="O679" s="193">
        <v>309</v>
      </c>
      <c r="P679" s="175">
        <v>111</v>
      </c>
      <c r="Q679" s="176">
        <v>227</v>
      </c>
      <c r="R679" s="177">
        <v>240</v>
      </c>
      <c r="S679" s="178">
        <v>140</v>
      </c>
      <c r="T679" s="175">
        <v>36</v>
      </c>
      <c r="U679" s="179">
        <v>17</v>
      </c>
      <c r="V679" s="177">
        <v>279</v>
      </c>
      <c r="W679" s="194">
        <v>39</v>
      </c>
      <c r="X679" s="175">
        <v>90</v>
      </c>
      <c r="Y679" s="179">
        <v>17</v>
      </c>
      <c r="Z679" s="177">
        <v>113</v>
      </c>
      <c r="AA679" s="175">
        <v>212</v>
      </c>
      <c r="AB679" s="156">
        <f t="shared" si="12404"/>
        <v>2269</v>
      </c>
      <c r="AC679" s="157">
        <f t="shared" si="12405"/>
        <v>3743</v>
      </c>
      <c r="BI679" s="136" t="s">
        <v>35</v>
      </c>
      <c r="BJ679" s="128">
        <f>B679/B684</f>
        <v>0</v>
      </c>
      <c r="BK679" s="129">
        <f t="shared" ref="BK679" si="12896">C679/C684</f>
        <v>1.7754605981611302E-2</v>
      </c>
      <c r="BL679" s="130">
        <f t="shared" ref="BL679" si="12897">D679/D684</f>
        <v>1.1701380762930026E-3</v>
      </c>
      <c r="BM679" s="131">
        <f t="shared" ref="BM679" si="12898">E679/E684</f>
        <v>2.5873421643814395E-2</v>
      </c>
      <c r="BN679" s="128">
        <f t="shared" ref="BN679" si="12899">F679/F684</f>
        <v>5.6990204808548531E-4</v>
      </c>
      <c r="BO679" s="129">
        <f t="shared" ref="BO679" si="12900">G679/G684</f>
        <v>3.266040375774535E-2</v>
      </c>
      <c r="BP679" s="130">
        <f t="shared" ref="BP679" si="12901">H679/H684</f>
        <v>3.2996700329967002E-3</v>
      </c>
      <c r="BQ679" s="131">
        <f t="shared" ref="BQ679" si="12902">I679/I684</f>
        <v>2.2043909506296668E-2</v>
      </c>
      <c r="BR679" s="128">
        <f t="shared" ref="BR679" si="12903">J679/J684</f>
        <v>1.1158516573679028E-2</v>
      </c>
      <c r="BS679" s="129">
        <f t="shared" ref="BS679" si="12904">K679/K684</f>
        <v>7.4973759184285499E-3</v>
      </c>
      <c r="BT679" s="130">
        <f t="shared" ref="BT679" si="12905">L679/L684</f>
        <v>2.8354515330732771E-2</v>
      </c>
      <c r="BU679" s="128">
        <f t="shared" ref="BU679" si="12906">M679/M684</f>
        <v>3.7173150846956447E-3</v>
      </c>
      <c r="BV679" s="132">
        <f t="shared" ref="BV679" si="12907">N679/N684</f>
        <v>1.17877722784114E-2</v>
      </c>
      <c r="BW679" s="133">
        <f t="shared" ref="BW679" si="12908">O679/O684</f>
        <v>7.5988589415699392E-3</v>
      </c>
      <c r="BX679" s="128">
        <f t="shared" ref="BX679" si="12909">P679/P684</f>
        <v>5.0624828970172401E-3</v>
      </c>
      <c r="BY679" s="129">
        <f t="shared" ref="BY679" si="12910">Q679/Q684</f>
        <v>1.1149312377210216E-2</v>
      </c>
      <c r="BZ679" s="130">
        <f t="shared" ref="BZ679" si="12911">R679/R684</f>
        <v>9.102977432201783E-3</v>
      </c>
      <c r="CA679" s="131">
        <f t="shared" ref="CA679" si="12912">S679/S684</f>
        <v>5.4253051734160047E-3</v>
      </c>
      <c r="CB679" s="128">
        <f t="shared" ref="CB679" si="12913">T679/T684</f>
        <v>4.7606453319227714E-3</v>
      </c>
      <c r="CC679" s="129">
        <f t="shared" ref="CC679" si="12914">U679/U684</f>
        <v>2.1581820490034279E-3</v>
      </c>
      <c r="CD679" s="130">
        <f t="shared" ref="CD679" si="12915">V679/V684</f>
        <v>1.1487627125622761E-2</v>
      </c>
      <c r="CE679" s="131">
        <f t="shared" ref="CE679" si="12916">W679/W684</f>
        <v>1.4068249044080514E-3</v>
      </c>
      <c r="CF679" s="128">
        <f t="shared" ref="CF679" si="12917">X679/X684</f>
        <v>4.3335901386748841E-3</v>
      </c>
      <c r="CG679" s="129">
        <f t="shared" ref="CG679" si="12918">Y679/Y684</f>
        <v>1.3901381960912584E-3</v>
      </c>
      <c r="CH679" s="130">
        <f t="shared" ref="CH679" si="12919">Z679/Z684</f>
        <v>2.7815384615384616E-3</v>
      </c>
      <c r="CI679" s="128">
        <f t="shared" ref="CI679" si="12920">AA679/AA684</f>
        <v>4.8272878384224786E-3</v>
      </c>
      <c r="CJ679" s="134">
        <f t="shared" ref="CJ679" si="12921">AB679/AB684</f>
        <v>7.0621337043365673E-3</v>
      </c>
      <c r="CK679" s="135">
        <f t="shared" ref="CK679" si="12922">AC679/AC684</f>
        <v>1.1693513114979443E-2</v>
      </c>
    </row>
    <row r="680" spans="1:89" x14ac:dyDescent="0.2">
      <c r="A680" s="145" t="s">
        <v>36</v>
      </c>
      <c r="B680" s="189"/>
      <c r="C680" s="183"/>
      <c r="D680" s="184"/>
      <c r="E680" s="185"/>
      <c r="F680" s="182"/>
      <c r="G680" s="186"/>
      <c r="H680" s="184"/>
      <c r="I680" s="185"/>
      <c r="J680" s="182"/>
      <c r="K680" s="186"/>
      <c r="L680" s="184"/>
      <c r="M680" s="182"/>
      <c r="N680" s="187"/>
      <c r="O680" s="190"/>
      <c r="P680" s="182"/>
      <c r="Q680" s="186"/>
      <c r="R680" s="184"/>
      <c r="S680" s="185"/>
      <c r="T680" s="182"/>
      <c r="U680" s="186"/>
      <c r="V680" s="184"/>
      <c r="W680" s="185"/>
      <c r="X680" s="182"/>
      <c r="Y680" s="186"/>
      <c r="Z680" s="184"/>
      <c r="AA680" s="182"/>
      <c r="AB680" s="156">
        <f t="shared" si="12404"/>
        <v>0</v>
      </c>
      <c r="AC680" s="157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>
        <v>2</v>
      </c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50">SUM(B681,D681,F681,H681,J681,L681,N681,P681,R681,T681,V681,X681,Z681)</f>
        <v>0</v>
      </c>
      <c r="AC681" s="159">
        <f t="shared" ref="AC681:AC683" si="12951">SUM(C681,E681,G681,I681,K681,M681,O681,Q681,S681,U681,W681,Y681,AA681)</f>
        <v>2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4.4578178981388608E-5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6.2482036414530819E-6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0"/>
        <v>0</v>
      </c>
      <c r="AC682" s="159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0"/>
        <v>0</v>
      </c>
      <c r="AC683" s="159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3">SUM(B661:B683)</f>
        <v>27102</v>
      </c>
      <c r="C684" s="21">
        <f t="shared" si="13033"/>
        <v>28387</v>
      </c>
      <c r="D684" s="20">
        <f t="shared" si="13033"/>
        <v>12819</v>
      </c>
      <c r="E684" s="21">
        <f t="shared" si="13033"/>
        <v>12909</v>
      </c>
      <c r="F684" s="20">
        <f t="shared" si="13033"/>
        <v>28075</v>
      </c>
      <c r="G684" s="21">
        <f t="shared" si="13033"/>
        <v>25015</v>
      </c>
      <c r="H684" s="20">
        <f t="shared" si="13033"/>
        <v>40004</v>
      </c>
      <c r="I684" s="21">
        <f t="shared" si="13033"/>
        <v>44865</v>
      </c>
      <c r="J684" s="20">
        <f t="shared" si="13033"/>
        <v>6094</v>
      </c>
      <c r="K684" s="21">
        <f t="shared" si="13033"/>
        <v>6669</v>
      </c>
      <c r="L684" s="20">
        <f t="shared" si="13033"/>
        <v>23841</v>
      </c>
      <c r="M684" s="21">
        <f t="shared" si="13033"/>
        <v>23673</v>
      </c>
      <c r="N684" s="20">
        <f t="shared" si="13033"/>
        <v>41823</v>
      </c>
      <c r="O684" s="21">
        <f t="shared" si="13033"/>
        <v>40664</v>
      </c>
      <c r="P684" s="20">
        <f t="shared" si="13033"/>
        <v>21926</v>
      </c>
      <c r="Q684" s="21">
        <f t="shared" si="13033"/>
        <v>20360</v>
      </c>
      <c r="R684" s="20">
        <f t="shared" si="13033"/>
        <v>26365</v>
      </c>
      <c r="S684" s="21">
        <f t="shared" si="13033"/>
        <v>25805</v>
      </c>
      <c r="T684" s="20">
        <f t="shared" si="13033"/>
        <v>7562</v>
      </c>
      <c r="U684" s="21">
        <f t="shared" si="13033"/>
        <v>7877</v>
      </c>
      <c r="V684" s="20">
        <f t="shared" si="13033"/>
        <v>24287</v>
      </c>
      <c r="W684" s="21">
        <f t="shared" si="13033"/>
        <v>27722</v>
      </c>
      <c r="X684" s="20">
        <f t="shared" si="13033"/>
        <v>20768</v>
      </c>
      <c r="Y684" s="21">
        <f t="shared" si="13033"/>
        <v>12229</v>
      </c>
      <c r="Z684" s="20">
        <f t="shared" si="13033"/>
        <v>40625</v>
      </c>
      <c r="AA684" s="21">
        <f t="shared" si="13033"/>
        <v>43917</v>
      </c>
      <c r="AB684" s="160">
        <f t="shared" ref="AB684:AC684" si="13034">SUM(AB660:AB683)</f>
        <v>321291</v>
      </c>
      <c r="AC684" s="161">
        <f t="shared" si="13034"/>
        <v>320092</v>
      </c>
      <c r="BI684" s="229" t="s">
        <v>13</v>
      </c>
      <c r="BJ684" s="154">
        <f>SUM(BJ660:BJ683)</f>
        <v>1</v>
      </c>
      <c r="BK684" s="155">
        <f t="shared" ref="BK684:CK684" si="13035">SUM(BK660:BK683)</f>
        <v>1.0000000000000002</v>
      </c>
      <c r="BL684" s="154">
        <f t="shared" si="13035"/>
        <v>0.99999999999999978</v>
      </c>
      <c r="BM684" s="155">
        <f t="shared" si="13035"/>
        <v>0.99999999999999989</v>
      </c>
      <c r="BN684" s="154">
        <f t="shared" si="13035"/>
        <v>1</v>
      </c>
      <c r="BO684" s="155">
        <f t="shared" si="13035"/>
        <v>1</v>
      </c>
      <c r="BP684" s="154">
        <f t="shared" si="13035"/>
        <v>1</v>
      </c>
      <c r="BQ684" s="155">
        <f t="shared" si="13035"/>
        <v>1</v>
      </c>
      <c r="BR684" s="154">
        <f t="shared" si="13035"/>
        <v>0.99999999999999989</v>
      </c>
      <c r="BS684" s="155">
        <f t="shared" si="13035"/>
        <v>1</v>
      </c>
      <c r="BT684" s="154">
        <f t="shared" si="13035"/>
        <v>1</v>
      </c>
      <c r="BU684" s="155">
        <f t="shared" si="13035"/>
        <v>0.99999999999999989</v>
      </c>
      <c r="BV684" s="154">
        <f t="shared" si="13035"/>
        <v>1</v>
      </c>
      <c r="BW684" s="155">
        <f t="shared" si="13035"/>
        <v>1</v>
      </c>
      <c r="BX684" s="154">
        <f t="shared" si="13035"/>
        <v>1</v>
      </c>
      <c r="BY684" s="155">
        <f t="shared" si="13035"/>
        <v>1.0000000000000002</v>
      </c>
      <c r="BZ684" s="154">
        <f t="shared" si="13035"/>
        <v>1</v>
      </c>
      <c r="CA684" s="155">
        <f t="shared" si="13035"/>
        <v>0.99999999999999989</v>
      </c>
      <c r="CB684" s="154">
        <f t="shared" si="13035"/>
        <v>1</v>
      </c>
      <c r="CC684" s="155">
        <f t="shared" si="13035"/>
        <v>1</v>
      </c>
      <c r="CD684" s="154">
        <f t="shared" si="13035"/>
        <v>1</v>
      </c>
      <c r="CE684" s="155">
        <f t="shared" si="13035"/>
        <v>0.99999999999999978</v>
      </c>
      <c r="CF684" s="154">
        <f t="shared" si="13035"/>
        <v>1</v>
      </c>
      <c r="CG684" s="155">
        <f t="shared" si="13035"/>
        <v>1</v>
      </c>
      <c r="CH684" s="154">
        <f t="shared" si="13035"/>
        <v>1</v>
      </c>
      <c r="CI684" s="155">
        <f t="shared" si="13035"/>
        <v>0.99999999999999989</v>
      </c>
      <c r="CJ684" s="154">
        <f t="shared" si="13035"/>
        <v>1</v>
      </c>
      <c r="CK684" s="155">
        <f t="shared" si="13035"/>
        <v>1</v>
      </c>
    </row>
    <row r="685" spans="1:89" ht="13.5" thickTop="1" x14ac:dyDescent="0.2">
      <c r="A685" s="173"/>
    </row>
    <row r="687" spans="1:89" x14ac:dyDescent="0.2">
      <c r="A687" s="305">
        <f>+A656+1</f>
        <v>44765</v>
      </c>
      <c r="B687" s="305"/>
      <c r="C687" s="305"/>
      <c r="D687" s="305"/>
      <c r="BI687" s="310">
        <f>+BI625+2</f>
        <v>44765</v>
      </c>
      <c r="BJ687" s="310"/>
      <c r="BK687" s="310"/>
      <c r="BL687" s="310"/>
    </row>
    <row r="688" spans="1:89" ht="13.5" thickBot="1" x14ac:dyDescent="0.25">
      <c r="AE688" s="232" t="s">
        <v>84</v>
      </c>
    </row>
    <row r="689" spans="1:89" ht="14.25" thickTop="1" thickBot="1" x14ac:dyDescent="0.25">
      <c r="A689" s="301" t="s">
        <v>0</v>
      </c>
      <c r="B689" s="303" t="s">
        <v>1</v>
      </c>
      <c r="C689" s="304"/>
      <c r="D689" s="303" t="s">
        <v>2</v>
      </c>
      <c r="E689" s="304"/>
      <c r="F689" s="303" t="s">
        <v>3</v>
      </c>
      <c r="G689" s="304"/>
      <c r="H689" s="303" t="s">
        <v>4</v>
      </c>
      <c r="I689" s="304"/>
      <c r="J689" s="303" t="s">
        <v>5</v>
      </c>
      <c r="K689" s="304"/>
      <c r="L689" s="303" t="s">
        <v>6</v>
      </c>
      <c r="M689" s="304"/>
      <c r="N689" s="303" t="s">
        <v>7</v>
      </c>
      <c r="O689" s="304"/>
      <c r="P689" s="303" t="s">
        <v>8</v>
      </c>
      <c r="Q689" s="304"/>
      <c r="R689" s="303" t="s">
        <v>9</v>
      </c>
      <c r="S689" s="304"/>
      <c r="T689" s="303" t="s">
        <v>10</v>
      </c>
      <c r="U689" s="304"/>
      <c r="V689" s="303" t="s">
        <v>11</v>
      </c>
      <c r="W689" s="304"/>
      <c r="X689" s="303" t="s">
        <v>12</v>
      </c>
      <c r="Y689" s="304"/>
      <c r="Z689" s="306" t="s">
        <v>40</v>
      </c>
      <c r="AA689" s="307"/>
      <c r="AB689" s="308" t="s">
        <v>41</v>
      </c>
      <c r="AC689" s="309"/>
      <c r="AE689" s="301" t="s">
        <v>0</v>
      </c>
      <c r="AF689" s="303" t="s">
        <v>1</v>
      </c>
      <c r="AG689" s="304"/>
      <c r="AH689" s="303" t="s">
        <v>2</v>
      </c>
      <c r="AI689" s="304"/>
      <c r="AJ689" s="303" t="s">
        <v>3</v>
      </c>
      <c r="AK689" s="304"/>
      <c r="AL689" s="303" t="s">
        <v>4</v>
      </c>
      <c r="AM689" s="304"/>
      <c r="AN689" s="303" t="s">
        <v>5</v>
      </c>
      <c r="AO689" s="304"/>
      <c r="AP689" s="303" t="s">
        <v>6</v>
      </c>
      <c r="AQ689" s="304"/>
      <c r="AR689" s="303" t="s">
        <v>7</v>
      </c>
      <c r="AS689" s="304"/>
      <c r="AT689" s="303" t="s">
        <v>8</v>
      </c>
      <c r="AU689" s="304"/>
      <c r="AV689" s="303" t="s">
        <v>9</v>
      </c>
      <c r="AW689" s="304"/>
      <c r="AX689" s="303" t="s">
        <v>10</v>
      </c>
      <c r="AY689" s="304"/>
      <c r="AZ689" s="303" t="s">
        <v>11</v>
      </c>
      <c r="BA689" s="304"/>
      <c r="BB689" s="303" t="s">
        <v>12</v>
      </c>
      <c r="BC689" s="304"/>
      <c r="BD689" s="306" t="s">
        <v>40</v>
      </c>
      <c r="BE689" s="307"/>
      <c r="BF689" s="308" t="s">
        <v>41</v>
      </c>
      <c r="BG689" s="309"/>
      <c r="BI689" s="301" t="s">
        <v>0</v>
      </c>
      <c r="BJ689" s="303" t="s">
        <v>1</v>
      </c>
      <c r="BK689" s="304"/>
      <c r="BL689" s="303" t="s">
        <v>2</v>
      </c>
      <c r="BM689" s="304"/>
      <c r="BN689" s="303" t="s">
        <v>3</v>
      </c>
      <c r="BO689" s="304"/>
      <c r="BP689" s="303" t="s">
        <v>4</v>
      </c>
      <c r="BQ689" s="304"/>
      <c r="BR689" s="303" t="s">
        <v>5</v>
      </c>
      <c r="BS689" s="304"/>
      <c r="BT689" s="303" t="s">
        <v>6</v>
      </c>
      <c r="BU689" s="304"/>
      <c r="BV689" s="303" t="s">
        <v>7</v>
      </c>
      <c r="BW689" s="304"/>
      <c r="BX689" s="303" t="s">
        <v>8</v>
      </c>
      <c r="BY689" s="304"/>
      <c r="BZ689" s="303" t="s">
        <v>9</v>
      </c>
      <c r="CA689" s="304"/>
      <c r="CB689" s="303" t="s">
        <v>10</v>
      </c>
      <c r="CC689" s="304"/>
      <c r="CD689" s="303" t="s">
        <v>11</v>
      </c>
      <c r="CE689" s="304"/>
      <c r="CF689" s="303" t="s">
        <v>12</v>
      </c>
      <c r="CG689" s="304"/>
      <c r="CH689" s="306" t="s">
        <v>40</v>
      </c>
      <c r="CI689" s="307"/>
      <c r="CJ689" s="303" t="s">
        <v>41</v>
      </c>
      <c r="CK689" s="304"/>
    </row>
    <row r="690" spans="1:89" ht="15" thickTop="1" thickBot="1" x14ac:dyDescent="0.3">
      <c r="A690" s="302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2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2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1316</v>
      </c>
      <c r="AG691" s="172">
        <f t="shared" ref="AG691:AV693" si="13036">SUMIF($A$9:$A$32,$AE691,C$691:C$714)</f>
        <v>1083</v>
      </c>
      <c r="AH691" s="126">
        <f t="shared" si="13036"/>
        <v>574</v>
      </c>
      <c r="AI691" s="166">
        <f t="shared" si="13036"/>
        <v>491</v>
      </c>
      <c r="AJ691" s="125">
        <f t="shared" si="13036"/>
        <v>1752</v>
      </c>
      <c r="AK691" s="127">
        <f t="shared" si="13036"/>
        <v>1140</v>
      </c>
      <c r="AL691" s="126">
        <f t="shared" si="13036"/>
        <v>2181</v>
      </c>
      <c r="AM691" s="166">
        <f t="shared" si="13036"/>
        <v>2043</v>
      </c>
      <c r="AN691" s="125">
        <f t="shared" si="13036"/>
        <v>141</v>
      </c>
      <c r="AO691" s="127">
        <f t="shared" si="13036"/>
        <v>417</v>
      </c>
      <c r="AP691" s="126">
        <f t="shared" si="13036"/>
        <v>812</v>
      </c>
      <c r="AQ691" s="125">
        <f t="shared" si="13036"/>
        <v>1228</v>
      </c>
      <c r="AR691" s="165">
        <f t="shared" si="13036"/>
        <v>2224</v>
      </c>
      <c r="AS691" s="167">
        <f t="shared" si="13036"/>
        <v>2431</v>
      </c>
      <c r="AT691" s="125">
        <f t="shared" si="13036"/>
        <v>1191</v>
      </c>
      <c r="AU691" s="127">
        <f t="shared" si="13036"/>
        <v>1118</v>
      </c>
      <c r="AV691" s="126">
        <f t="shared" si="13036"/>
        <v>1604</v>
      </c>
      <c r="AW691" s="166">
        <f t="shared" ref="AW691:BE693" si="13037">SUMIF($A$9:$A$32,$AE691,S$691:S$714)</f>
        <v>1222</v>
      </c>
      <c r="AX691" s="125">
        <f t="shared" si="13037"/>
        <v>248</v>
      </c>
      <c r="AY691" s="127">
        <f t="shared" si="13037"/>
        <v>549</v>
      </c>
      <c r="AZ691" s="126">
        <f t="shared" si="13037"/>
        <v>1001</v>
      </c>
      <c r="BA691" s="166">
        <f t="shared" si="13037"/>
        <v>1518</v>
      </c>
      <c r="BB691" s="125">
        <f t="shared" si="13037"/>
        <v>1125</v>
      </c>
      <c r="BC691" s="127">
        <f t="shared" si="13037"/>
        <v>881</v>
      </c>
      <c r="BD691" s="170">
        <f t="shared" si="13037"/>
        <v>1915</v>
      </c>
      <c r="BE691" s="171">
        <f t="shared" si="13037"/>
        <v>2117</v>
      </c>
      <c r="BF691" s="156">
        <f>AF691+AH691+AJ691+AL691+AN691+AP691+AR691+AT691+AV691+AX691+AZ691+BB691+BD691</f>
        <v>16084</v>
      </c>
      <c r="BG691" s="157">
        <f>AG691+AI691+AK691+AM691+AO691+AQ691+AS691+AU691+AW691+AY691+BA691+BC691+BE691</f>
        <v>16238</v>
      </c>
      <c r="BH691" s="20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2">
      <c r="A692" s="136" t="s">
        <v>17</v>
      </c>
      <c r="B692" s="175">
        <v>187</v>
      </c>
      <c r="C692" s="176">
        <v>0</v>
      </c>
      <c r="D692" s="177">
        <v>130</v>
      </c>
      <c r="E692" s="178">
        <v>0</v>
      </c>
      <c r="F692" s="175">
        <v>384</v>
      </c>
      <c r="G692" s="179">
        <v>5</v>
      </c>
      <c r="H692" s="177">
        <v>302</v>
      </c>
      <c r="I692" s="178">
        <v>39</v>
      </c>
      <c r="J692" s="175">
        <v>7</v>
      </c>
      <c r="K692" s="179">
        <v>16</v>
      </c>
      <c r="L692" s="177">
        <v>49</v>
      </c>
      <c r="M692" s="175">
        <v>51</v>
      </c>
      <c r="N692" s="180">
        <v>153</v>
      </c>
      <c r="O692" s="181">
        <v>120</v>
      </c>
      <c r="P692" s="175">
        <v>48</v>
      </c>
      <c r="Q692" s="179">
        <v>46</v>
      </c>
      <c r="R692" s="177">
        <v>21</v>
      </c>
      <c r="S692" s="178">
        <v>58</v>
      </c>
      <c r="T692" s="175">
        <v>1</v>
      </c>
      <c r="U692" s="179">
        <v>19</v>
      </c>
      <c r="V692" s="177">
        <v>15</v>
      </c>
      <c r="W692" s="178">
        <v>60</v>
      </c>
      <c r="X692" s="175">
        <v>0</v>
      </c>
      <c r="Y692" s="179">
        <v>0</v>
      </c>
      <c r="Z692" s="177">
        <v>0</v>
      </c>
      <c r="AA692" s="175">
        <v>0</v>
      </c>
      <c r="AB692" s="156">
        <f t="shared" ref="AB692:AB711" si="13065">B692+D692+F692+H692+J692+L692+N692+P692+R692+T692+V692+X692+Z692</f>
        <v>1297</v>
      </c>
      <c r="AC692" s="157">
        <f t="shared" ref="AC692:AC711" si="13066">C692+E692+G692+I692+K692+M692+O692+Q692+S692+U692+W692+Y692+AA692</f>
        <v>414</v>
      </c>
      <c r="AD692" s="202"/>
      <c r="AE692" s="237" t="str">
        <f>$AE$10</f>
        <v>08:00 - 08:59</v>
      </c>
      <c r="AF692" s="125">
        <f>SUMIF($A$9:$A$32,$AE692,B$691:B$714)</f>
        <v>1394</v>
      </c>
      <c r="AG692" s="176">
        <f t="shared" si="13036"/>
        <v>1033</v>
      </c>
      <c r="AH692" s="177">
        <f t="shared" si="13036"/>
        <v>506</v>
      </c>
      <c r="AI692" s="178">
        <f t="shared" si="13036"/>
        <v>456</v>
      </c>
      <c r="AJ692" s="238">
        <f t="shared" si="13036"/>
        <v>1661</v>
      </c>
      <c r="AK692" s="179">
        <f t="shared" si="13036"/>
        <v>949</v>
      </c>
      <c r="AL692" s="177">
        <f t="shared" si="13036"/>
        <v>2098</v>
      </c>
      <c r="AM692" s="178">
        <f t="shared" si="13036"/>
        <v>1806</v>
      </c>
      <c r="AN692" s="238">
        <f t="shared" si="13036"/>
        <v>132</v>
      </c>
      <c r="AO692" s="179">
        <f t="shared" si="13036"/>
        <v>383</v>
      </c>
      <c r="AP692" s="177">
        <f t="shared" si="13036"/>
        <v>679</v>
      </c>
      <c r="AQ692" s="238">
        <f t="shared" si="13036"/>
        <v>1192</v>
      </c>
      <c r="AR692" s="180">
        <f t="shared" si="13036"/>
        <v>1841</v>
      </c>
      <c r="AS692" s="181">
        <f t="shared" si="13036"/>
        <v>2257</v>
      </c>
      <c r="AT692" s="238">
        <f t="shared" si="13036"/>
        <v>1030</v>
      </c>
      <c r="AU692" s="179">
        <f t="shared" si="13036"/>
        <v>856</v>
      </c>
      <c r="AV692" s="177">
        <f t="shared" si="13036"/>
        <v>1474</v>
      </c>
      <c r="AW692" s="178">
        <f t="shared" si="13037"/>
        <v>1060</v>
      </c>
      <c r="AX692" s="238">
        <f t="shared" si="13037"/>
        <v>204</v>
      </c>
      <c r="AY692" s="179">
        <f t="shared" si="13037"/>
        <v>354</v>
      </c>
      <c r="AZ692" s="177">
        <f t="shared" si="13037"/>
        <v>722</v>
      </c>
      <c r="BA692" s="178">
        <f t="shared" si="13037"/>
        <v>1273</v>
      </c>
      <c r="BB692" s="238">
        <f t="shared" si="13037"/>
        <v>920</v>
      </c>
      <c r="BC692" s="179">
        <f t="shared" si="13037"/>
        <v>660</v>
      </c>
      <c r="BD692" s="177">
        <f t="shared" si="13037"/>
        <v>1904</v>
      </c>
      <c r="BE692" s="238">
        <f t="shared" si="13037"/>
        <v>1888</v>
      </c>
      <c r="BF692" s="158">
        <f>SUM(AF692,AH692,AJ692,AL692,AN692,AP692,AR692,AT692,AV692,AX692,AZ692,BB692,BD692)</f>
        <v>14565</v>
      </c>
      <c r="BG692" s="159">
        <f>SUM(AG692,AI692,AK692,AM692,AO692,AQ692,AS692,AU692,AW692,AY692,BA692,BC692,BE692)</f>
        <v>14167</v>
      </c>
      <c r="BH692" s="202"/>
      <c r="BI692" s="136" t="s">
        <v>17</v>
      </c>
      <c r="BJ692" s="128">
        <f>B692/B715</f>
        <v>9.0016366612111296E-3</v>
      </c>
      <c r="BK692" s="129">
        <f t="shared" ref="BK692" si="13067">C692/C715</f>
        <v>0</v>
      </c>
      <c r="BL692" s="130">
        <f t="shared" ref="BL692" si="13068">D692/D715</f>
        <v>1.5261798544259216E-2</v>
      </c>
      <c r="BM692" s="131">
        <f t="shared" ref="BM692" si="13069">E692/E715</f>
        <v>0</v>
      </c>
      <c r="BN692" s="128">
        <f t="shared" ref="BN692" si="13070">F692/F715</f>
        <v>1.8413733576292318E-2</v>
      </c>
      <c r="BO692" s="129">
        <f t="shared" ref="BO692" si="13071">G692/G715</f>
        <v>2.0195492366103886E-4</v>
      </c>
      <c r="BP692" s="130">
        <f t="shared" ref="BP692" si="13072">H692/H715</f>
        <v>8.7343822304488655E-3</v>
      </c>
      <c r="BQ692" s="131">
        <f t="shared" ref="BQ692" si="13073">I692/I715</f>
        <v>9.671659557583573E-4</v>
      </c>
      <c r="BR692" s="128">
        <f t="shared" ref="BR692" si="13074">J692/J715</f>
        <v>1.6758439071103662E-3</v>
      </c>
      <c r="BS692" s="129">
        <f t="shared" ref="BS692" si="13075">K692/K715</f>
        <v>3.8722168441432721E-3</v>
      </c>
      <c r="BT692" s="130">
        <f t="shared" ref="BT692" si="13076">L692/L715</f>
        <v>3.1428388172663716E-3</v>
      </c>
      <c r="BU692" s="128">
        <f t="shared" ref="BU692" si="13077">M692/M715</f>
        <v>3.4230485267467614E-3</v>
      </c>
      <c r="BV692" s="132">
        <f t="shared" ref="BV692" si="13078">N692/N715</f>
        <v>4.2607702804310895E-3</v>
      </c>
      <c r="BW692" s="133">
        <f t="shared" ref="BW692" si="13079">O692/O715</f>
        <v>3.692762186115214E-3</v>
      </c>
      <c r="BX692" s="128">
        <f t="shared" ref="BX692" si="13080">P692/P715</f>
        <v>2.6251025430680886E-3</v>
      </c>
      <c r="BY692" s="129">
        <f t="shared" ref="BY692" si="13081">Q692/Q715</f>
        <v>3.1842724629655267E-3</v>
      </c>
      <c r="BZ692" s="130">
        <f t="shared" ref="BZ692" si="13082">R692/R715</f>
        <v>8.6355785837651119E-4</v>
      </c>
      <c r="CA692" s="131">
        <f t="shared" ref="CA692" si="13083">S692/S715</f>
        <v>2.73031116132373E-3</v>
      </c>
      <c r="CB692" s="128">
        <f t="shared" ref="CB692" si="13084">T692/T715</f>
        <v>2.1953896816684961E-4</v>
      </c>
      <c r="CC692" s="129">
        <f t="shared" ref="CC692" si="13085">U692/U715</f>
        <v>4.5860487569394162E-3</v>
      </c>
      <c r="CD692" s="130">
        <f t="shared" ref="CD692" si="13086">V692/V715</f>
        <v>7.7124787906833253E-4</v>
      </c>
      <c r="CE692" s="131">
        <f t="shared" ref="CE692" si="13087">W692/W715</f>
        <v>2.8405056099985795E-3</v>
      </c>
      <c r="CF692" s="128">
        <f t="shared" ref="CF692" si="13088">X692/X715</f>
        <v>0</v>
      </c>
      <c r="CG692" s="129">
        <f t="shared" ref="CG692" si="13089">Y692/Y715</f>
        <v>0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4.9968216053782287E-3</v>
      </c>
      <c r="CK692" s="135">
        <f t="shared" ref="CK692" si="13093">AC692/AC715</f>
        <v>1.6015226070002786E-3</v>
      </c>
    </row>
    <row r="693" spans="1:89" ht="13.5" thickBot="1" x14ac:dyDescent="0.25">
      <c r="A693" s="145" t="s">
        <v>18</v>
      </c>
      <c r="B693" s="182">
        <v>690</v>
      </c>
      <c r="C693" s="183">
        <v>255</v>
      </c>
      <c r="D693" s="184">
        <v>470</v>
      </c>
      <c r="E693" s="185">
        <v>162</v>
      </c>
      <c r="F693" s="182">
        <v>1808</v>
      </c>
      <c r="G693" s="186">
        <v>322</v>
      </c>
      <c r="H693" s="184">
        <v>1495</v>
      </c>
      <c r="I693" s="185">
        <v>617</v>
      </c>
      <c r="J693" s="182">
        <v>48</v>
      </c>
      <c r="K693" s="186">
        <v>244</v>
      </c>
      <c r="L693" s="184">
        <v>474</v>
      </c>
      <c r="M693" s="182">
        <v>537</v>
      </c>
      <c r="N693" s="187">
        <v>1228</v>
      </c>
      <c r="O693" s="188">
        <v>1317</v>
      </c>
      <c r="P693" s="182">
        <v>711</v>
      </c>
      <c r="Q693" s="186">
        <v>663</v>
      </c>
      <c r="R693" s="184">
        <v>771</v>
      </c>
      <c r="S693" s="185">
        <v>781</v>
      </c>
      <c r="T693" s="182">
        <v>142</v>
      </c>
      <c r="U693" s="186">
        <v>341</v>
      </c>
      <c r="V693" s="184">
        <v>534</v>
      </c>
      <c r="W693" s="185">
        <v>784</v>
      </c>
      <c r="X693" s="182">
        <v>608</v>
      </c>
      <c r="Y693" s="186">
        <v>410</v>
      </c>
      <c r="Z693" s="184">
        <v>1170</v>
      </c>
      <c r="AA693" s="182">
        <v>834</v>
      </c>
      <c r="AB693" s="156">
        <f t="shared" si="13065"/>
        <v>10149</v>
      </c>
      <c r="AC693" s="157">
        <f t="shared" si="13066"/>
        <v>7267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6"/>
        <v>0</v>
      </c>
      <c r="AH693" s="184">
        <f t="shared" si="13036"/>
        <v>0</v>
      </c>
      <c r="AI693" s="185">
        <f t="shared" si="13036"/>
        <v>0</v>
      </c>
      <c r="AJ693" s="182">
        <f t="shared" si="13036"/>
        <v>0</v>
      </c>
      <c r="AK693" s="186">
        <f t="shared" si="13036"/>
        <v>0</v>
      </c>
      <c r="AL693" s="184">
        <f t="shared" si="13036"/>
        <v>0</v>
      </c>
      <c r="AM693" s="185">
        <f t="shared" si="13036"/>
        <v>0</v>
      </c>
      <c r="AN693" s="182">
        <f t="shared" si="13036"/>
        <v>0</v>
      </c>
      <c r="AO693" s="186">
        <f t="shared" si="13036"/>
        <v>0</v>
      </c>
      <c r="AP693" s="184">
        <f t="shared" si="13036"/>
        <v>0</v>
      </c>
      <c r="AQ693" s="182">
        <f t="shared" si="13036"/>
        <v>0</v>
      </c>
      <c r="AR693" s="187">
        <f t="shared" si="13036"/>
        <v>0</v>
      </c>
      <c r="AS693" s="188">
        <f t="shared" si="13036"/>
        <v>0</v>
      </c>
      <c r="AT693" s="182">
        <f t="shared" si="13036"/>
        <v>0</v>
      </c>
      <c r="AU693" s="186">
        <f t="shared" si="13036"/>
        <v>0</v>
      </c>
      <c r="AV693" s="184">
        <f t="shared" si="13036"/>
        <v>0</v>
      </c>
      <c r="AW693" s="185">
        <f t="shared" si="13037"/>
        <v>0</v>
      </c>
      <c r="AX693" s="182">
        <f t="shared" si="13037"/>
        <v>0</v>
      </c>
      <c r="AY693" s="186">
        <f t="shared" si="13037"/>
        <v>0</v>
      </c>
      <c r="AZ693" s="184">
        <f t="shared" si="13037"/>
        <v>0</v>
      </c>
      <c r="BA693" s="185">
        <f t="shared" si="13037"/>
        <v>0</v>
      </c>
      <c r="BB693" s="182">
        <f t="shared" si="13037"/>
        <v>0</v>
      </c>
      <c r="BC693" s="186">
        <f t="shared" si="13037"/>
        <v>0</v>
      </c>
      <c r="BD693" s="184">
        <f t="shared" si="13037"/>
        <v>0</v>
      </c>
      <c r="BE693" s="182">
        <f t="shared" si="13037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3.3214595167035718E-2</v>
      </c>
      <c r="BK693" s="129">
        <f t="shared" ref="BK693" si="13094">C693/C715</f>
        <v>1.0472709351513409E-2</v>
      </c>
      <c r="BL693" s="130">
        <f t="shared" ref="BL693" si="13095">D693/D715</f>
        <v>5.5177271660014085E-2</v>
      </c>
      <c r="BM693" s="131">
        <f t="shared" ref="BM693" si="13096">E693/E715</f>
        <v>1.7254233677707956E-2</v>
      </c>
      <c r="BN693" s="128">
        <f t="shared" ref="BN693" si="13097">F693/F715</f>
        <v>8.6697995588376334E-2</v>
      </c>
      <c r="BO693" s="129">
        <f t="shared" ref="BO693" si="13098">G693/G715</f>
        <v>1.3005897083770902E-2</v>
      </c>
      <c r="BP693" s="130">
        <f t="shared" ref="BP693" si="13099">H693/H715</f>
        <v>4.3238084220268397E-2</v>
      </c>
      <c r="BQ693" s="131">
        <f t="shared" ref="BQ693" si="13100">I693/I715</f>
        <v>1.5301061402638627E-2</v>
      </c>
      <c r="BR693" s="128">
        <f t="shared" ref="BR693" si="13101">J693/J715</f>
        <v>1.1491501077328227E-2</v>
      </c>
      <c r="BS693" s="129">
        <f t="shared" ref="BS693" si="13102">K693/K715</f>
        <v>5.9051306873184897E-2</v>
      </c>
      <c r="BT693" s="130">
        <f t="shared" ref="BT693" si="13103">L693/L715</f>
        <v>3.0402155089474699E-2</v>
      </c>
      <c r="BU693" s="128">
        <f t="shared" ref="BU693" si="13104">M693/M715</f>
        <v>3.6042687428686486E-2</v>
      </c>
      <c r="BV693" s="132">
        <f t="shared" ref="BV693" si="13105">N693/N715</f>
        <v>3.4197554930518813E-2</v>
      </c>
      <c r="BW693" s="133">
        <f t="shared" ref="BW693" si="13106">O693/O715</f>
        <v>4.0528064992614472E-2</v>
      </c>
      <c r="BX693" s="128">
        <f t="shared" ref="BX693" si="13107">P693/P715</f>
        <v>3.8884331419196061E-2</v>
      </c>
      <c r="BY693" s="129">
        <f t="shared" ref="BY693" si="13108">Q693/Q715</f>
        <v>4.5895057455350961E-2</v>
      </c>
      <c r="BZ693" s="130">
        <f t="shared" ref="BZ693" si="13109">R693/R715</f>
        <v>3.170490994325191E-2</v>
      </c>
      <c r="CA693" s="131">
        <f t="shared" ref="CA693" si="13110">S693/S715</f>
        <v>3.6765052017135057E-2</v>
      </c>
      <c r="CB693" s="128">
        <f t="shared" ref="CB693" si="13111">T693/T715</f>
        <v>3.1174533479692644E-2</v>
      </c>
      <c r="CC693" s="129">
        <f t="shared" ref="CC693" si="13112">U693/U715</f>
        <v>8.2307506637702144E-2</v>
      </c>
      <c r="CD693" s="130">
        <f t="shared" ref="CD693" si="13113">V693/V715</f>
        <v>2.745642449483264E-2</v>
      </c>
      <c r="CE693" s="131">
        <f t="shared" ref="CE693" si="13114">W693/W715</f>
        <v>3.7115939970648111E-2</v>
      </c>
      <c r="CF693" s="128">
        <f t="shared" ref="CF693" si="13115">X693/X715</f>
        <v>3.5501576550274437E-2</v>
      </c>
      <c r="CG693" s="129">
        <f t="shared" ref="CG693" si="13116">Y693/Y715</f>
        <v>5.2322613578356304E-2</v>
      </c>
      <c r="CH693" s="130">
        <f t="shared" ref="CH693" si="13117">Z693/Z715</f>
        <v>3.3020066040132079E-2</v>
      </c>
      <c r="CI693" s="128">
        <f t="shared" ref="CI693" si="13118">AA693/AA715</f>
        <v>2.118579484834629E-2</v>
      </c>
      <c r="CJ693" s="134">
        <f t="shared" ref="CJ693" si="13119">AB693/AB715</f>
        <v>3.91000327470961E-2</v>
      </c>
      <c r="CK693" s="135">
        <f t="shared" ref="CK693" si="13120">AC693/AC715</f>
        <v>2.8111750688577353E-2</v>
      </c>
    </row>
    <row r="694" spans="1:89" ht="14.25" thickTop="1" thickBot="1" x14ac:dyDescent="0.25">
      <c r="A694" s="136" t="s">
        <v>19</v>
      </c>
      <c r="B694" s="175">
        <v>1141</v>
      </c>
      <c r="C694" s="176">
        <v>915</v>
      </c>
      <c r="D694" s="177">
        <v>574</v>
      </c>
      <c r="E694" s="178">
        <v>495</v>
      </c>
      <c r="F694" s="175">
        <v>1855</v>
      </c>
      <c r="G694" s="179">
        <v>1158</v>
      </c>
      <c r="H694" s="177">
        <v>2120</v>
      </c>
      <c r="I694" s="178">
        <v>1743</v>
      </c>
      <c r="J694" s="175">
        <v>105</v>
      </c>
      <c r="K694" s="179">
        <v>386</v>
      </c>
      <c r="L694" s="177">
        <v>800</v>
      </c>
      <c r="M694" s="175">
        <v>1022</v>
      </c>
      <c r="N694" s="180">
        <v>2222</v>
      </c>
      <c r="O694" s="181">
        <v>2292</v>
      </c>
      <c r="P694" s="175">
        <v>1246</v>
      </c>
      <c r="Q694" s="179">
        <v>1172</v>
      </c>
      <c r="R694" s="177">
        <v>1473</v>
      </c>
      <c r="S694" s="178">
        <v>1312</v>
      </c>
      <c r="T694" s="175">
        <v>233</v>
      </c>
      <c r="U694" s="179">
        <v>559</v>
      </c>
      <c r="V694" s="177">
        <v>988</v>
      </c>
      <c r="W694" s="178">
        <v>1359</v>
      </c>
      <c r="X694" s="175">
        <v>1030</v>
      </c>
      <c r="Y694" s="179">
        <v>617</v>
      </c>
      <c r="Z694" s="177">
        <v>1785</v>
      </c>
      <c r="AA694" s="175">
        <v>1648</v>
      </c>
      <c r="AB694" s="156">
        <f t="shared" si="13065"/>
        <v>15572</v>
      </c>
      <c r="AC694" s="157">
        <f t="shared" si="13066"/>
        <v>14678</v>
      </c>
      <c r="AD694" s="202"/>
      <c r="AE694" s="229" t="s">
        <v>13</v>
      </c>
      <c r="AF694" s="20">
        <f t="shared" ref="AF694:BG694" si="13121">SUM(AF691:AF693)</f>
        <v>2710</v>
      </c>
      <c r="AG694" s="21">
        <f t="shared" si="13121"/>
        <v>2116</v>
      </c>
      <c r="AH694" s="20">
        <f t="shared" si="13121"/>
        <v>1080</v>
      </c>
      <c r="AI694" s="21">
        <f t="shared" si="13121"/>
        <v>947</v>
      </c>
      <c r="AJ694" s="20">
        <f t="shared" si="13121"/>
        <v>3413</v>
      </c>
      <c r="AK694" s="21">
        <f t="shared" si="13121"/>
        <v>2089</v>
      </c>
      <c r="AL694" s="20">
        <f t="shared" si="13121"/>
        <v>4279</v>
      </c>
      <c r="AM694" s="21">
        <f t="shared" si="13121"/>
        <v>3849</v>
      </c>
      <c r="AN694" s="20">
        <f t="shared" si="13121"/>
        <v>273</v>
      </c>
      <c r="AO694" s="21">
        <f t="shared" si="13121"/>
        <v>800</v>
      </c>
      <c r="AP694" s="20">
        <f t="shared" si="13121"/>
        <v>1491</v>
      </c>
      <c r="AQ694" s="21">
        <f t="shared" si="13121"/>
        <v>2420</v>
      </c>
      <c r="AR694" s="20">
        <f t="shared" si="13121"/>
        <v>4065</v>
      </c>
      <c r="AS694" s="21">
        <f t="shared" si="13121"/>
        <v>4688</v>
      </c>
      <c r="AT694" s="20">
        <f t="shared" si="13121"/>
        <v>2221</v>
      </c>
      <c r="AU694" s="21">
        <f t="shared" si="13121"/>
        <v>1974</v>
      </c>
      <c r="AV694" s="20">
        <f t="shared" si="13121"/>
        <v>3078</v>
      </c>
      <c r="AW694" s="21">
        <f t="shared" si="13121"/>
        <v>2282</v>
      </c>
      <c r="AX694" s="20">
        <f t="shared" si="13121"/>
        <v>452</v>
      </c>
      <c r="AY694" s="21">
        <f t="shared" si="13121"/>
        <v>903</v>
      </c>
      <c r="AZ694" s="20">
        <f t="shared" si="13121"/>
        <v>1723</v>
      </c>
      <c r="BA694" s="21">
        <f t="shared" si="13121"/>
        <v>2791</v>
      </c>
      <c r="BB694" s="20">
        <f t="shared" si="13121"/>
        <v>2045</v>
      </c>
      <c r="BC694" s="21">
        <f t="shared" si="13121"/>
        <v>1541</v>
      </c>
      <c r="BD694" s="20">
        <f t="shared" si="13121"/>
        <v>3819</v>
      </c>
      <c r="BE694" s="21">
        <f t="shared" si="13121"/>
        <v>4005</v>
      </c>
      <c r="BF694" s="160">
        <f t="shared" si="13121"/>
        <v>30649</v>
      </c>
      <c r="BG694" s="161">
        <f t="shared" si="13121"/>
        <v>30405</v>
      </c>
      <c r="BH694" s="202"/>
      <c r="BI694" s="136" t="s">
        <v>19</v>
      </c>
      <c r="BJ694" s="128">
        <f>B694/B715</f>
        <v>5.492442476172138E-2</v>
      </c>
      <c r="BK694" s="129">
        <f t="shared" ref="BK694" si="13122">C694/C715</f>
        <v>3.7578545320136353E-2</v>
      </c>
      <c r="BL694" s="130">
        <f t="shared" ref="BL694" si="13123">D694/D715</f>
        <v>6.7386710495421456E-2</v>
      </c>
      <c r="BM694" s="131">
        <f t="shared" ref="BM694" si="13124">E694/E715</f>
        <v>5.2721269570774311E-2</v>
      </c>
      <c r="BN694" s="128">
        <f t="shared" ref="BN694" si="13125">F694/F715</f>
        <v>8.8951759854224613E-2</v>
      </c>
      <c r="BO694" s="129">
        <f t="shared" ref="BO694" si="13126">G694/G715</f>
        <v>4.6772760319896599E-2</v>
      </c>
      <c r="BP694" s="130">
        <f t="shared" ref="BP694" si="13127">H694/H715</f>
        <v>6.1314206385932442E-2</v>
      </c>
      <c r="BQ694" s="131">
        <f t="shared" ref="BQ694" si="13128">I694/I715</f>
        <v>4.3224878484277356E-2</v>
      </c>
      <c r="BR694" s="128">
        <f t="shared" ref="BR694" si="13129">J694/J715</f>
        <v>2.5137658606655493E-2</v>
      </c>
      <c r="BS694" s="129">
        <f t="shared" ref="BS694" si="13130">K694/K715</f>
        <v>9.3417231364956443E-2</v>
      </c>
      <c r="BT694" s="130">
        <f t="shared" ref="BT694" si="13131">L694/L715</f>
        <v>5.1311654159450965E-2</v>
      </c>
      <c r="BU694" s="128">
        <f t="shared" ref="BU694" si="13132">M694/M715</f>
        <v>6.8595207732062555E-2</v>
      </c>
      <c r="BV694" s="132">
        <f t="shared" ref="BV694" si="13133">N694/N715</f>
        <v>6.1878637667437134E-2</v>
      </c>
      <c r="BW694" s="133">
        <f t="shared" ref="BW694" si="13134">O694/O715</f>
        <v>7.0531757754800598E-2</v>
      </c>
      <c r="BX694" s="128">
        <f t="shared" ref="BX694" si="13135">P694/P715</f>
        <v>6.8143286847142465E-2</v>
      </c>
      <c r="BY694" s="129">
        <f t="shared" ref="BY694" si="13136">Q694/Q715</f>
        <v>8.1129724491208643E-2</v>
      </c>
      <c r="BZ694" s="130">
        <f t="shared" ref="BZ694" si="13137">R694/R715</f>
        <v>6.0572415494695289E-2</v>
      </c>
      <c r="CA694" s="131">
        <f t="shared" ref="CA694" si="13138">S694/S715</f>
        <v>6.1761521442357484E-2</v>
      </c>
      <c r="CB694" s="128">
        <f t="shared" ref="CB694" si="13139">T694/T715</f>
        <v>5.1152579582875959E-2</v>
      </c>
      <c r="CC694" s="129">
        <f t="shared" ref="CC694" si="13140">U694/U715</f>
        <v>0.13492638184890177</v>
      </c>
      <c r="CD694" s="130">
        <f t="shared" ref="CD694" si="13141">V694/V715</f>
        <v>5.0799526967967502E-2</v>
      </c>
      <c r="CE694" s="131">
        <f t="shared" ref="CE694" si="13142">W694/W715</f>
        <v>6.4337452066467835E-2</v>
      </c>
      <c r="CF694" s="128">
        <f t="shared" ref="CF694" si="13143">X694/X715</f>
        <v>6.014247343220834E-2</v>
      </c>
      <c r="CG694" s="129">
        <f t="shared" ref="CG694" si="13144">Y694/Y715</f>
        <v>7.8739152628892292E-2</v>
      </c>
      <c r="CH694" s="130">
        <f t="shared" ref="CH694" si="13145">Z694/Z715</f>
        <v>5.0376767420201508E-2</v>
      </c>
      <c r="CI694" s="128">
        <f t="shared" ref="CI694" si="13146">AA694/AA715</f>
        <v>4.1863537062439671E-2</v>
      </c>
      <c r="CJ694" s="134">
        <f t="shared" ref="CJ694" si="13147">AB694/AB715</f>
        <v>5.9992680060871072E-2</v>
      </c>
      <c r="CK694" s="135">
        <f t="shared" ref="CK694" si="13148">AC694/AC715</f>
        <v>5.6780552718720019E-2</v>
      </c>
    </row>
    <row r="695" spans="1:89" ht="13.5" thickTop="1" x14ac:dyDescent="0.2">
      <c r="A695" s="145" t="s">
        <v>20</v>
      </c>
      <c r="B695" s="182">
        <v>1316</v>
      </c>
      <c r="C695" s="183">
        <v>1083</v>
      </c>
      <c r="D695" s="184">
        <v>574</v>
      </c>
      <c r="E695" s="185">
        <v>491</v>
      </c>
      <c r="F695" s="182">
        <v>1752</v>
      </c>
      <c r="G695" s="186">
        <v>1140</v>
      </c>
      <c r="H695" s="184">
        <v>2181</v>
      </c>
      <c r="I695" s="185">
        <v>2043</v>
      </c>
      <c r="J695" s="182">
        <v>141</v>
      </c>
      <c r="K695" s="186">
        <v>417</v>
      </c>
      <c r="L695" s="184">
        <v>812</v>
      </c>
      <c r="M695" s="182">
        <v>1228</v>
      </c>
      <c r="N695" s="187">
        <v>2224</v>
      </c>
      <c r="O695" s="188">
        <v>2431</v>
      </c>
      <c r="P695" s="182">
        <v>1191</v>
      </c>
      <c r="Q695" s="186">
        <v>1118</v>
      </c>
      <c r="R695" s="184">
        <v>1604</v>
      </c>
      <c r="S695" s="185">
        <v>1222</v>
      </c>
      <c r="T695" s="182">
        <v>248</v>
      </c>
      <c r="U695" s="186">
        <v>549</v>
      </c>
      <c r="V695" s="184">
        <v>1001</v>
      </c>
      <c r="W695" s="185">
        <v>1518</v>
      </c>
      <c r="X695" s="182">
        <v>1125</v>
      </c>
      <c r="Y695" s="186">
        <v>881</v>
      </c>
      <c r="Z695" s="184">
        <v>1915</v>
      </c>
      <c r="AA695" s="182">
        <v>2117</v>
      </c>
      <c r="AB695" s="156">
        <f t="shared" si="13065"/>
        <v>16084</v>
      </c>
      <c r="AC695" s="157">
        <f t="shared" si="13066"/>
        <v>16238</v>
      </c>
      <c r="AD695" s="202"/>
      <c r="BH695" s="202"/>
      <c r="BI695" s="145" t="s">
        <v>20</v>
      </c>
      <c r="BJ695" s="128">
        <f>B695/B715</f>
        <v>6.3348416289592757E-2</v>
      </c>
      <c r="BK695" s="129">
        <f t="shared" ref="BK695" si="13149">C695/C715</f>
        <v>4.4478212657604009E-2</v>
      </c>
      <c r="BL695" s="130">
        <f t="shared" ref="BL695" si="13150">D695/D715</f>
        <v>6.7386710495421456E-2</v>
      </c>
      <c r="BM695" s="131">
        <f t="shared" ref="BM695" si="13151">E695/E715</f>
        <v>5.2295239109596339E-2</v>
      </c>
      <c r="BN695" s="128">
        <f t="shared" ref="BN695" si="13152">F695/F715</f>
        <v>8.4012659441833698E-2</v>
      </c>
      <c r="BO695" s="129">
        <f t="shared" ref="BO695" si="13153">G695/G715</f>
        <v>4.6045722594716856E-2</v>
      </c>
      <c r="BP695" s="130">
        <f t="shared" ref="BP695" si="13154">H695/H715</f>
        <v>6.3078435909301248E-2</v>
      </c>
      <c r="BQ695" s="131">
        <f t="shared" ref="BQ695" si="13155">I695/I715</f>
        <v>5.066461660549549E-2</v>
      </c>
      <c r="BR695" s="128">
        <f t="shared" ref="BR695" si="13156">J695/J715</f>
        <v>3.3756284414651665E-2</v>
      </c>
      <c r="BS695" s="129">
        <f t="shared" ref="BS695" si="13157">K695/K715</f>
        <v>0.10091965150048403</v>
      </c>
      <c r="BT695" s="130">
        <f t="shared" ref="BT695" si="13158">L695/L715</f>
        <v>5.2081328971842727E-2</v>
      </c>
      <c r="BU695" s="128">
        <f t="shared" ref="BU695" si="13159">M695/M715</f>
        <v>8.2421639036176927E-2</v>
      </c>
      <c r="BV695" s="132">
        <f t="shared" ref="BV695" si="13160">N695/N715</f>
        <v>6.1934334010972182E-2</v>
      </c>
      <c r="BW695" s="133">
        <f t="shared" ref="BW695" si="13161">O695/O715</f>
        <v>7.4809207287050719E-2</v>
      </c>
      <c r="BX695" s="128">
        <f t="shared" ref="BX695" si="13162">P695/P715</f>
        <v>6.5135356849876952E-2</v>
      </c>
      <c r="BY695" s="129">
        <f t="shared" ref="BY695" si="13163">Q695/Q715</f>
        <v>7.7391665512944754E-2</v>
      </c>
      <c r="BZ695" s="130">
        <f t="shared" ref="BZ695" si="13164">R695/R715</f>
        <v>6.595937165885353E-2</v>
      </c>
      <c r="CA695" s="131">
        <f t="shared" ref="CA695" si="13165">S695/S715</f>
        <v>5.7524831709268934E-2</v>
      </c>
      <c r="CB695" s="128">
        <f t="shared" ref="CB695" si="13166">T695/T715</f>
        <v>5.4445664105378704E-2</v>
      </c>
      <c r="CC695" s="129">
        <f t="shared" ref="CC695" si="13167">U695/U715</f>
        <v>0.13251267197682839</v>
      </c>
      <c r="CD695" s="130">
        <f t="shared" ref="CD695" si="13168">V695/V715</f>
        <v>5.1467941796493395E-2</v>
      </c>
      <c r="CE695" s="131">
        <f t="shared" ref="CE695" si="13169">W695/W715</f>
        <v>7.1864791932964064E-2</v>
      </c>
      <c r="CF695" s="128">
        <f t="shared" ref="CF695" si="13170">X695/X715</f>
        <v>6.5689594768188725E-2</v>
      </c>
      <c r="CG695" s="129">
        <f t="shared" ref="CG695" si="13171">Y695/Y715</f>
        <v>0.1124298111281266</v>
      </c>
      <c r="CH695" s="130">
        <f t="shared" ref="CH695" si="13172">Z695/Z715</f>
        <v>5.4045663646882847E-2</v>
      </c>
      <c r="CI695" s="128">
        <f t="shared" ref="CI695" si="13173">AA695/AA715</f>
        <v>5.3777371335670378E-2</v>
      </c>
      <c r="CJ695" s="134">
        <f t="shared" ref="CJ695" si="13174">AB695/AB715</f>
        <v>6.1965211026139888E-2</v>
      </c>
      <c r="CK695" s="135">
        <f t="shared" ref="CK695" si="13175">AC695/AC715</f>
        <v>6.2815275585677594E-2</v>
      </c>
    </row>
    <row r="696" spans="1:89" ht="13.5" thickBot="1" x14ac:dyDescent="0.25">
      <c r="A696" s="136" t="s">
        <v>21</v>
      </c>
      <c r="B696" s="175">
        <v>1394</v>
      </c>
      <c r="C696" s="176">
        <v>1033</v>
      </c>
      <c r="D696" s="177">
        <v>506</v>
      </c>
      <c r="E696" s="178">
        <v>456</v>
      </c>
      <c r="F696" s="175">
        <v>1661</v>
      </c>
      <c r="G696" s="179">
        <v>949</v>
      </c>
      <c r="H696" s="177">
        <v>2098</v>
      </c>
      <c r="I696" s="178">
        <v>1806</v>
      </c>
      <c r="J696" s="175">
        <v>132</v>
      </c>
      <c r="K696" s="179">
        <v>383</v>
      </c>
      <c r="L696" s="177">
        <v>679</v>
      </c>
      <c r="M696" s="175">
        <v>1192</v>
      </c>
      <c r="N696" s="180">
        <v>1841</v>
      </c>
      <c r="O696" s="181">
        <v>2257</v>
      </c>
      <c r="P696" s="175">
        <v>1030</v>
      </c>
      <c r="Q696" s="179">
        <v>856</v>
      </c>
      <c r="R696" s="177">
        <v>1474</v>
      </c>
      <c r="S696" s="178">
        <v>1060</v>
      </c>
      <c r="T696" s="175">
        <v>204</v>
      </c>
      <c r="U696" s="179">
        <v>354</v>
      </c>
      <c r="V696" s="177">
        <v>722</v>
      </c>
      <c r="W696" s="178">
        <v>1273</v>
      </c>
      <c r="X696" s="175">
        <v>920</v>
      </c>
      <c r="Y696" s="179">
        <v>660</v>
      </c>
      <c r="Z696" s="177">
        <v>1904</v>
      </c>
      <c r="AA696" s="175">
        <v>1888</v>
      </c>
      <c r="AB696" s="156">
        <f t="shared" si="13065"/>
        <v>14565</v>
      </c>
      <c r="AC696" s="157">
        <f t="shared" si="13066"/>
        <v>14167</v>
      </c>
      <c r="AD696" s="202"/>
      <c r="AE696" s="232" t="s">
        <v>85</v>
      </c>
      <c r="BH696" s="202"/>
      <c r="BI696" s="136" t="s">
        <v>21</v>
      </c>
      <c r="BJ696" s="128">
        <f>B696/B715</f>
        <v>6.7103109656301146E-2</v>
      </c>
      <c r="BK696" s="129">
        <f t="shared" ref="BK696" si="13176">C696/C715</f>
        <v>4.2424740235738632E-2</v>
      </c>
      <c r="BL696" s="130">
        <f t="shared" ref="BL696" si="13177">D696/D715</f>
        <v>5.9403615872270485E-2</v>
      </c>
      <c r="BM696" s="131">
        <f t="shared" ref="BM696" si="13178">E696/E715</f>
        <v>4.8567472574289061E-2</v>
      </c>
      <c r="BN696" s="128">
        <f t="shared" ref="BN696" si="13179">F696/F715</f>
        <v>7.9648988203701934E-2</v>
      </c>
      <c r="BO696" s="129">
        <f t="shared" ref="BO696" si="13180">G696/G715</f>
        <v>3.8331044510865178E-2</v>
      </c>
      <c r="BP696" s="130">
        <f t="shared" ref="BP696" si="13181">H696/H715</f>
        <v>6.0677926885701061E-2</v>
      </c>
      <c r="BQ696" s="131">
        <f t="shared" ref="BQ696" si="13182">I696/I715</f>
        <v>4.4787223489733165E-2</v>
      </c>
      <c r="BR696" s="128">
        <f t="shared" ref="BR696" si="13183">J696/J715</f>
        <v>3.1601627962652624E-2</v>
      </c>
      <c r="BS696" s="129">
        <f t="shared" ref="BS696" si="13184">K696/K715</f>
        <v>9.2691190706679569E-2</v>
      </c>
      <c r="BT696" s="130">
        <f t="shared" ref="BT696" si="13185">L696/L715</f>
        <v>4.3550766467834005E-2</v>
      </c>
      <c r="BU696" s="128">
        <f t="shared" ref="BU696" si="13186">M696/M715</f>
        <v>8.0005369487885086E-2</v>
      </c>
      <c r="BV696" s="132">
        <f t="shared" ref="BV696" si="13187">N696/N715</f>
        <v>5.1268484224010695E-2</v>
      </c>
      <c r="BW696" s="133">
        <f t="shared" ref="BW696" si="13188">O696/O715</f>
        <v>6.9454702117183659E-2</v>
      </c>
      <c r="BX696" s="128">
        <f t="shared" ref="BX696" si="13189">P696/P715</f>
        <v>5.6330325403336066E-2</v>
      </c>
      <c r="BY696" s="129">
        <f t="shared" ref="BY696" si="13190">Q696/Q715</f>
        <v>5.9255157136923718E-2</v>
      </c>
      <c r="BZ696" s="130">
        <f t="shared" ref="BZ696" si="13191">R696/R715</f>
        <v>6.0613537297475123E-2</v>
      </c>
      <c r="CA696" s="131">
        <f t="shared" ref="CA696" si="13192">S696/S715</f>
        <v>4.9898790189709552E-2</v>
      </c>
      <c r="CB696" s="128">
        <f t="shared" ref="CB696" si="13193">T696/T715</f>
        <v>4.4785949506037322E-2</v>
      </c>
      <c r="CC696" s="129">
        <f t="shared" ref="CC696" si="13194">U696/U715</f>
        <v>8.5445329471397533E-2</v>
      </c>
      <c r="CD696" s="130">
        <f t="shared" ref="CD696" si="13195">V696/V715</f>
        <v>3.712273124582241E-2</v>
      </c>
      <c r="CE696" s="131">
        <f t="shared" ref="CE696" si="13196">W696/W715</f>
        <v>6.0266060692136532E-2</v>
      </c>
      <c r="CF696" s="128">
        <f t="shared" ref="CF696" si="13197">X696/X715</f>
        <v>5.3719490832652109E-2</v>
      </c>
      <c r="CG696" s="129">
        <f t="shared" ref="CG696" si="13198">Y696/Y715</f>
        <v>8.4226646248085763E-2</v>
      </c>
      <c r="CH696" s="130">
        <f t="shared" ref="CH696" si="13199">Z696/Z715</f>
        <v>5.3735218581548276E-2</v>
      </c>
      <c r="CI696" s="128">
        <f t="shared" ref="CI696" si="13200">AA696/AA715</f>
        <v>4.7960168673474572E-2</v>
      </c>
      <c r="CJ696" s="134">
        <f t="shared" ref="CJ696" si="13201">AB696/AB715</f>
        <v>5.6113112322539634E-2</v>
      </c>
      <c r="CK696" s="135">
        <f t="shared" ref="CK696" si="13202">AC696/AC715</f>
        <v>5.4803794138581996E-2</v>
      </c>
    </row>
    <row r="697" spans="1:89" ht="14.25" thickTop="1" thickBot="1" x14ac:dyDescent="0.25">
      <c r="A697" s="145" t="s">
        <v>22</v>
      </c>
      <c r="B697" s="182">
        <v>1312</v>
      </c>
      <c r="C697" s="183">
        <v>1307</v>
      </c>
      <c r="D697" s="184">
        <v>564</v>
      </c>
      <c r="E697" s="185">
        <v>493</v>
      </c>
      <c r="F697" s="182">
        <v>1477</v>
      </c>
      <c r="G697" s="186">
        <v>874</v>
      </c>
      <c r="H697" s="184">
        <v>2342</v>
      </c>
      <c r="I697" s="185">
        <v>2003</v>
      </c>
      <c r="J697" s="182">
        <v>176</v>
      </c>
      <c r="K697" s="186">
        <v>484</v>
      </c>
      <c r="L697" s="184">
        <v>610</v>
      </c>
      <c r="M697" s="182">
        <v>1360</v>
      </c>
      <c r="N697" s="187">
        <v>1759</v>
      </c>
      <c r="O697" s="188">
        <v>2167</v>
      </c>
      <c r="P697" s="182">
        <v>1029</v>
      </c>
      <c r="Q697" s="186">
        <v>664</v>
      </c>
      <c r="R697" s="184">
        <v>1526</v>
      </c>
      <c r="S697" s="185">
        <v>960</v>
      </c>
      <c r="T697" s="182">
        <v>181</v>
      </c>
      <c r="U697" s="186">
        <v>252</v>
      </c>
      <c r="V697" s="184">
        <v>685</v>
      </c>
      <c r="W697" s="185">
        <v>1566</v>
      </c>
      <c r="X697" s="182">
        <v>762</v>
      </c>
      <c r="Y697" s="186">
        <v>485</v>
      </c>
      <c r="Z697" s="184">
        <v>1814</v>
      </c>
      <c r="AA697" s="182">
        <v>2290</v>
      </c>
      <c r="AB697" s="156">
        <f t="shared" si="13065"/>
        <v>14237</v>
      </c>
      <c r="AC697" s="157">
        <f t="shared" si="13066"/>
        <v>14905</v>
      </c>
      <c r="AD697" s="202"/>
      <c r="AE697" s="301" t="s">
        <v>0</v>
      </c>
      <c r="AF697" s="303" t="s">
        <v>1</v>
      </c>
      <c r="AG697" s="304"/>
      <c r="AH697" s="303" t="s">
        <v>2</v>
      </c>
      <c r="AI697" s="304"/>
      <c r="AJ697" s="303" t="s">
        <v>3</v>
      </c>
      <c r="AK697" s="304"/>
      <c r="AL697" s="303" t="s">
        <v>4</v>
      </c>
      <c r="AM697" s="304"/>
      <c r="AN697" s="303" t="s">
        <v>5</v>
      </c>
      <c r="AO697" s="304"/>
      <c r="AP697" s="303" t="s">
        <v>6</v>
      </c>
      <c r="AQ697" s="304"/>
      <c r="AR697" s="303" t="s">
        <v>7</v>
      </c>
      <c r="AS697" s="304"/>
      <c r="AT697" s="303" t="s">
        <v>8</v>
      </c>
      <c r="AU697" s="304"/>
      <c r="AV697" s="303" t="s">
        <v>9</v>
      </c>
      <c r="AW697" s="304"/>
      <c r="AX697" s="303" t="s">
        <v>10</v>
      </c>
      <c r="AY697" s="304"/>
      <c r="AZ697" s="303" t="s">
        <v>11</v>
      </c>
      <c r="BA697" s="304"/>
      <c r="BB697" s="303" t="s">
        <v>12</v>
      </c>
      <c r="BC697" s="304"/>
      <c r="BD697" s="306" t="s">
        <v>40</v>
      </c>
      <c r="BE697" s="307"/>
      <c r="BF697" s="308" t="s">
        <v>41</v>
      </c>
      <c r="BG697" s="309"/>
      <c r="BH697" s="202"/>
      <c r="BI697" s="145" t="s">
        <v>22</v>
      </c>
      <c r="BJ697" s="128">
        <f>B697/B715</f>
        <v>6.3155867911812838E-2</v>
      </c>
      <c r="BK697" s="129">
        <f t="shared" ref="BK697" si="13203">C697/C715</f>
        <v>5.3677769107560884E-2</v>
      </c>
      <c r="BL697" s="130">
        <f t="shared" ref="BL697" si="13204">D697/D715</f>
        <v>6.6212725992016899E-2</v>
      </c>
      <c r="BM697" s="131">
        <f t="shared" ref="BM697" si="13205">E697/E715</f>
        <v>5.2508254340185322E-2</v>
      </c>
      <c r="BN697" s="128">
        <f t="shared" ref="BN697" si="13206">F697/F715</f>
        <v>7.0825740865061854E-2</v>
      </c>
      <c r="BO697" s="129">
        <f t="shared" ref="BO697" si="13207">G697/G715</f>
        <v>3.5301720655949595E-2</v>
      </c>
      <c r="BP697" s="130">
        <f t="shared" ref="BP697" si="13208">H697/H715</f>
        <v>6.7734844979176312E-2</v>
      </c>
      <c r="BQ697" s="131">
        <f t="shared" ref="BQ697" si="13209">I697/I715</f>
        <v>4.9672651522666401E-2</v>
      </c>
      <c r="BR697" s="128">
        <f t="shared" ref="BR697" si="13210">J697/J715</f>
        <v>4.2135503950203497E-2</v>
      </c>
      <c r="BS697" s="129">
        <f t="shared" ref="BS697" si="13211">K697/K715</f>
        <v>0.11713455953533398</v>
      </c>
      <c r="BT697" s="130">
        <f t="shared" ref="BT697" si="13212">L697/L715</f>
        <v>3.9125136296581361E-2</v>
      </c>
      <c r="BU697" s="128">
        <f t="shared" ref="BU697" si="13213">M697/M715</f>
        <v>9.1281294046580308E-2</v>
      </c>
      <c r="BV697" s="132">
        <f t="shared" ref="BV697" si="13214">N697/N715</f>
        <v>4.8984934139073767E-2</v>
      </c>
      <c r="BW697" s="133">
        <f t="shared" ref="BW697" si="13215">O697/O715</f>
        <v>6.6685130477597249E-2</v>
      </c>
      <c r="BX697" s="128">
        <f t="shared" ref="BX697" si="13216">P697/P715</f>
        <v>5.6275635767022152E-2</v>
      </c>
      <c r="BY697" s="129">
        <f t="shared" ref="BY697" si="13217">Q697/Q715</f>
        <v>4.5964280769763256E-2</v>
      </c>
      <c r="BZ697" s="130">
        <f t="shared" ref="BZ697" si="13218">R697/R715</f>
        <v>6.275187104202648E-2</v>
      </c>
      <c r="CA697" s="131">
        <f t="shared" ref="CA697" si="13219">S697/S715</f>
        <v>4.5191357152944499E-2</v>
      </c>
      <c r="CB697" s="128">
        <f t="shared" ref="CB697" si="13220">T697/T715</f>
        <v>3.973655323819978E-2</v>
      </c>
      <c r="CC697" s="129">
        <f t="shared" ref="CC697" si="13221">U697/U715</f>
        <v>6.0825488776249097E-2</v>
      </c>
      <c r="CD697" s="130">
        <f t="shared" ref="CD697" si="13222">V697/V715</f>
        <v>3.5220319810787187E-2</v>
      </c>
      <c r="CE697" s="131">
        <f t="shared" ref="CE697" si="13223">W697/W715</f>
        <v>7.4137196420962934E-2</v>
      </c>
      <c r="CF697" s="128">
        <f t="shared" ref="CF697" si="13224">X697/X715</f>
        <v>4.4493752189653159E-2</v>
      </c>
      <c r="CG697" s="129">
        <f t="shared" ref="CG697" si="13225">Y697/Y715</f>
        <v>6.189382337927514E-2</v>
      </c>
      <c r="CH697" s="130">
        <f t="shared" ref="CH697" si="13226">Z697/Z715</f>
        <v>5.1195213501538113E-2</v>
      </c>
      <c r="CI697" s="128">
        <f t="shared" ref="CI697" si="13227">AA697/AA715</f>
        <v>5.8172026621958035E-2</v>
      </c>
      <c r="CJ697" s="134">
        <f t="shared" ref="CJ697" si="13228">AB697/AB715</f>
        <v>5.4849459672914297E-2</v>
      </c>
      <c r="CK697" s="135">
        <f t="shared" ref="CK697" si="13229">AC697/AC715</f>
        <v>5.7658682264104227E-2</v>
      </c>
    </row>
    <row r="698" spans="1:89" ht="15" thickTop="1" thickBot="1" x14ac:dyDescent="0.3">
      <c r="A698" s="136" t="s">
        <v>23</v>
      </c>
      <c r="B698" s="175">
        <v>1202</v>
      </c>
      <c r="C698" s="176">
        <v>1211</v>
      </c>
      <c r="D698" s="177">
        <v>499</v>
      </c>
      <c r="E698" s="178">
        <v>344</v>
      </c>
      <c r="F698" s="175">
        <v>1255</v>
      </c>
      <c r="G698" s="179">
        <v>695</v>
      </c>
      <c r="H698" s="177">
        <v>2024</v>
      </c>
      <c r="I698" s="178">
        <v>1622</v>
      </c>
      <c r="J698" s="175">
        <v>154</v>
      </c>
      <c r="K698" s="179">
        <v>337</v>
      </c>
      <c r="L698" s="177">
        <v>433</v>
      </c>
      <c r="M698" s="175">
        <v>997</v>
      </c>
      <c r="N698" s="180">
        <v>1567</v>
      </c>
      <c r="O698" s="181">
        <v>1878</v>
      </c>
      <c r="P698" s="175">
        <v>1033</v>
      </c>
      <c r="Q698" s="179">
        <v>614</v>
      </c>
      <c r="R698" s="177">
        <v>1385</v>
      </c>
      <c r="S698" s="178">
        <v>883</v>
      </c>
      <c r="T698" s="175">
        <v>198</v>
      </c>
      <c r="U698" s="179">
        <v>196</v>
      </c>
      <c r="V698" s="177">
        <v>562</v>
      </c>
      <c r="W698" s="178">
        <v>1420</v>
      </c>
      <c r="X698" s="175">
        <v>710</v>
      </c>
      <c r="Y698" s="179">
        <v>330</v>
      </c>
      <c r="Z698" s="177">
        <v>1731</v>
      </c>
      <c r="AA698" s="175">
        <v>2051</v>
      </c>
      <c r="AB698" s="156">
        <f t="shared" si="13065"/>
        <v>12753</v>
      </c>
      <c r="AC698" s="157">
        <f t="shared" si="13066"/>
        <v>12578</v>
      </c>
      <c r="AD698" s="202"/>
      <c r="AE698" s="302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5.7860787522865123E-2</v>
      </c>
      <c r="BK698" s="129">
        <f t="shared" ref="BK698" si="13230">C698/C715</f>
        <v>4.9735102057579368E-2</v>
      </c>
      <c r="BL698" s="130">
        <f t="shared" ref="BL698" si="13231">D698/D715</f>
        <v>5.8581826719887299E-2</v>
      </c>
      <c r="BM698" s="131">
        <f t="shared" ref="BM698" si="13232">E698/E715</f>
        <v>3.6638619661305785E-2</v>
      </c>
      <c r="BN698" s="128">
        <f t="shared" ref="BN698" si="13233">F698/F715</f>
        <v>6.0180301141267864E-2</v>
      </c>
      <c r="BO698" s="129">
        <f t="shared" ref="BO698" si="13234">G698/G715</f>
        <v>2.8071734388884401E-2</v>
      </c>
      <c r="BP698" s="130">
        <f t="shared" ref="BP698" si="13235">H698/H715</f>
        <v>5.8537714021286442E-2</v>
      </c>
      <c r="BQ698" s="131">
        <f t="shared" ref="BQ698" si="13236">I698/I715</f>
        <v>4.022418410871937E-2</v>
      </c>
      <c r="BR698" s="128">
        <f t="shared" ref="BR698" si="13237">J698/J715</f>
        <v>3.6868565956428061E-2</v>
      </c>
      <c r="BS698" s="129">
        <f t="shared" ref="BS698" si="13238">K698/K715</f>
        <v>8.1558567279767666E-2</v>
      </c>
      <c r="BT698" s="130">
        <f t="shared" ref="BT698" si="13239">L698/L715</f>
        <v>2.7772432813802834E-2</v>
      </c>
      <c r="BU698" s="128">
        <f t="shared" ref="BU698" si="13240">M698/M715</f>
        <v>6.6917242767971008E-2</v>
      </c>
      <c r="BV698" s="132">
        <f t="shared" ref="BV698" si="13241">N698/N715</f>
        <v>4.3638085159709267E-2</v>
      </c>
      <c r="BW698" s="133">
        <f t="shared" ref="BW698" si="13242">O698/O715</f>
        <v>5.7791728212703099E-2</v>
      </c>
      <c r="BX698" s="128">
        <f t="shared" ref="BX698" si="13243">P698/P715</f>
        <v>5.6494394312277825E-2</v>
      </c>
      <c r="BY698" s="129">
        <f t="shared" ref="BY698" si="13244">Q698/Q715</f>
        <v>4.2503115049148554E-2</v>
      </c>
      <c r="BZ698" s="130">
        <f t="shared" ref="BZ698" si="13245">R698/R715</f>
        <v>5.6953696850069908E-2</v>
      </c>
      <c r="CA698" s="131">
        <f t="shared" ref="CA698" si="13246">S698/S715</f>
        <v>4.1566633714635412E-2</v>
      </c>
      <c r="CB698" s="128">
        <f t="shared" ref="CB698" si="13247">T698/T715</f>
        <v>4.3468715697036225E-2</v>
      </c>
      <c r="CC698" s="129">
        <f t="shared" ref="CC698" si="13248">U698/U715</f>
        <v>4.7308713492638182E-2</v>
      </c>
      <c r="CD698" s="130">
        <f t="shared" ref="CD698" si="13249">V698/V715</f>
        <v>2.8896087202426861E-2</v>
      </c>
      <c r="CE698" s="131">
        <f t="shared" ref="CE698" si="13250">W698/W715</f>
        <v>6.7225299436633051E-2</v>
      </c>
      <c r="CF698" s="128">
        <f t="shared" ref="CF698" si="13251">X698/X715</f>
        <v>4.1457433142590212E-2</v>
      </c>
      <c r="CG698" s="129">
        <f t="shared" ref="CG698" si="13252">Y698/Y715</f>
        <v>4.2113323124042881E-2</v>
      </c>
      <c r="CH698" s="130">
        <f t="shared" ref="CH698" si="13253">Z698/Z715</f>
        <v>4.8852764372195413E-2</v>
      </c>
      <c r="CI698" s="128">
        <f t="shared" ref="CI698" si="13254">AA698/AA715</f>
        <v>5.2100797642635775E-2</v>
      </c>
      <c r="CJ698" s="134">
        <f t="shared" ref="CJ698" si="13255">AB698/AB715</f>
        <v>4.9132201953267965E-2</v>
      </c>
      <c r="CK698" s="135">
        <f t="shared" ref="CK698" si="13256">AC698/AC715</f>
        <v>4.8656887320892517E-2</v>
      </c>
    </row>
    <row r="699" spans="1:89" ht="13.5" thickTop="1" x14ac:dyDescent="0.2">
      <c r="A699" s="145" t="s">
        <v>24</v>
      </c>
      <c r="B699" s="189">
        <v>1304</v>
      </c>
      <c r="C699" s="183">
        <v>1298</v>
      </c>
      <c r="D699" s="184">
        <v>532</v>
      </c>
      <c r="E699" s="185">
        <v>444</v>
      </c>
      <c r="F699" s="182">
        <v>1436</v>
      </c>
      <c r="G699" s="186">
        <v>678</v>
      </c>
      <c r="H699" s="184">
        <v>2067</v>
      </c>
      <c r="I699" s="185">
        <v>1612</v>
      </c>
      <c r="J699" s="182">
        <v>140</v>
      </c>
      <c r="K699" s="186">
        <v>260</v>
      </c>
      <c r="L699" s="184">
        <v>476</v>
      </c>
      <c r="M699" s="182">
        <v>1147</v>
      </c>
      <c r="N699" s="187">
        <v>1623</v>
      </c>
      <c r="O699" s="190">
        <v>1944</v>
      </c>
      <c r="P699" s="182">
        <v>1031</v>
      </c>
      <c r="Q699" s="186">
        <v>537</v>
      </c>
      <c r="R699" s="184">
        <v>1326</v>
      </c>
      <c r="S699" s="185">
        <v>943</v>
      </c>
      <c r="T699" s="182">
        <v>146</v>
      </c>
      <c r="U699" s="186">
        <v>164</v>
      </c>
      <c r="V699" s="184">
        <v>671</v>
      </c>
      <c r="W699" s="191">
        <v>1422</v>
      </c>
      <c r="X699" s="182">
        <v>799</v>
      </c>
      <c r="Y699" s="186">
        <v>335</v>
      </c>
      <c r="Z699" s="184">
        <v>1835</v>
      </c>
      <c r="AA699" s="182">
        <v>2193</v>
      </c>
      <c r="AB699" s="156">
        <f t="shared" si="13065"/>
        <v>13386</v>
      </c>
      <c r="AC699" s="157">
        <f t="shared" si="13066"/>
        <v>12977</v>
      </c>
      <c r="AD699" s="202"/>
      <c r="AE699" s="235" t="str">
        <f>$AE$17</f>
        <v>17:00 - 17:59</v>
      </c>
      <c r="AF699" s="125">
        <f t="shared" ref="AF699:AU701" si="13257">SUMIF($A$9:$A$32,$AE699,B$691:B$714)</f>
        <v>1671</v>
      </c>
      <c r="AG699" s="172">
        <f t="shared" si="13257"/>
        <v>2276</v>
      </c>
      <c r="AH699" s="126">
        <f t="shared" si="13257"/>
        <v>619</v>
      </c>
      <c r="AI699" s="166">
        <f t="shared" si="13257"/>
        <v>779</v>
      </c>
      <c r="AJ699" s="125">
        <f t="shared" si="13257"/>
        <v>1174</v>
      </c>
      <c r="AK699" s="127">
        <f t="shared" si="13257"/>
        <v>2913</v>
      </c>
      <c r="AL699" s="126">
        <f t="shared" si="13257"/>
        <v>2374</v>
      </c>
      <c r="AM699" s="166">
        <f t="shared" si="13257"/>
        <v>3883</v>
      </c>
      <c r="AN699" s="125">
        <f t="shared" si="13257"/>
        <v>598</v>
      </c>
      <c r="AO699" s="127">
        <f t="shared" si="13257"/>
        <v>214</v>
      </c>
      <c r="AP699" s="126">
        <f t="shared" si="13257"/>
        <v>1673</v>
      </c>
      <c r="AQ699" s="125">
        <f t="shared" si="13257"/>
        <v>801</v>
      </c>
      <c r="AR699" s="165">
        <f t="shared" si="13257"/>
        <v>3186</v>
      </c>
      <c r="AS699" s="167">
        <f t="shared" si="13257"/>
        <v>2292</v>
      </c>
      <c r="AT699" s="125">
        <f t="shared" si="13257"/>
        <v>1597</v>
      </c>
      <c r="AU699" s="127">
        <f t="shared" si="13257"/>
        <v>1081</v>
      </c>
      <c r="AV699" s="126">
        <f t="shared" ref="AP699:BE701" si="13258">SUMIF($A$9:$A$32,$AE699,R$691:R$714)</f>
        <v>2099</v>
      </c>
      <c r="AW699" s="166">
        <f t="shared" si="13258"/>
        <v>1943</v>
      </c>
      <c r="AX699" s="125">
        <f t="shared" si="13258"/>
        <v>505</v>
      </c>
      <c r="AY699" s="127">
        <f t="shared" si="13258"/>
        <v>191</v>
      </c>
      <c r="AZ699" s="126">
        <f t="shared" si="13258"/>
        <v>1869</v>
      </c>
      <c r="BA699" s="166">
        <f t="shared" si="13258"/>
        <v>1525</v>
      </c>
      <c r="BB699" s="125">
        <f t="shared" si="13258"/>
        <v>1831</v>
      </c>
      <c r="BC699" s="127">
        <f t="shared" si="13258"/>
        <v>621</v>
      </c>
      <c r="BD699" s="170">
        <f t="shared" si="13258"/>
        <v>2481</v>
      </c>
      <c r="BE699" s="171">
        <f t="shared" si="13258"/>
        <v>4139</v>
      </c>
      <c r="BF699" s="156">
        <f>AF699+AH699+AJ699+AL699+AN699+AP699+AR699+AT699+AV699+AX699+AZ699+BB699+BD699</f>
        <v>21677</v>
      </c>
      <c r="BG699" s="157">
        <f>AG699+AI699+AK699+AM699+AO699+AQ699+AS699+AU699+AW699+AY699+BA699+BC699+BE699</f>
        <v>22658</v>
      </c>
      <c r="BH699" s="202"/>
      <c r="BI699" s="145" t="s">
        <v>24</v>
      </c>
      <c r="BJ699" s="128">
        <f>B699/B715</f>
        <v>6.2770771156253014E-2</v>
      </c>
      <c r="BK699" s="129">
        <f t="shared" ref="BK699" si="13259">C699/C715</f>
        <v>5.3308144071625117E-2</v>
      </c>
      <c r="BL699" s="130">
        <f t="shared" ref="BL699" si="13260">D699/D715</f>
        <v>6.2455975581122328E-2</v>
      </c>
      <c r="BM699" s="131">
        <f t="shared" ref="BM699" si="13261">E699/E715</f>
        <v>4.7289381190755139E-2</v>
      </c>
      <c r="BN699" s="128">
        <f t="shared" ref="BN699" si="13262">F699/F715</f>
        <v>6.885969118634315E-2</v>
      </c>
      <c r="BO699" s="129">
        <f t="shared" ref="BO699" si="13263">G699/G715</f>
        <v>2.7385087648436869E-2</v>
      </c>
      <c r="BP699" s="130">
        <f t="shared" ref="BP699" si="13264">H699/H715</f>
        <v>5.9781351226284127E-2</v>
      </c>
      <c r="BQ699" s="131">
        <f t="shared" ref="BQ699" si="13265">I699/I715</f>
        <v>3.9976192838012105E-2</v>
      </c>
      <c r="BR699" s="128">
        <f t="shared" ref="BR699" si="13266">J699/J715</f>
        <v>3.3516878142207329E-2</v>
      </c>
      <c r="BS699" s="129">
        <f t="shared" ref="BS699" si="13267">K699/K715</f>
        <v>6.2923523717328164E-2</v>
      </c>
      <c r="BT699" s="130">
        <f t="shared" ref="BT699" si="13268">L699/L715</f>
        <v>3.0530434224873323E-2</v>
      </c>
      <c r="BU699" s="128">
        <f t="shared" ref="BU699" si="13269">M699/M715</f>
        <v>7.6985032552520302E-2</v>
      </c>
      <c r="BV699" s="132">
        <f t="shared" ref="BV699" si="13270">N699/N715</f>
        <v>4.5197582778690577E-2</v>
      </c>
      <c r="BW699" s="133">
        <f t="shared" ref="BW699" si="13271">O699/O715</f>
        <v>5.982274741506647E-2</v>
      </c>
      <c r="BX699" s="128">
        <f t="shared" ref="BX699" si="13272">P699/P715</f>
        <v>5.6385015039649988E-2</v>
      </c>
      <c r="BY699" s="129">
        <f t="shared" ref="BY699" si="13273">Q699/Q715</f>
        <v>3.7172919839401908E-2</v>
      </c>
      <c r="BZ699" s="130">
        <f t="shared" ref="BZ699" si="13274">R699/R715</f>
        <v>5.4527510486059708E-2</v>
      </c>
      <c r="CA699" s="131">
        <f t="shared" ref="CA699" si="13275">S699/S715</f>
        <v>4.4391093536694438E-2</v>
      </c>
      <c r="CB699" s="128">
        <f t="shared" ref="CB699" si="13276">T699/T715</f>
        <v>3.2052689352360046E-2</v>
      </c>
      <c r="CC699" s="129">
        <f t="shared" ref="CC699" si="13277">U699/U715</f>
        <v>3.9584841902003377E-2</v>
      </c>
      <c r="CD699" s="130">
        <f t="shared" ref="CD699" si="13278">V699/V715</f>
        <v>3.4500488456990074E-2</v>
      </c>
      <c r="CE699" s="131">
        <f t="shared" ref="CE699" si="13279">W699/W715</f>
        <v>6.731998295696634E-2</v>
      </c>
      <c r="CF699" s="128">
        <f t="shared" ref="CF699" si="13280">X699/X715</f>
        <v>4.6654209973140258E-2</v>
      </c>
      <c r="CG699" s="129">
        <f t="shared" ref="CG699" si="13281">Y699/Y715</f>
        <v>4.2751403777437469E-2</v>
      </c>
      <c r="CH699" s="130">
        <f t="shared" ref="CH699" si="13282">Z699/Z715</f>
        <v>5.1787881353540482E-2</v>
      </c>
      <c r="CI699" s="128">
        <f t="shared" ref="CI699" si="13283">AA699/AA715</f>
        <v>5.5707971345831428E-2</v>
      </c>
      <c r="CJ699" s="134">
        <f t="shared" ref="CJ699" si="13284">AB699/AB715</f>
        <v>5.1570897463063203E-2</v>
      </c>
      <c r="CK699" s="135">
        <f t="shared" ref="CK699" si="13285">AC699/AC715</f>
        <v>5.0200383746479747E-2</v>
      </c>
    </row>
    <row r="700" spans="1:89" x14ac:dyDescent="0.2">
      <c r="A700" s="136" t="s">
        <v>25</v>
      </c>
      <c r="B700" s="192">
        <v>1316</v>
      </c>
      <c r="C700" s="176">
        <v>1512</v>
      </c>
      <c r="D700" s="177">
        <v>563</v>
      </c>
      <c r="E700" s="178">
        <v>420</v>
      </c>
      <c r="F700" s="175">
        <v>1408</v>
      </c>
      <c r="G700" s="179">
        <v>905</v>
      </c>
      <c r="H700" s="177">
        <v>2200</v>
      </c>
      <c r="I700" s="178">
        <v>2270</v>
      </c>
      <c r="J700" s="175">
        <v>217</v>
      </c>
      <c r="K700" s="176">
        <v>203</v>
      </c>
      <c r="L700" s="177">
        <v>534</v>
      </c>
      <c r="M700" s="175">
        <v>1191</v>
      </c>
      <c r="N700" s="180">
        <v>1878</v>
      </c>
      <c r="O700" s="193">
        <v>1885</v>
      </c>
      <c r="P700" s="175">
        <v>1117</v>
      </c>
      <c r="Q700" s="176">
        <v>611</v>
      </c>
      <c r="R700" s="177">
        <v>1398</v>
      </c>
      <c r="S700" s="178">
        <v>998</v>
      </c>
      <c r="T700" s="184">
        <v>183</v>
      </c>
      <c r="U700" s="175">
        <v>147</v>
      </c>
      <c r="V700" s="177">
        <v>841</v>
      </c>
      <c r="W700" s="194">
        <v>1452</v>
      </c>
      <c r="X700" s="175">
        <v>1014</v>
      </c>
      <c r="Y700" s="179">
        <v>340</v>
      </c>
      <c r="Z700" s="177">
        <v>1943</v>
      </c>
      <c r="AA700" s="175">
        <v>2346</v>
      </c>
      <c r="AB700" s="156">
        <f t="shared" si="13065"/>
        <v>14612</v>
      </c>
      <c r="AC700" s="157">
        <f t="shared" si="13066"/>
        <v>14280</v>
      </c>
      <c r="AD700" s="202"/>
      <c r="AE700" s="237" t="str">
        <f>$AE$18</f>
        <v>18:00 - 18:59</v>
      </c>
      <c r="AF700" s="125">
        <f t="shared" si="13257"/>
        <v>1564</v>
      </c>
      <c r="AG700" s="176">
        <f t="shared" si="13257"/>
        <v>2359</v>
      </c>
      <c r="AH700" s="177">
        <f t="shared" si="13257"/>
        <v>504</v>
      </c>
      <c r="AI700" s="178">
        <f t="shared" si="13257"/>
        <v>933</v>
      </c>
      <c r="AJ700" s="238">
        <f t="shared" si="13257"/>
        <v>1056</v>
      </c>
      <c r="AK700" s="179">
        <f t="shared" si="13257"/>
        <v>2986</v>
      </c>
      <c r="AL700" s="177">
        <f t="shared" si="13257"/>
        <v>2326</v>
      </c>
      <c r="AM700" s="178">
        <f t="shared" si="13257"/>
        <v>3895</v>
      </c>
      <c r="AN700" s="238">
        <f t="shared" si="13257"/>
        <v>320</v>
      </c>
      <c r="AO700" s="179">
        <f t="shared" si="13257"/>
        <v>196</v>
      </c>
      <c r="AP700" s="177">
        <f t="shared" si="13258"/>
        <v>1401</v>
      </c>
      <c r="AQ700" s="238">
        <f t="shared" si="13258"/>
        <v>726</v>
      </c>
      <c r="AR700" s="180">
        <f t="shared" si="13258"/>
        <v>3046</v>
      </c>
      <c r="AS700" s="181">
        <f t="shared" si="13258"/>
        <v>2075</v>
      </c>
      <c r="AT700" s="238">
        <f t="shared" si="13258"/>
        <v>1188</v>
      </c>
      <c r="AU700" s="179">
        <f t="shared" si="13258"/>
        <v>1059</v>
      </c>
      <c r="AV700" s="177">
        <f t="shared" si="13258"/>
        <v>1831</v>
      </c>
      <c r="AW700" s="178">
        <f t="shared" si="13258"/>
        <v>1861</v>
      </c>
      <c r="AX700" s="238">
        <f t="shared" si="13258"/>
        <v>514</v>
      </c>
      <c r="AY700" s="179">
        <f t="shared" si="13258"/>
        <v>166</v>
      </c>
      <c r="AZ700" s="177">
        <f t="shared" si="13258"/>
        <v>1785</v>
      </c>
      <c r="BA700" s="178">
        <f t="shared" si="13258"/>
        <v>1241</v>
      </c>
      <c r="BB700" s="238">
        <f t="shared" si="13258"/>
        <v>1762</v>
      </c>
      <c r="BC700" s="179">
        <f t="shared" si="13258"/>
        <v>487</v>
      </c>
      <c r="BD700" s="177">
        <f t="shared" si="13258"/>
        <v>2894</v>
      </c>
      <c r="BE700" s="238">
        <f t="shared" si="13258"/>
        <v>3025</v>
      </c>
      <c r="BF700" s="158">
        <f>SUM(AF700,AH700,AJ700,AL700,AN700,AP700,AR700,AT700,AV700,AX700,AZ700,BB700,BD700)</f>
        <v>20191</v>
      </c>
      <c r="BG700" s="159">
        <f>SUM(AG700,AI700,AK700,AM700,AO700,AQ700,AS700,AU700,AW700,AY700,BA700,BC700,BE700)</f>
        <v>21009</v>
      </c>
      <c r="BH700" s="202"/>
      <c r="BI700" s="136" t="s">
        <v>25</v>
      </c>
      <c r="BJ700" s="128">
        <f>B700/B715</f>
        <v>6.3348416289592757E-2</v>
      </c>
      <c r="BK700" s="129">
        <f t="shared" ref="BK700" si="13286">C700/C715</f>
        <v>6.209700603720892E-2</v>
      </c>
      <c r="BL700" s="130">
        <f t="shared" ref="BL700" si="13287">D700/D715</f>
        <v>6.6095327541676449E-2</v>
      </c>
      <c r="BM700" s="131">
        <f t="shared" ref="BM700" si="13288">E700/E715</f>
        <v>4.4733198423687295E-2</v>
      </c>
      <c r="BN700" s="128">
        <f t="shared" ref="BN700" si="13289">F700/F715</f>
        <v>6.7517023113071839E-2</v>
      </c>
      <c r="BO700" s="129">
        <f t="shared" ref="BO700" si="13290">G700/G715</f>
        <v>3.6553841182648032E-2</v>
      </c>
      <c r="BP700" s="130">
        <f t="shared" ref="BP700" si="13291">H700/H715</f>
        <v>6.3627950023137439E-2</v>
      </c>
      <c r="BQ700" s="131">
        <f t="shared" ref="BQ700" si="13292">I700/I715</f>
        <v>5.6294018450550543E-2</v>
      </c>
      <c r="BR700" s="128">
        <f t="shared" ref="BR700" si="13293">J700/J715</f>
        <v>5.1951161120421356E-2</v>
      </c>
      <c r="BS700" s="129">
        <f t="shared" ref="BS700" si="13294">K700/K715</f>
        <v>4.9128751210067767E-2</v>
      </c>
      <c r="BT700" s="130">
        <f t="shared" ref="BT700" si="13295">L700/L715</f>
        <v>3.425052915143352E-2</v>
      </c>
      <c r="BU700" s="128">
        <f t="shared" ref="BU700" si="13296">M700/M715</f>
        <v>7.9938250889321424E-2</v>
      </c>
      <c r="BV700" s="132">
        <f t="shared" ref="BV700" si="13297">N700/N715</f>
        <v>5.2298866579409062E-2</v>
      </c>
      <c r="BW700" s="133">
        <f t="shared" ref="BW700" si="13298">O700/O715</f>
        <v>5.8007139340226492E-2</v>
      </c>
      <c r="BX700" s="128">
        <f t="shared" ref="BX700" si="13299">P700/P715</f>
        <v>6.108832376264698E-2</v>
      </c>
      <c r="BY700" s="129">
        <f t="shared" ref="BY700" si="13300">Q700/Q715</f>
        <v>4.2295445105911669E-2</v>
      </c>
      <c r="BZ700" s="130">
        <f t="shared" ref="BZ700" si="13301">R700/R715</f>
        <v>5.7488280286207748E-2</v>
      </c>
      <c r="CA700" s="131">
        <f t="shared" ref="CA700" si="13302">S700/S715</f>
        <v>4.6980181706915217E-2</v>
      </c>
      <c r="CB700" s="128">
        <f t="shared" ref="CB700" si="13303">T700/T715</f>
        <v>4.0175631174533481E-2</v>
      </c>
      <c r="CC700" s="129">
        <f t="shared" ref="CC700" si="13304">U700/U715</f>
        <v>3.5481535119478637E-2</v>
      </c>
      <c r="CD700" s="130">
        <f t="shared" ref="CD700" si="13305">V700/V715</f>
        <v>4.3241297753097846E-2</v>
      </c>
      <c r="CE700" s="131">
        <f t="shared" ref="CE700" si="13306">W700/W715</f>
        <v>6.8740235761965626E-2</v>
      </c>
      <c r="CF700" s="128">
        <f t="shared" ref="CF700" si="13307">X700/X715</f>
        <v>5.9208221417727434E-2</v>
      </c>
      <c r="CG700" s="129">
        <f t="shared" ref="CG700" si="13308">Y700/Y715</f>
        <v>4.3389484430832057E-2</v>
      </c>
      <c r="CH700" s="130">
        <f t="shared" ref="CH700" si="13309">Z700/Z715</f>
        <v>5.483588744955268E-2</v>
      </c>
      <c r="CI700" s="128">
        <f t="shared" ref="CI700" si="13310">AA700/AA715</f>
        <v>5.9594573997866176E-2</v>
      </c>
      <c r="CJ700" s="134">
        <f t="shared" ref="CJ700" si="13311">AB700/AB715</f>
        <v>5.6294184500992044E-2</v>
      </c>
      <c r="CK700" s="135">
        <f t="shared" ref="CK700" si="13312">AC700/AC715</f>
        <v>5.5240924705226999E-2</v>
      </c>
    </row>
    <row r="701" spans="1:89" ht="13.5" thickBot="1" x14ac:dyDescent="0.25">
      <c r="A701" s="145" t="s">
        <v>26</v>
      </c>
      <c r="B701" s="189">
        <v>1117</v>
      </c>
      <c r="C701" s="183">
        <v>1578</v>
      </c>
      <c r="D701" s="184">
        <v>433</v>
      </c>
      <c r="E701" s="185">
        <v>505</v>
      </c>
      <c r="F701" s="182">
        <v>955</v>
      </c>
      <c r="G701" s="186">
        <v>1000</v>
      </c>
      <c r="H701" s="184">
        <v>2065</v>
      </c>
      <c r="I701" s="185">
        <v>2072</v>
      </c>
      <c r="J701" s="182">
        <v>183</v>
      </c>
      <c r="K701" s="183">
        <v>169</v>
      </c>
      <c r="L701" s="184">
        <v>660</v>
      </c>
      <c r="M701" s="182">
        <v>880</v>
      </c>
      <c r="N701" s="187">
        <v>1737</v>
      </c>
      <c r="O701" s="190">
        <v>1632</v>
      </c>
      <c r="P701" s="182">
        <v>1018</v>
      </c>
      <c r="Q701" s="183">
        <v>646</v>
      </c>
      <c r="R701" s="184">
        <v>1368</v>
      </c>
      <c r="S701" s="185">
        <v>1030</v>
      </c>
      <c r="T701" s="182">
        <v>153</v>
      </c>
      <c r="U701" s="186">
        <v>180</v>
      </c>
      <c r="V701" s="184">
        <v>834</v>
      </c>
      <c r="W701" s="191">
        <v>1322</v>
      </c>
      <c r="X701" s="182">
        <v>955</v>
      </c>
      <c r="Y701" s="186">
        <v>362</v>
      </c>
      <c r="Z701" s="184">
        <v>1993</v>
      </c>
      <c r="AA701" s="182">
        <v>2475</v>
      </c>
      <c r="AB701" s="156">
        <f t="shared" si="13065"/>
        <v>13471</v>
      </c>
      <c r="AC701" s="157">
        <f t="shared" si="13066"/>
        <v>13851</v>
      </c>
      <c r="AD701" s="202"/>
      <c r="AE701" s="235">
        <f>$AE$19</f>
        <v>0</v>
      </c>
      <c r="AF701" s="125">
        <f t="shared" si="13257"/>
        <v>0</v>
      </c>
      <c r="AG701" s="183">
        <f t="shared" si="13257"/>
        <v>0</v>
      </c>
      <c r="AH701" s="184">
        <f t="shared" si="13257"/>
        <v>0</v>
      </c>
      <c r="AI701" s="185">
        <f t="shared" si="13257"/>
        <v>0</v>
      </c>
      <c r="AJ701" s="182">
        <f t="shared" si="13257"/>
        <v>0</v>
      </c>
      <c r="AK701" s="186">
        <f t="shared" si="13257"/>
        <v>0</v>
      </c>
      <c r="AL701" s="184">
        <f t="shared" si="13257"/>
        <v>0</v>
      </c>
      <c r="AM701" s="185">
        <f t="shared" si="13257"/>
        <v>0</v>
      </c>
      <c r="AN701" s="182">
        <f t="shared" si="13257"/>
        <v>0</v>
      </c>
      <c r="AO701" s="186">
        <f t="shared" si="13257"/>
        <v>0</v>
      </c>
      <c r="AP701" s="184">
        <f t="shared" si="13258"/>
        <v>0</v>
      </c>
      <c r="AQ701" s="182">
        <f t="shared" si="13258"/>
        <v>0</v>
      </c>
      <c r="AR701" s="187">
        <f t="shared" si="13258"/>
        <v>0</v>
      </c>
      <c r="AS701" s="188">
        <f t="shared" si="13258"/>
        <v>0</v>
      </c>
      <c r="AT701" s="182">
        <f t="shared" si="13258"/>
        <v>0</v>
      </c>
      <c r="AU701" s="186">
        <f t="shared" si="13258"/>
        <v>0</v>
      </c>
      <c r="AV701" s="184">
        <f t="shared" si="13258"/>
        <v>0</v>
      </c>
      <c r="AW701" s="185">
        <f t="shared" si="13258"/>
        <v>0</v>
      </c>
      <c r="AX701" s="182">
        <f t="shared" si="13258"/>
        <v>0</v>
      </c>
      <c r="AY701" s="186">
        <f t="shared" si="13258"/>
        <v>0</v>
      </c>
      <c r="AZ701" s="184">
        <f t="shared" si="13258"/>
        <v>0</v>
      </c>
      <c r="BA701" s="185">
        <f t="shared" si="13258"/>
        <v>0</v>
      </c>
      <c r="BB701" s="182">
        <f t="shared" si="13258"/>
        <v>0</v>
      </c>
      <c r="BC701" s="186">
        <f t="shared" si="13258"/>
        <v>0</v>
      </c>
      <c r="BD701" s="184">
        <f t="shared" si="13258"/>
        <v>0</v>
      </c>
      <c r="BE701" s="182">
        <f t="shared" si="13258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5.3769134495041879E-2</v>
      </c>
      <c r="BK701" s="129">
        <f t="shared" ref="BK701" si="13313">C701/C715</f>
        <v>6.4807589634071211E-2</v>
      </c>
      <c r="BL701" s="130">
        <f t="shared" ref="BL701" si="13314">D701/D715</f>
        <v>5.0833528997417235E-2</v>
      </c>
      <c r="BM701" s="131">
        <f t="shared" ref="BM701" si="13315">E701/E715</f>
        <v>5.3786345723719244E-2</v>
      </c>
      <c r="BN701" s="128">
        <f t="shared" ref="BN701" si="13316">F701/F715</f>
        <v>4.579457178478949E-2</v>
      </c>
      <c r="BO701" s="129">
        <f t="shared" ref="BO701" si="13317">G701/G715</f>
        <v>4.0390984732207771E-2</v>
      </c>
      <c r="BP701" s="130">
        <f t="shared" ref="BP701" si="13318">H701/H715</f>
        <v>5.9723507635354001E-2</v>
      </c>
      <c r="BQ701" s="131">
        <f t="shared" ref="BQ701" si="13319">I701/I715</f>
        <v>5.1383791290546571E-2</v>
      </c>
      <c r="BR701" s="128">
        <f t="shared" ref="BR701" si="13320">J701/J715</f>
        <v>4.3811347857313859E-2</v>
      </c>
      <c r="BS701" s="129">
        <f t="shared" ref="BS701" si="13321">K701/K715</f>
        <v>4.0900290416263307E-2</v>
      </c>
      <c r="BT701" s="130">
        <f t="shared" ref="BT701" si="13322">L701/L715</f>
        <v>4.2332114681547045E-2</v>
      </c>
      <c r="BU701" s="128">
        <f t="shared" ref="BU701" si="13323">M701/M715</f>
        <v>5.9064366736022549E-2</v>
      </c>
      <c r="BV701" s="132">
        <f t="shared" ref="BV701" si="13324">N701/N715</f>
        <v>4.8372274360188254E-2</v>
      </c>
      <c r="BW701" s="133">
        <f t="shared" ref="BW701" si="13325">O701/O715</f>
        <v>5.0221565731166914E-2</v>
      </c>
      <c r="BX701" s="128">
        <f t="shared" ref="BX701" si="13326">P701/P715</f>
        <v>5.5674049767569046E-2</v>
      </c>
      <c r="BY701" s="129">
        <f t="shared" ref="BY701" si="13327">Q701/Q715</f>
        <v>4.471826111034196E-2</v>
      </c>
      <c r="BZ701" s="130">
        <f t="shared" ref="BZ701" si="13328">R701/R715</f>
        <v>5.6254626202812734E-2</v>
      </c>
      <c r="CA701" s="131">
        <f t="shared" ref="CA701" si="13329">S701/S715</f>
        <v>4.8486560278680035E-2</v>
      </c>
      <c r="CB701" s="128">
        <f t="shared" ref="CB701" si="13330">T701/T715</f>
        <v>3.3589462129527993E-2</v>
      </c>
      <c r="CC701" s="129">
        <f t="shared" ref="CC701" si="13331">U701/U715</f>
        <v>4.3446777697320783E-2</v>
      </c>
      <c r="CD701" s="130">
        <f t="shared" ref="CD701" si="13332">V701/V715</f>
        <v>4.2881382076199293E-2</v>
      </c>
      <c r="CE701" s="131">
        <f t="shared" ref="CE701" si="13333">W701/W715</f>
        <v>6.2585806940302038E-2</v>
      </c>
      <c r="CF701" s="128">
        <f t="shared" ref="CF701" si="13334">X701/X715</f>
        <v>5.576316711432909E-2</v>
      </c>
      <c r="CG701" s="129">
        <f t="shared" ref="CG701" si="13335">Y701/Y715</f>
        <v>4.6197039305768246E-2</v>
      </c>
      <c r="CH701" s="130">
        <f t="shared" ref="CH701" si="13336">Z701/Z715</f>
        <v>5.6247001382891654E-2</v>
      </c>
      <c r="CI701" s="128">
        <f t="shared" ref="CI701" si="13337">AA701/AA715</f>
        <v>6.2871513488797437E-2</v>
      </c>
      <c r="CJ701" s="134">
        <f t="shared" ref="CJ701" si="13338">AB701/AB715</f>
        <v>5.1898368424094156E-2</v>
      </c>
      <c r="CK701" s="135">
        <f t="shared" ref="CK701" si="13339">AC701/AC715</f>
        <v>5.3581375916813667E-2</v>
      </c>
    </row>
    <row r="702" spans="1:89" ht="14.25" thickTop="1" thickBot="1" x14ac:dyDescent="0.25">
      <c r="A702" s="136" t="s">
        <v>27</v>
      </c>
      <c r="B702" s="192">
        <v>1283</v>
      </c>
      <c r="C702" s="176">
        <v>1300</v>
      </c>
      <c r="D702" s="177">
        <v>537</v>
      </c>
      <c r="E702" s="178">
        <v>471</v>
      </c>
      <c r="F702" s="175">
        <v>900</v>
      </c>
      <c r="G702" s="179">
        <v>1129</v>
      </c>
      <c r="H702" s="177">
        <v>2050</v>
      </c>
      <c r="I702" s="178">
        <v>2122</v>
      </c>
      <c r="J702" s="175">
        <v>177</v>
      </c>
      <c r="K702" s="176">
        <v>162</v>
      </c>
      <c r="L702" s="177">
        <v>738</v>
      </c>
      <c r="M702" s="175">
        <v>822</v>
      </c>
      <c r="N702" s="180">
        <v>1732</v>
      </c>
      <c r="O702" s="193">
        <v>1591</v>
      </c>
      <c r="P702" s="175">
        <v>1103</v>
      </c>
      <c r="Q702" s="176">
        <v>652</v>
      </c>
      <c r="R702" s="177">
        <v>1321</v>
      </c>
      <c r="S702" s="178">
        <v>1091</v>
      </c>
      <c r="T702" s="175">
        <v>221</v>
      </c>
      <c r="U702" s="179">
        <v>146</v>
      </c>
      <c r="V702" s="177">
        <v>999</v>
      </c>
      <c r="W702" s="194">
        <v>1183</v>
      </c>
      <c r="X702" s="175">
        <v>961</v>
      </c>
      <c r="Y702" s="179">
        <v>379</v>
      </c>
      <c r="Z702" s="177">
        <v>1998</v>
      </c>
      <c r="AA702" s="175">
        <v>2515</v>
      </c>
      <c r="AB702" s="156">
        <f t="shared" si="13065"/>
        <v>14020</v>
      </c>
      <c r="AC702" s="157">
        <f t="shared" si="13066"/>
        <v>13563</v>
      </c>
      <c r="AD702" s="202"/>
      <c r="AE702" s="229" t="s">
        <v>13</v>
      </c>
      <c r="AF702" s="20">
        <f t="shared" ref="AF702:BG702" si="13340">SUM(AF699:AF701)</f>
        <v>3235</v>
      </c>
      <c r="AG702" s="21">
        <f t="shared" si="13340"/>
        <v>4635</v>
      </c>
      <c r="AH702" s="20">
        <f t="shared" si="13340"/>
        <v>1123</v>
      </c>
      <c r="AI702" s="21">
        <f t="shared" si="13340"/>
        <v>1712</v>
      </c>
      <c r="AJ702" s="20">
        <f t="shared" si="13340"/>
        <v>2230</v>
      </c>
      <c r="AK702" s="21">
        <f t="shared" si="13340"/>
        <v>5899</v>
      </c>
      <c r="AL702" s="20">
        <f t="shared" si="13340"/>
        <v>4700</v>
      </c>
      <c r="AM702" s="21">
        <f t="shared" si="13340"/>
        <v>7778</v>
      </c>
      <c r="AN702" s="20">
        <f t="shared" si="13340"/>
        <v>918</v>
      </c>
      <c r="AO702" s="21">
        <f t="shared" si="13340"/>
        <v>410</v>
      </c>
      <c r="AP702" s="20">
        <f t="shared" si="13340"/>
        <v>3074</v>
      </c>
      <c r="AQ702" s="21">
        <f t="shared" si="13340"/>
        <v>1527</v>
      </c>
      <c r="AR702" s="20">
        <f t="shared" si="13340"/>
        <v>6232</v>
      </c>
      <c r="AS702" s="21">
        <f t="shared" si="13340"/>
        <v>4367</v>
      </c>
      <c r="AT702" s="20">
        <f t="shared" si="13340"/>
        <v>2785</v>
      </c>
      <c r="AU702" s="21">
        <f t="shared" si="13340"/>
        <v>2140</v>
      </c>
      <c r="AV702" s="20">
        <f t="shared" si="13340"/>
        <v>3930</v>
      </c>
      <c r="AW702" s="21">
        <f t="shared" si="13340"/>
        <v>3804</v>
      </c>
      <c r="AX702" s="20">
        <f t="shared" si="13340"/>
        <v>1019</v>
      </c>
      <c r="AY702" s="21">
        <f t="shared" si="13340"/>
        <v>357</v>
      </c>
      <c r="AZ702" s="20">
        <f t="shared" si="13340"/>
        <v>3654</v>
      </c>
      <c r="BA702" s="21">
        <f t="shared" si="13340"/>
        <v>2766</v>
      </c>
      <c r="BB702" s="20">
        <f t="shared" si="13340"/>
        <v>3593</v>
      </c>
      <c r="BC702" s="21">
        <f t="shared" si="13340"/>
        <v>1108</v>
      </c>
      <c r="BD702" s="20">
        <f t="shared" si="13340"/>
        <v>5375</v>
      </c>
      <c r="BE702" s="21">
        <f t="shared" si="13340"/>
        <v>7164</v>
      </c>
      <c r="BF702" s="160">
        <f t="shared" si="13340"/>
        <v>41868</v>
      </c>
      <c r="BG702" s="161">
        <f t="shared" si="13340"/>
        <v>43667</v>
      </c>
      <c r="BH702" s="202"/>
      <c r="BI702" s="136" t="s">
        <v>27</v>
      </c>
      <c r="BJ702" s="128">
        <f>B702/B715</f>
        <v>6.1759892172908441E-2</v>
      </c>
      <c r="BK702" s="129">
        <f t="shared" ref="BK702" si="13341">C702/C715</f>
        <v>5.3390282968499736E-2</v>
      </c>
      <c r="BL702" s="130">
        <f t="shared" ref="BL702" si="13342">D702/D715</f>
        <v>6.3042967832824606E-2</v>
      </c>
      <c r="BM702" s="131">
        <f t="shared" ref="BM702" si="13343">E702/E715</f>
        <v>5.0165086803706467E-2</v>
      </c>
      <c r="BN702" s="128">
        <f t="shared" ref="BN702" si="13344">F702/F715</f>
        <v>4.3157188069435123E-2</v>
      </c>
      <c r="BO702" s="129">
        <f t="shared" ref="BO702" si="13345">G702/G715</f>
        <v>4.5601421762662575E-2</v>
      </c>
      <c r="BP702" s="130">
        <f t="shared" ref="BP702" si="13346">H702/H715</f>
        <v>5.9289680703378068E-2</v>
      </c>
      <c r="BQ702" s="131">
        <f t="shared" ref="BQ702" si="13347">I702/I715</f>
        <v>5.2623747644082931E-2</v>
      </c>
      <c r="BR702" s="128">
        <f t="shared" ref="BR702" si="13348">J702/J715</f>
        <v>4.2374910222647832E-2</v>
      </c>
      <c r="BS702" s="129">
        <f t="shared" ref="BS702" si="13349">K702/K715</f>
        <v>3.920619554695063E-2</v>
      </c>
      <c r="BT702" s="130">
        <f t="shared" ref="BT702" si="13350">L702/L715</f>
        <v>4.7335000962093518E-2</v>
      </c>
      <c r="BU702" s="128">
        <f t="shared" ref="BU702" si="13351">M702/M715</f>
        <v>5.5171488019330153E-2</v>
      </c>
      <c r="BV702" s="132">
        <f t="shared" ref="BV702" si="13352">N702/N715</f>
        <v>4.8233033501350636E-2</v>
      </c>
      <c r="BW702" s="133">
        <f t="shared" ref="BW702" si="13353">O702/O715</f>
        <v>4.8959871984244216E-2</v>
      </c>
      <c r="BX702" s="128">
        <f t="shared" ref="BX702" si="13354">P702/P715</f>
        <v>6.0322668854252116E-2</v>
      </c>
      <c r="BY702" s="129">
        <f t="shared" ref="BY702" si="13355">Q702/Q715</f>
        <v>4.513360099681573E-2</v>
      </c>
      <c r="BZ702" s="130">
        <f t="shared" ref="BZ702" si="13356">R702/R715</f>
        <v>5.4321901472160539E-2</v>
      </c>
      <c r="CA702" s="131">
        <f t="shared" ref="CA702" si="13357">S702/S715</f>
        <v>5.135809443110672E-2</v>
      </c>
      <c r="CB702" s="128">
        <f t="shared" ref="CB702" si="13358">T702/T715</f>
        <v>4.8518111964873767E-2</v>
      </c>
      <c r="CC702" s="129">
        <f t="shared" ref="CC702" si="13359">U702/U715</f>
        <v>3.5240164132271302E-2</v>
      </c>
      <c r="CD702" s="130">
        <f t="shared" ref="CD702" si="13360">V702/V715</f>
        <v>5.1365108745950946E-2</v>
      </c>
      <c r="CE702" s="131">
        <f t="shared" ref="CE702" si="13361">W702/W715</f>
        <v>5.6005302277138666E-2</v>
      </c>
      <c r="CF702" s="128">
        <f t="shared" ref="CF702" si="13362">X702/X715</f>
        <v>5.6113511619759429E-2</v>
      </c>
      <c r="CG702" s="129">
        <f t="shared" ref="CG702" si="13363">Y702/Y715</f>
        <v>4.8366513527309855E-2</v>
      </c>
      <c r="CH702" s="130">
        <f t="shared" ref="CH702" si="13364">Z702/Z715</f>
        <v>5.6388112776225553E-2</v>
      </c>
      <c r="CI702" s="128">
        <f t="shared" ref="CI702" si="13365">AA702/AA715</f>
        <v>6.3887618757303255E-2</v>
      </c>
      <c r="CJ702" s="134">
        <f t="shared" ref="CJ702" si="13366">AB702/AB715</f>
        <v>5.4013445572399975E-2</v>
      </c>
      <c r="CK702" s="135">
        <f t="shared" ref="CK702" si="13367">AC702/AC715</f>
        <v>5.246727323368304E-2</v>
      </c>
    </row>
    <row r="703" spans="1:89" ht="13.5" thickTop="1" x14ac:dyDescent="0.2">
      <c r="A703" s="145" t="s">
        <v>28</v>
      </c>
      <c r="B703" s="189">
        <v>1089</v>
      </c>
      <c r="C703" s="183">
        <v>1677</v>
      </c>
      <c r="D703" s="184">
        <v>377</v>
      </c>
      <c r="E703" s="185">
        <v>516</v>
      </c>
      <c r="F703" s="182">
        <v>794</v>
      </c>
      <c r="G703" s="186">
        <v>1489</v>
      </c>
      <c r="H703" s="184">
        <v>2089</v>
      </c>
      <c r="I703" s="185">
        <v>2642</v>
      </c>
      <c r="J703" s="182">
        <v>267</v>
      </c>
      <c r="K703" s="183">
        <v>145</v>
      </c>
      <c r="L703" s="184">
        <v>1150</v>
      </c>
      <c r="M703" s="182">
        <v>748</v>
      </c>
      <c r="N703" s="187">
        <v>2325</v>
      </c>
      <c r="O703" s="190">
        <v>1620</v>
      </c>
      <c r="P703" s="182">
        <v>1291</v>
      </c>
      <c r="Q703" s="183">
        <v>755</v>
      </c>
      <c r="R703" s="184">
        <v>1453</v>
      </c>
      <c r="S703" s="185">
        <v>1239</v>
      </c>
      <c r="T703" s="182">
        <v>381</v>
      </c>
      <c r="U703" s="186">
        <v>124</v>
      </c>
      <c r="V703" s="184">
        <v>1310</v>
      </c>
      <c r="W703" s="191">
        <v>1136</v>
      </c>
      <c r="X703" s="182">
        <v>1071</v>
      </c>
      <c r="Y703" s="186">
        <v>363</v>
      </c>
      <c r="Z703" s="184">
        <v>2207</v>
      </c>
      <c r="AA703" s="182">
        <v>2316</v>
      </c>
      <c r="AB703" s="156">
        <f t="shared" si="13065"/>
        <v>15804</v>
      </c>
      <c r="AC703" s="157">
        <f t="shared" si="13066"/>
        <v>14770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5.2421295850582458E-2</v>
      </c>
      <c r="BK703" s="129">
        <f t="shared" ref="BK703" si="13368">C703/C715</f>
        <v>6.8873465029364658E-2</v>
      </c>
      <c r="BL703" s="130">
        <f t="shared" ref="BL703" si="13369">D703/D715</f>
        <v>4.4259215778351728E-2</v>
      </c>
      <c r="BM703" s="131">
        <f t="shared" ref="BM703" si="13370">E703/E715</f>
        <v>5.4957929491958678E-2</v>
      </c>
      <c r="BN703" s="128">
        <f t="shared" ref="BN703" si="13371">F703/F715</f>
        <v>3.8074230363479428E-2</v>
      </c>
      <c r="BO703" s="129">
        <f t="shared" ref="BO703" si="13372">G703/G715</f>
        <v>6.0142176266257369E-2</v>
      </c>
      <c r="BP703" s="130">
        <f t="shared" ref="BP703" si="13373">H703/H715</f>
        <v>6.04176307265155E-2</v>
      </c>
      <c r="BQ703" s="131">
        <f t="shared" ref="BQ703" si="13374">I703/I715</f>
        <v>6.551929372086103E-2</v>
      </c>
      <c r="BR703" s="128">
        <f t="shared" ref="BR703" si="13375">J703/J715</f>
        <v>6.3921474742638262E-2</v>
      </c>
      <c r="BS703" s="129">
        <f t="shared" ref="BS703" si="13376">K703/K715</f>
        <v>3.50919651500484E-2</v>
      </c>
      <c r="BT703" s="130">
        <f t="shared" ref="BT703" si="13377">L703/L715</f>
        <v>7.3760502854210763E-2</v>
      </c>
      <c r="BU703" s="128">
        <f t="shared" ref="BU703" si="13378">M703/M715</f>
        <v>5.0204711725619168E-2</v>
      </c>
      <c r="BV703" s="132">
        <f t="shared" ref="BV703" si="13379">N703/N715</f>
        <v>6.4746999359492047E-2</v>
      </c>
      <c r="BW703" s="133">
        <f t="shared" ref="BW703" si="13380">O703/O715</f>
        <v>4.9852289512555388E-2</v>
      </c>
      <c r="BX703" s="128">
        <f t="shared" ref="BX703" si="13381">P703/P715</f>
        <v>7.0604320481268801E-2</v>
      </c>
      <c r="BY703" s="129">
        <f t="shared" ref="BY703" si="13382">Q703/Q715</f>
        <v>5.2263602381282019E-2</v>
      </c>
      <c r="BZ703" s="130">
        <f t="shared" ref="BZ703" si="13383">R703/R715</f>
        <v>5.9749979439098613E-2</v>
      </c>
      <c r="CA703" s="131">
        <f t="shared" ref="CA703" si="13384">S703/S715</f>
        <v>5.8325095325518994E-2</v>
      </c>
      <c r="CB703" s="128">
        <f t="shared" ref="CB703" si="13385">T703/T715</f>
        <v>8.36443468715697E-2</v>
      </c>
      <c r="CC703" s="129">
        <f t="shared" ref="CC703" si="13386">U703/U715</f>
        <v>2.9930002413709873E-2</v>
      </c>
      <c r="CD703" s="130">
        <f t="shared" ref="CD703" si="13387">V703/V715</f>
        <v>6.735564810530105E-2</v>
      </c>
      <c r="CE703" s="131">
        <f t="shared" ref="CE703" si="13388">W703/W715</f>
        <v>5.3780239549306441E-2</v>
      </c>
      <c r="CF703" s="128">
        <f t="shared" ref="CF703" si="13389">X703/X715</f>
        <v>6.2536494219315661E-2</v>
      </c>
      <c r="CG703" s="129">
        <f t="shared" ref="CG703" si="13390">Y703/Y715</f>
        <v>4.6324655436447169E-2</v>
      </c>
      <c r="CH703" s="130">
        <f t="shared" ref="CH703" si="13391">Z703/Z715</f>
        <v>6.2286569017582477E-2</v>
      </c>
      <c r="CI703" s="128">
        <f t="shared" ref="CI703" si="13392">AA703/AA715</f>
        <v>5.8832495046486813E-2</v>
      </c>
      <c r="CJ703" s="134">
        <f t="shared" ref="CJ703" si="13393">AB703/AB715</f>
        <v>6.0886483154508501E-2</v>
      </c>
      <c r="CK703" s="135">
        <f t="shared" ref="CK703" si="13394">AC703/AC715</f>
        <v>5.7136446631386749E-2</v>
      </c>
    </row>
    <row r="704" spans="1:89" x14ac:dyDescent="0.2">
      <c r="A704" s="136" t="s">
        <v>29</v>
      </c>
      <c r="B704" s="192">
        <v>1293</v>
      </c>
      <c r="C704" s="176">
        <v>1944</v>
      </c>
      <c r="D704" s="177">
        <v>810</v>
      </c>
      <c r="E704" s="178">
        <v>693</v>
      </c>
      <c r="F704" s="175">
        <v>1133</v>
      </c>
      <c r="G704" s="179">
        <v>2296</v>
      </c>
      <c r="H704" s="177">
        <v>2218</v>
      </c>
      <c r="I704" s="178">
        <v>3374</v>
      </c>
      <c r="J704" s="175">
        <v>645</v>
      </c>
      <c r="K704" s="176">
        <v>160</v>
      </c>
      <c r="L704" s="177">
        <v>1673</v>
      </c>
      <c r="M704" s="175">
        <v>621</v>
      </c>
      <c r="N704" s="180">
        <v>3066</v>
      </c>
      <c r="O704" s="193">
        <v>1811</v>
      </c>
      <c r="P704" s="175">
        <v>1764</v>
      </c>
      <c r="Q704" s="176">
        <v>842</v>
      </c>
      <c r="R704" s="177">
        <v>2064</v>
      </c>
      <c r="S704" s="178">
        <v>1508</v>
      </c>
      <c r="T704" s="175">
        <v>721</v>
      </c>
      <c r="U704" s="179">
        <v>178</v>
      </c>
      <c r="V704" s="177">
        <v>1968</v>
      </c>
      <c r="W704" s="194">
        <v>1254</v>
      </c>
      <c r="X704" s="175">
        <v>1526</v>
      </c>
      <c r="Y704" s="179">
        <v>403</v>
      </c>
      <c r="Z704" s="177">
        <v>2439</v>
      </c>
      <c r="AA704" s="175">
        <v>3547</v>
      </c>
      <c r="AB704" s="156">
        <f t="shared" si="13065"/>
        <v>21320</v>
      </c>
      <c r="AC704" s="157">
        <f t="shared" si="13066"/>
        <v>18631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6.2241263117358239E-2</v>
      </c>
      <c r="BK704" s="129">
        <f t="shared" ref="BK704" si="13395">C704/C715</f>
        <v>7.9839007762125755E-2</v>
      </c>
      <c r="BL704" s="130">
        <f t="shared" ref="BL704" si="13396">D704/D715</f>
        <v>9.5092744775768956E-2</v>
      </c>
      <c r="BM704" s="131">
        <f t="shared" ref="BM704" si="13397">E704/E715</f>
        <v>7.3809777399084037E-2</v>
      </c>
      <c r="BN704" s="128">
        <f t="shared" ref="BN704" si="13398">F704/F715</f>
        <v>5.4330104536299988E-2</v>
      </c>
      <c r="BO704" s="129">
        <f t="shared" ref="BO704" si="13399">G704/G715</f>
        <v>9.2737700945149049E-2</v>
      </c>
      <c r="BP704" s="130">
        <f t="shared" ref="BP704" si="13400">H704/H715</f>
        <v>6.414854234150856E-2</v>
      </c>
      <c r="BQ704" s="131">
        <f t="shared" ref="BQ704" si="13401">I704/I715</f>
        <v>8.367225473663327E-2</v>
      </c>
      <c r="BR704" s="128">
        <f t="shared" ref="BR704" si="13402">J704/J715</f>
        <v>0.15441704572659803</v>
      </c>
      <c r="BS704" s="129">
        <f t="shared" ref="BS704" si="13403">K704/K715</f>
        <v>3.8722168441432718E-2</v>
      </c>
      <c r="BT704" s="130">
        <f t="shared" ref="BT704" si="13404">L704/L715</f>
        <v>0.10730549676095183</v>
      </c>
      <c r="BU704" s="128">
        <f t="shared" ref="BU704" si="13405">M704/M715</f>
        <v>4.1680649708034097E-2</v>
      </c>
      <c r="BV704" s="132">
        <f t="shared" ref="BV704" si="13406">N704/N715</f>
        <v>8.5382494639226938E-2</v>
      </c>
      <c r="BW704" s="133">
        <f t="shared" ref="BW704" si="13407">O704/O715</f>
        <v>5.5729935992122108E-2</v>
      </c>
      <c r="BX704" s="128">
        <f t="shared" ref="BX704" si="13408">P704/P715</f>
        <v>9.647251845775226E-2</v>
      </c>
      <c r="BY704" s="129">
        <f t="shared" ref="BY704" si="13409">Q704/Q715</f>
        <v>5.8286030735151602E-2</v>
      </c>
      <c r="BZ704" s="130">
        <f t="shared" ref="BZ704" si="13410">R704/R715</f>
        <v>8.4875400937577103E-2</v>
      </c>
      <c r="CA704" s="131">
        <f t="shared" ref="CA704" si="13411">S704/S715</f>
        <v>7.0988090194416986E-2</v>
      </c>
      <c r="CB704" s="128">
        <f t="shared" ref="CB704" si="13412">T704/T715</f>
        <v>0.15828759604829856</v>
      </c>
      <c r="CC704" s="129">
        <f t="shared" ref="CC704" si="13413">U704/U715</f>
        <v>4.2964035722906108E-2</v>
      </c>
      <c r="CD704" s="130">
        <f t="shared" ref="CD704" si="13414">V704/V715</f>
        <v>0.10118772173376524</v>
      </c>
      <c r="CE704" s="131">
        <f t="shared" ref="CE704" si="13415">W704/W715</f>
        <v>5.9366567248970319E-2</v>
      </c>
      <c r="CF704" s="128">
        <f t="shared" ref="CF704" si="13416">X704/X715</f>
        <v>8.9104285881116435E-2</v>
      </c>
      <c r="CG704" s="129">
        <f t="shared" ref="CG704" si="13417">Y704/Y715</f>
        <v>5.1429300663603877E-2</v>
      </c>
      <c r="CH704" s="130">
        <f t="shared" ref="CH704" si="13418">Z704/Z715</f>
        <v>6.8834137668275341E-2</v>
      </c>
      <c r="CI704" s="128">
        <f t="shared" ref="CI704" si="13419">AA704/AA715</f>
        <v>9.0103134684753339E-2</v>
      </c>
      <c r="CJ704" s="134">
        <f t="shared" ref="CJ704" si="13420">AB704/AB715</f>
        <v>8.2137422225646753E-2</v>
      </c>
      <c r="CK704" s="135">
        <f t="shared" ref="CK704" si="13421">AC704/AC715</f>
        <v>7.2072385727106739E-2</v>
      </c>
    </row>
    <row r="705" spans="1:89" x14ac:dyDescent="0.2">
      <c r="A705" s="145" t="s">
        <v>30</v>
      </c>
      <c r="B705" s="189">
        <v>1671</v>
      </c>
      <c r="C705" s="183">
        <v>2276</v>
      </c>
      <c r="D705" s="184">
        <v>619</v>
      </c>
      <c r="E705" s="185">
        <v>779</v>
      </c>
      <c r="F705" s="182">
        <v>1174</v>
      </c>
      <c r="G705" s="186">
        <v>2913</v>
      </c>
      <c r="H705" s="184">
        <v>2374</v>
      </c>
      <c r="I705" s="185">
        <v>3883</v>
      </c>
      <c r="J705" s="182">
        <v>598</v>
      </c>
      <c r="K705" s="183">
        <v>214</v>
      </c>
      <c r="L705" s="184">
        <v>1673</v>
      </c>
      <c r="M705" s="182">
        <v>801</v>
      </c>
      <c r="N705" s="187">
        <v>3186</v>
      </c>
      <c r="O705" s="190">
        <v>2292</v>
      </c>
      <c r="P705" s="182">
        <v>1597</v>
      </c>
      <c r="Q705" s="183">
        <v>1081</v>
      </c>
      <c r="R705" s="184">
        <v>2099</v>
      </c>
      <c r="S705" s="185">
        <v>1943</v>
      </c>
      <c r="T705" s="182">
        <v>505</v>
      </c>
      <c r="U705" s="186">
        <v>191</v>
      </c>
      <c r="V705" s="184">
        <v>1869</v>
      </c>
      <c r="W705" s="191">
        <v>1525</v>
      </c>
      <c r="X705" s="182">
        <v>1831</v>
      </c>
      <c r="Y705" s="186">
        <v>621</v>
      </c>
      <c r="Z705" s="184">
        <v>2481</v>
      </c>
      <c r="AA705" s="182">
        <v>4139</v>
      </c>
      <c r="AB705" s="156">
        <f t="shared" si="13065"/>
        <v>21677</v>
      </c>
      <c r="AC705" s="157">
        <f t="shared" si="13066"/>
        <v>22658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8.0437084817560414E-2</v>
      </c>
      <c r="BK705" s="129">
        <f t="shared" ref="BK705" si="13422">C705/C715</f>
        <v>9.3474064643311844E-2</v>
      </c>
      <c r="BL705" s="130">
        <f t="shared" ref="BL705" si="13423">D705/D715</f>
        <v>7.2669640760741963E-2</v>
      </c>
      <c r="BM705" s="131">
        <f t="shared" ref="BM705" si="13424">E705/E715</f>
        <v>8.296943231441048E-2</v>
      </c>
      <c r="BN705" s="128">
        <f t="shared" ref="BN705" si="13425">F705/F715</f>
        <v>5.6296154215018698E-2</v>
      </c>
      <c r="BO705" s="129">
        <f t="shared" ref="BO705" si="13426">G705/G715</f>
        <v>0.11765893852492124</v>
      </c>
      <c r="BP705" s="130">
        <f t="shared" ref="BP705" si="13427">H705/H715</f>
        <v>6.8660342434058302E-2</v>
      </c>
      <c r="BQ705" s="131">
        <f t="shared" ref="BQ705" si="13428">I705/I715</f>
        <v>9.6295010415633375E-2</v>
      </c>
      <c r="BR705" s="128">
        <f t="shared" ref="BR705" si="13429">J705/J715</f>
        <v>0.14316495092171416</v>
      </c>
      <c r="BS705" s="129">
        <f t="shared" ref="BS705" si="13430">K705/K715</f>
        <v>5.1790900290416261E-2</v>
      </c>
      <c r="BT705" s="130">
        <f t="shared" ref="BT705" si="13431">L705/L715</f>
        <v>0.10730549676095183</v>
      </c>
      <c r="BU705" s="128">
        <f t="shared" ref="BU705" si="13432">M705/M715</f>
        <v>5.3761997449493254E-2</v>
      </c>
      <c r="BV705" s="132">
        <f t="shared" ref="BV705" si="13433">N705/N715</f>
        <v>8.8724275251329754E-2</v>
      </c>
      <c r="BW705" s="133">
        <f t="shared" ref="BW705" si="13434">O705/O715</f>
        <v>7.0531757754800598E-2</v>
      </c>
      <c r="BX705" s="128">
        <f t="shared" ref="BX705" si="13435">P705/P715</f>
        <v>8.7339349193327864E-2</v>
      </c>
      <c r="BY705" s="129">
        <f t="shared" ref="BY705" si="13436">Q705/Q715</f>
        <v>7.4830402879689881E-2</v>
      </c>
      <c r="BZ705" s="130">
        <f t="shared" ref="BZ705" si="13437">R705/R715</f>
        <v>8.6314664034871286E-2</v>
      </c>
      <c r="CA705" s="131">
        <f t="shared" ref="CA705" si="13438">S705/S715</f>
        <v>9.1465423904344964E-2</v>
      </c>
      <c r="CB705" s="128">
        <f t="shared" ref="CB705" si="13439">T705/T715</f>
        <v>0.11086717892425905</v>
      </c>
      <c r="CC705" s="129">
        <f t="shared" ref="CC705" si="13440">U705/U715</f>
        <v>4.6101858556601497E-2</v>
      </c>
      <c r="CD705" s="130">
        <f t="shared" ref="CD705" si="13441">V705/V715</f>
        <v>9.6097485731914234E-2</v>
      </c>
      <c r="CE705" s="131">
        <f t="shared" ref="CE705" si="13442">W705/W715</f>
        <v>7.2196184254130574E-2</v>
      </c>
      <c r="CF705" s="128">
        <f t="shared" ref="CF705" si="13443">X705/X715</f>
        <v>0.10691346490715871</v>
      </c>
      <c r="CG705" s="129">
        <f t="shared" ref="CG705" si="13444">Y705/Y715</f>
        <v>7.9249617151607957E-2</v>
      </c>
      <c r="CH705" s="130">
        <f t="shared" ref="CH705" si="13445">Z705/Z715</f>
        <v>7.0019473372280081E-2</v>
      </c>
      <c r="CI705" s="128">
        <f t="shared" ref="CI705" si="13446">AA705/AA715</f>
        <v>0.10514149265863944</v>
      </c>
      <c r="CJ705" s="134">
        <f t="shared" ref="CJ705" si="13447">AB705/AB715</f>
        <v>8.3512800261976772E-2</v>
      </c>
      <c r="CK705" s="135">
        <f t="shared" ref="CK705" si="13448">AC705/AC715</f>
        <v>8.7650481230464525E-2</v>
      </c>
    </row>
    <row r="706" spans="1:89" x14ac:dyDescent="0.2">
      <c r="A706" s="136" t="s">
        <v>31</v>
      </c>
      <c r="B706" s="192">
        <v>1564</v>
      </c>
      <c r="C706" s="176">
        <v>2359</v>
      </c>
      <c r="D706" s="177">
        <v>504</v>
      </c>
      <c r="E706" s="178">
        <v>933</v>
      </c>
      <c r="F706" s="175">
        <v>1056</v>
      </c>
      <c r="G706" s="179">
        <v>2986</v>
      </c>
      <c r="H706" s="177">
        <v>2326</v>
      </c>
      <c r="I706" s="178">
        <v>3895</v>
      </c>
      <c r="J706" s="175">
        <v>320</v>
      </c>
      <c r="K706" s="176">
        <v>196</v>
      </c>
      <c r="L706" s="177">
        <v>1401</v>
      </c>
      <c r="M706" s="175">
        <v>726</v>
      </c>
      <c r="N706" s="180">
        <v>3046</v>
      </c>
      <c r="O706" s="193">
        <v>2075</v>
      </c>
      <c r="P706" s="175">
        <v>1188</v>
      </c>
      <c r="Q706" s="176">
        <v>1059</v>
      </c>
      <c r="R706" s="177">
        <v>1831</v>
      </c>
      <c r="S706" s="178">
        <v>1861</v>
      </c>
      <c r="T706" s="175">
        <v>514</v>
      </c>
      <c r="U706" s="179">
        <v>166</v>
      </c>
      <c r="V706" s="177">
        <v>1785</v>
      </c>
      <c r="W706" s="194">
        <v>1241</v>
      </c>
      <c r="X706" s="175">
        <v>1762</v>
      </c>
      <c r="Y706" s="179">
        <v>487</v>
      </c>
      <c r="Z706" s="177">
        <v>2894</v>
      </c>
      <c r="AA706" s="175">
        <v>3025</v>
      </c>
      <c r="AB706" s="156">
        <f t="shared" si="13065"/>
        <v>20191</v>
      </c>
      <c r="AC706" s="157">
        <f t="shared" si="13066"/>
        <v>21009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7.5286415711947621E-2</v>
      </c>
      <c r="BK706" s="129">
        <f t="shared" ref="BK706" si="13449">C706/C715</f>
        <v>9.6882828863608356E-2</v>
      </c>
      <c r="BL706" s="130">
        <f t="shared" ref="BL706" si="13450">D706/D715</f>
        <v>5.9168818971589578E-2</v>
      </c>
      <c r="BM706" s="131">
        <f t="shared" ref="BM706" si="13451">E706/E715</f>
        <v>9.9371605069762489E-2</v>
      </c>
      <c r="BN706" s="128">
        <f t="shared" ref="BN706" si="13452">F706/F715</f>
        <v>5.0637767334803872E-2</v>
      </c>
      <c r="BO706" s="129">
        <f t="shared" ref="BO706" si="13453">G706/G715</f>
        <v>0.12060748041037241</v>
      </c>
      <c r="BP706" s="130">
        <f t="shared" ref="BP706" si="13454">H706/H715</f>
        <v>6.7272096251735303E-2</v>
      </c>
      <c r="BQ706" s="131">
        <f t="shared" ref="BQ706" si="13455">I706/I715</f>
        <v>9.6592599940482096E-2</v>
      </c>
      <c r="BR706" s="128">
        <f t="shared" ref="BR706" si="13456">J706/J715</f>
        <v>7.6610007182188175E-2</v>
      </c>
      <c r="BS706" s="129">
        <f t="shared" ref="BS706" si="13457">K706/K715</f>
        <v>4.7434656340755083E-2</v>
      </c>
      <c r="BT706" s="130">
        <f t="shared" ref="BT706" si="13458">L706/L715</f>
        <v>8.9859534346738504E-2</v>
      </c>
      <c r="BU706" s="128">
        <f t="shared" ref="BU706" si="13459">M706/M715</f>
        <v>4.8728102557218607E-2</v>
      </c>
      <c r="BV706" s="132">
        <f t="shared" ref="BV706" si="13460">N706/N715</f>
        <v>8.4825531203876467E-2</v>
      </c>
      <c r="BW706" s="133">
        <f t="shared" ref="BW706" si="13461">O706/O715</f>
        <v>6.3854012801575585E-2</v>
      </c>
      <c r="BX706" s="128">
        <f t="shared" ref="BX706" si="13462">P706/P715</f>
        <v>6.4971287940935193E-2</v>
      </c>
      <c r="BY706" s="129">
        <f t="shared" ref="BY706" si="13463">Q706/Q715</f>
        <v>7.3307489962619404E-2</v>
      </c>
      <c r="BZ706" s="130">
        <f t="shared" ref="BZ706" si="13464">R706/R715</f>
        <v>7.5294020889875815E-2</v>
      </c>
      <c r="CA706" s="131">
        <f t="shared" ref="CA706" si="13465">S706/S715</f>
        <v>8.7605328814197622E-2</v>
      </c>
      <c r="CB706" s="128">
        <f t="shared" ref="CB706" si="13466">T706/T715</f>
        <v>0.1128430296377607</v>
      </c>
      <c r="CC706" s="129">
        <f t="shared" ref="CC706" si="13467">U706/U715</f>
        <v>4.0067583876418053E-2</v>
      </c>
      <c r="CD706" s="130">
        <f t="shared" ref="CD706" si="13468">V706/V715</f>
        <v>9.1778497609131579E-2</v>
      </c>
      <c r="CE706" s="131">
        <f t="shared" ref="CE706" si="13469">W706/W715</f>
        <v>5.8751124366803957E-2</v>
      </c>
      <c r="CF706" s="128">
        <f t="shared" ref="CF706" si="13470">X706/X715</f>
        <v>0.1028845030947098</v>
      </c>
      <c r="CG706" s="129">
        <f t="shared" ref="CG706" si="13471">Y706/Y715</f>
        <v>6.2149055640632979E-2</v>
      </c>
      <c r="CH706" s="130">
        <f t="shared" ref="CH706" si="13472">Z706/Z715</f>
        <v>8.1675274461660036E-2</v>
      </c>
      <c r="CI706" s="128">
        <f t="shared" ref="CI706" si="13473">AA706/AA715</f>
        <v>7.6842960930752421E-2</v>
      </c>
      <c r="CJ706" s="134">
        <f t="shared" ref="CJ706" si="13474">AB706/AB715</f>
        <v>7.778783734324736E-2</v>
      </c>
      <c r="CK706" s="135">
        <f t="shared" ref="CK706" si="13475">AC706/AC715</f>
        <v>8.127146968712283E-2</v>
      </c>
    </row>
    <row r="707" spans="1:89" x14ac:dyDescent="0.2">
      <c r="A707" s="145" t="s">
        <v>32</v>
      </c>
      <c r="B707" s="189">
        <v>1375</v>
      </c>
      <c r="C707" s="183">
        <v>1812</v>
      </c>
      <c r="D707" s="184">
        <v>382</v>
      </c>
      <c r="E707" s="185">
        <v>756</v>
      </c>
      <c r="F707" s="182">
        <v>829</v>
      </c>
      <c r="G707" s="186">
        <v>2456</v>
      </c>
      <c r="H707" s="184">
        <v>2010</v>
      </c>
      <c r="I707" s="185">
        <v>3111</v>
      </c>
      <c r="J707" s="182">
        <v>320</v>
      </c>
      <c r="K707" s="183">
        <v>151</v>
      </c>
      <c r="L707" s="184">
        <v>1293</v>
      </c>
      <c r="M707" s="182">
        <v>607</v>
      </c>
      <c r="N707" s="187">
        <v>2262</v>
      </c>
      <c r="O707" s="190">
        <v>1857</v>
      </c>
      <c r="P707" s="182">
        <v>888</v>
      </c>
      <c r="Q707" s="183">
        <v>1053</v>
      </c>
      <c r="R707" s="184">
        <v>1307</v>
      </c>
      <c r="S707" s="185">
        <v>1628</v>
      </c>
      <c r="T707" s="182">
        <v>292</v>
      </c>
      <c r="U707" s="186">
        <v>206</v>
      </c>
      <c r="V707" s="184">
        <v>1957</v>
      </c>
      <c r="W707" s="191">
        <v>1062</v>
      </c>
      <c r="X707" s="182">
        <v>1003</v>
      </c>
      <c r="Y707" s="186">
        <v>493</v>
      </c>
      <c r="Z707" s="184">
        <v>2885</v>
      </c>
      <c r="AA707" s="182">
        <v>2554</v>
      </c>
      <c r="AB707" s="156">
        <f t="shared" si="13065"/>
        <v>16803</v>
      </c>
      <c r="AC707" s="157">
        <f t="shared" si="13066"/>
        <v>17746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6.6188504861846534E-2</v>
      </c>
      <c r="BK707" s="129">
        <f t="shared" ref="BK707" si="13476">C707/C715</f>
        <v>7.4417840568401172E-2</v>
      </c>
      <c r="BL707" s="130">
        <f t="shared" ref="BL707" si="13477">D707/D715</f>
        <v>4.4846208030054006E-2</v>
      </c>
      <c r="BM707" s="131">
        <f t="shared" ref="BM707" si="13478">E707/E715</f>
        <v>8.0519757162637123E-2</v>
      </c>
      <c r="BN707" s="128">
        <f t="shared" ref="BN707" si="13479">F707/F715</f>
        <v>3.975256545506857E-2</v>
      </c>
      <c r="BO707" s="129">
        <f t="shared" ref="BO707" si="13480">G707/G715</f>
        <v>9.9200258502302283E-2</v>
      </c>
      <c r="BP707" s="130">
        <f t="shared" ref="BP707" si="13481">H707/H715</f>
        <v>5.8132808884775566E-2</v>
      </c>
      <c r="BQ707" s="131">
        <f t="shared" ref="BQ707" si="13482">I707/I715</f>
        <v>7.7150084317032047E-2</v>
      </c>
      <c r="BR707" s="128">
        <f t="shared" ref="BR707" si="13483">J707/J715</f>
        <v>7.6610007182188175E-2</v>
      </c>
      <c r="BS707" s="129">
        <f t="shared" ref="BS707" si="13484">K707/K715</f>
        <v>3.6544046466602129E-2</v>
      </c>
      <c r="BT707" s="130">
        <f t="shared" ref="BT707" si="13485">L707/L715</f>
        <v>8.2932461035212623E-2</v>
      </c>
      <c r="BU707" s="128">
        <f t="shared" ref="BU707" si="13486">M707/M715</f>
        <v>4.0740989328142831E-2</v>
      </c>
      <c r="BV707" s="132">
        <f t="shared" ref="BV707" si="13487">N707/N715</f>
        <v>6.2992564538138077E-2</v>
      </c>
      <c r="BW707" s="133">
        <f t="shared" ref="BW707" si="13488">O707/O715</f>
        <v>5.714549483013294E-2</v>
      </c>
      <c r="BX707" s="128">
        <f t="shared" ref="BX707" si="13489">P707/P715</f>
        <v>4.856439704675964E-2</v>
      </c>
      <c r="BY707" s="129">
        <f t="shared" ref="BY707" si="13490">Q707/Q715</f>
        <v>7.2892150076145648E-2</v>
      </c>
      <c r="BZ707" s="130">
        <f t="shared" ref="BZ707" si="13491">R707/R715</f>
        <v>5.3746196233242866E-2</v>
      </c>
      <c r="CA707" s="131">
        <f t="shared" ref="CA707" si="13492">S707/S715</f>
        <v>7.6637009838535053E-2</v>
      </c>
      <c r="CB707" s="128">
        <f t="shared" ref="CB707" si="13493">T707/T715</f>
        <v>6.4105378704720092E-2</v>
      </c>
      <c r="CC707" s="129">
        <f t="shared" ref="CC707" si="13494">U707/U715</f>
        <v>4.9722423364711561E-2</v>
      </c>
      <c r="CD707" s="130">
        <f t="shared" ref="CD707" si="13495">V707/V715</f>
        <v>0.10062213995578179</v>
      </c>
      <c r="CE707" s="131">
        <f t="shared" ref="CE707" si="13496">W707/W715</f>
        <v>5.0276949296974863E-2</v>
      </c>
      <c r="CF707" s="128">
        <f t="shared" ref="CF707" si="13497">X707/X715</f>
        <v>5.8565923157771808E-2</v>
      </c>
      <c r="CG707" s="129">
        <f t="shared" ref="CG707" si="13498">Y707/Y715</f>
        <v>6.2914752424706483E-2</v>
      </c>
      <c r="CH707" s="130">
        <f t="shared" ref="CH707" si="13499">Z707/Z715</f>
        <v>8.1421273953659015E-2</v>
      </c>
      <c r="CI707" s="128">
        <f t="shared" ref="CI707" si="13500">AA707/AA715</f>
        <v>6.4878321394096425E-2</v>
      </c>
      <c r="CJ707" s="134">
        <f t="shared" ref="CJ707" si="13501">AB707/AB715</f>
        <v>6.4735230096507612E-2</v>
      </c>
      <c r="CK707" s="135">
        <f t="shared" ref="CK707" si="13502">AC707/AC715</f>
        <v>6.864884102373657E-2</v>
      </c>
    </row>
    <row r="708" spans="1:89" x14ac:dyDescent="0.2">
      <c r="A708" s="136" t="s">
        <v>33</v>
      </c>
      <c r="B708" s="192">
        <v>1125</v>
      </c>
      <c r="C708" s="176">
        <v>1306</v>
      </c>
      <c r="D708" s="177">
        <v>325</v>
      </c>
      <c r="E708" s="178">
        <v>537</v>
      </c>
      <c r="F708" s="175">
        <v>638</v>
      </c>
      <c r="G708" s="179">
        <v>1526</v>
      </c>
      <c r="H708" s="177">
        <v>1610</v>
      </c>
      <c r="I708" s="178">
        <v>2496</v>
      </c>
      <c r="J708" s="175">
        <v>278</v>
      </c>
      <c r="K708" s="176">
        <v>99</v>
      </c>
      <c r="L708" s="177">
        <v>854</v>
      </c>
      <c r="M708" s="175">
        <v>519</v>
      </c>
      <c r="N708" s="180">
        <v>1847</v>
      </c>
      <c r="O708" s="193">
        <v>1632</v>
      </c>
      <c r="P708" s="175">
        <v>527</v>
      </c>
      <c r="Q708" s="176">
        <v>1038</v>
      </c>
      <c r="R708" s="177">
        <v>978</v>
      </c>
      <c r="S708" s="178">
        <v>1365</v>
      </c>
      <c r="T708" s="175">
        <v>122</v>
      </c>
      <c r="U708" s="179">
        <v>177</v>
      </c>
      <c r="V708" s="177">
        <v>1284</v>
      </c>
      <c r="W708" s="194">
        <v>828</v>
      </c>
      <c r="X708" s="175">
        <v>609</v>
      </c>
      <c r="Y708" s="179">
        <v>360</v>
      </c>
      <c r="Z708" s="177">
        <v>2536</v>
      </c>
      <c r="AA708" s="175">
        <v>1802</v>
      </c>
      <c r="AB708" s="156">
        <f t="shared" si="13065"/>
        <v>12733</v>
      </c>
      <c r="AC708" s="157">
        <f t="shared" si="13066"/>
        <v>13685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5.4154231250601717E-2</v>
      </c>
      <c r="BK708" s="129">
        <f t="shared" ref="BK708" si="13503">C708/C715</f>
        <v>5.3636699659123578E-2</v>
      </c>
      <c r="BL708" s="130">
        <f t="shared" ref="BL708" si="13504">D708/D715</f>
        <v>3.8154496360648042E-2</v>
      </c>
      <c r="BM708" s="131">
        <f t="shared" ref="BM708" si="13505">E708/E715</f>
        <v>5.7194589413143038E-2</v>
      </c>
      <c r="BN708" s="128">
        <f t="shared" ref="BN708" si="13506">F708/F715</f>
        <v>3.0593651098110675E-2</v>
      </c>
      <c r="BO708" s="129">
        <f t="shared" ref="BO708" si="13507">G708/G715</f>
        <v>6.1636642701349061E-2</v>
      </c>
      <c r="BP708" s="130">
        <f t="shared" ref="BP708" si="13508">H708/H715</f>
        <v>4.6564090698750581E-2</v>
      </c>
      <c r="BQ708" s="131">
        <f t="shared" ref="BQ708" si="13509">I708/I715</f>
        <v>6.1898621168534868E-2</v>
      </c>
      <c r="BR708" s="128">
        <f t="shared" ref="BR708" si="13510">J708/J715</f>
        <v>6.6554943739525974E-2</v>
      </c>
      <c r="BS708" s="129">
        <f t="shared" ref="BS708" si="13511">K708/K715</f>
        <v>2.3959341723136497E-2</v>
      </c>
      <c r="BT708" s="130">
        <f t="shared" ref="BT708" si="13512">L708/L715</f>
        <v>5.4775190815213905E-2</v>
      </c>
      <c r="BU708" s="128">
        <f t="shared" ref="BU708" si="13513">M708/M715</f>
        <v>3.4834552654540572E-2</v>
      </c>
      <c r="BV708" s="132">
        <f t="shared" ref="BV708" si="13514">N708/N715</f>
        <v>5.1435573254615834E-2</v>
      </c>
      <c r="BW708" s="133">
        <f t="shared" ref="BW708" si="13515">O708/O715</f>
        <v>5.0221565731166914E-2</v>
      </c>
      <c r="BX708" s="128">
        <f t="shared" ref="BX708" si="13516">P708/P715</f>
        <v>2.8821438337435057E-2</v>
      </c>
      <c r="BY708" s="129">
        <f t="shared" ref="BY708" si="13517">Q708/Q715</f>
        <v>7.1853800359961237E-2</v>
      </c>
      <c r="BZ708" s="130">
        <f t="shared" ref="BZ708" si="13518">R708/R715</f>
        <v>4.021712311867752E-2</v>
      </c>
      <c r="CA708" s="131">
        <f t="shared" ref="CA708" si="13519">S708/S715</f>
        <v>6.4256460951842967E-2</v>
      </c>
      <c r="CB708" s="128">
        <f t="shared" ref="CB708" si="13520">T708/T715</f>
        <v>2.6783754116355654E-2</v>
      </c>
      <c r="CC708" s="129">
        <f t="shared" ref="CC708" si="13521">U708/U715</f>
        <v>4.2722664735698766E-2</v>
      </c>
      <c r="CD708" s="130">
        <f t="shared" ref="CD708" si="13522">V708/V715</f>
        <v>6.6018818448249264E-2</v>
      </c>
      <c r="CE708" s="131">
        <f t="shared" ref="CE708" si="13523">W708/W715</f>
        <v>3.9198977417980403E-2</v>
      </c>
      <c r="CF708" s="128">
        <f t="shared" ref="CF708" si="13524">X708/X715</f>
        <v>3.5559967301179496E-2</v>
      </c>
      <c r="CG708" s="129">
        <f t="shared" ref="CG708" si="13525">Y708/Y715</f>
        <v>4.5941807044410414E-2</v>
      </c>
      <c r="CH708" s="130">
        <f t="shared" ref="CH708" si="13526">Z708/Z715</f>
        <v>7.1571698698952954E-2</v>
      </c>
      <c r="CI708" s="128">
        <f t="shared" ref="CI708" si="13527">AA708/AA715</f>
        <v>4.5775542346187068E-2</v>
      </c>
      <c r="CJ708" s="134">
        <f t="shared" ref="CJ708" si="13528">AB708/AB715</f>
        <v>4.9055149962437157E-2</v>
      </c>
      <c r="CK708" s="135">
        <f t="shared" ref="CK708" si="13529">AC708/AC715</f>
        <v>5.2939219509175871E-2</v>
      </c>
    </row>
    <row r="709" spans="1:89" x14ac:dyDescent="0.2">
      <c r="A709" s="145" t="s">
        <v>34</v>
      </c>
      <c r="B709" s="189">
        <v>395</v>
      </c>
      <c r="C709" s="183">
        <v>1059</v>
      </c>
      <c r="D709" s="184">
        <v>117</v>
      </c>
      <c r="E709" s="185">
        <v>577</v>
      </c>
      <c r="F709" s="182">
        <v>326</v>
      </c>
      <c r="G709" s="186">
        <v>1365</v>
      </c>
      <c r="H709" s="184">
        <v>889</v>
      </c>
      <c r="I709" s="185">
        <v>1970</v>
      </c>
      <c r="J709" s="182">
        <v>207</v>
      </c>
      <c r="K709" s="183">
        <v>65</v>
      </c>
      <c r="L709" s="184">
        <v>716</v>
      </c>
      <c r="M709" s="182">
        <v>347</v>
      </c>
      <c r="N709" s="187">
        <v>1697</v>
      </c>
      <c r="O709" s="190">
        <v>1405</v>
      </c>
      <c r="P709" s="182">
        <v>402</v>
      </c>
      <c r="Q709" s="183">
        <v>834</v>
      </c>
      <c r="R709" s="184">
        <v>690</v>
      </c>
      <c r="S709" s="185">
        <v>1187</v>
      </c>
      <c r="T709" s="182">
        <v>94</v>
      </c>
      <c r="U709" s="186">
        <v>178</v>
      </c>
      <c r="V709" s="184">
        <v>1097</v>
      </c>
      <c r="W709" s="191">
        <v>690</v>
      </c>
      <c r="X709" s="182">
        <v>389</v>
      </c>
      <c r="Y709" s="186">
        <v>296</v>
      </c>
      <c r="Z709" s="184">
        <v>1752</v>
      </c>
      <c r="AA709" s="182">
        <v>1538</v>
      </c>
      <c r="AB709" s="156">
        <f t="shared" si="13065"/>
        <v>8771</v>
      </c>
      <c r="AC709" s="157">
        <f t="shared" si="13066"/>
        <v>11511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1.9014152305766824E-2</v>
      </c>
      <c r="BK709" s="129">
        <f t="shared" ref="BK709" si="13530">C709/C715</f>
        <v>4.3492545895108627E-2</v>
      </c>
      <c r="BL709" s="130">
        <f t="shared" ref="BL709" si="13531">D709/D715</f>
        <v>1.3735618689833294E-2</v>
      </c>
      <c r="BM709" s="131">
        <f t="shared" ref="BM709" si="13532">E709/E715</f>
        <v>6.1454894024922782E-2</v>
      </c>
      <c r="BN709" s="128">
        <f t="shared" ref="BN709" si="13533">F709/F715</f>
        <v>1.5632492567373167E-2</v>
      </c>
      <c r="BO709" s="129">
        <f t="shared" ref="BO709" si="13534">G709/G715</f>
        <v>5.5133694159463606E-2</v>
      </c>
      <c r="BP709" s="130">
        <f t="shared" ref="BP709" si="13535">H709/H715</f>
        <v>2.5711476168440536E-2</v>
      </c>
      <c r="BQ709" s="131">
        <f t="shared" ref="BQ709" si="13536">I709/I715</f>
        <v>4.8854280329332408E-2</v>
      </c>
      <c r="BR709" s="128">
        <f t="shared" ref="BR709" si="13537">J709/J715</f>
        <v>4.9557098395977973E-2</v>
      </c>
      <c r="BS709" s="129">
        <f t="shared" ref="BS709" si="13538">K709/K715</f>
        <v>1.5730880929332041E-2</v>
      </c>
      <c r="BT709" s="130">
        <f t="shared" ref="BT709" si="13539">L709/L715</f>
        <v>4.5923930472708617E-2</v>
      </c>
      <c r="BU709" s="128">
        <f t="shared" ref="BU709" si="13540">M709/M715</f>
        <v>2.329015370159071E-2</v>
      </c>
      <c r="BV709" s="132">
        <f t="shared" ref="BV709" si="13541">N709/N715</f>
        <v>4.7258347489487318E-2</v>
      </c>
      <c r="BW709" s="133">
        <f t="shared" ref="BW709" si="13542">O709/O715</f>
        <v>4.3236090595765636E-2</v>
      </c>
      <c r="BX709" s="128">
        <f t="shared" ref="BX709" si="13543">P709/P715</f>
        <v>2.1985233798195242E-2</v>
      </c>
      <c r="BY709" s="129">
        <f t="shared" ref="BY709" si="13544">Q709/Q715</f>
        <v>5.7732244219853249E-2</v>
      </c>
      <c r="BZ709" s="130">
        <f t="shared" ref="BZ709" si="13545">R709/R715</f>
        <v>2.837404391808537E-2</v>
      </c>
      <c r="CA709" s="131">
        <f t="shared" ref="CA709" si="13546">S709/S715</f>
        <v>5.5877230146401169E-2</v>
      </c>
      <c r="CB709" s="128">
        <f t="shared" ref="CB709" si="13547">T709/T715</f>
        <v>2.0636663007683863E-2</v>
      </c>
      <c r="CC709" s="129">
        <f t="shared" ref="CC709" si="13548">U709/U715</f>
        <v>4.2964035722906108E-2</v>
      </c>
      <c r="CD709" s="130">
        <f t="shared" ref="CD709" si="13549">V709/V715</f>
        <v>5.6403928222530722E-2</v>
      </c>
      <c r="CE709" s="131">
        <f t="shared" ref="CE709" si="13550">W709/W715</f>
        <v>3.2665814514983668E-2</v>
      </c>
      <c r="CF709" s="128">
        <f t="shared" ref="CF709" si="13551">X709/X715</f>
        <v>2.2714002102067032E-2</v>
      </c>
      <c r="CG709" s="129">
        <f t="shared" ref="CG709" si="13552">Y709/Y715</f>
        <v>3.777437468095967E-2</v>
      </c>
      <c r="CH709" s="130">
        <f t="shared" ref="CH709" si="13553">Z709/Z715</f>
        <v>4.9445432224197783E-2</v>
      </c>
      <c r="CI709" s="128">
        <f t="shared" ref="CI709" si="13554">AA709/AA715</f>
        <v>3.9069247574048671E-2</v>
      </c>
      <c r="CJ709" s="134">
        <f t="shared" ref="CJ709" si="13555">AB709/AB715</f>
        <v>3.3791150578853082E-2</v>
      </c>
      <c r="CK709" s="135">
        <f t="shared" ref="CK709" si="13556">AC709/AC715</f>
        <v>4.4529291616377309E-2</v>
      </c>
    </row>
    <row r="710" spans="1:89" x14ac:dyDescent="0.2">
      <c r="A710" s="136" t="s">
        <v>35</v>
      </c>
      <c r="B710" s="192">
        <v>0</v>
      </c>
      <c r="C710" s="176">
        <v>424</v>
      </c>
      <c r="D710" s="177">
        <v>2</v>
      </c>
      <c r="E710" s="178">
        <v>317</v>
      </c>
      <c r="F710" s="175">
        <v>13</v>
      </c>
      <c r="G710" s="179">
        <v>872</v>
      </c>
      <c r="H710" s="177">
        <v>116</v>
      </c>
      <c r="I710" s="178">
        <v>1004</v>
      </c>
      <c r="J710" s="175">
        <v>62</v>
      </c>
      <c r="K710" s="176">
        <v>41</v>
      </c>
      <c r="L710" s="177">
        <v>566</v>
      </c>
      <c r="M710" s="175">
        <v>103</v>
      </c>
      <c r="N710" s="180">
        <v>516</v>
      </c>
      <c r="O710" s="193">
        <v>290</v>
      </c>
      <c r="P710" s="175">
        <v>71</v>
      </c>
      <c r="Q710" s="176">
        <v>205</v>
      </c>
      <c r="R710" s="177">
        <v>229</v>
      </c>
      <c r="S710" s="178">
        <v>174</v>
      </c>
      <c r="T710" s="175">
        <v>16</v>
      </c>
      <c r="U710" s="179">
        <v>16</v>
      </c>
      <c r="V710" s="177">
        <v>327</v>
      </c>
      <c r="W710" s="194">
        <v>28</v>
      </c>
      <c r="X710" s="175">
        <v>51</v>
      </c>
      <c r="Y710" s="179">
        <v>14</v>
      </c>
      <c r="Z710" s="177">
        <v>151</v>
      </c>
      <c r="AA710" s="175">
        <v>88</v>
      </c>
      <c r="AB710" s="156">
        <f t="shared" si="13065"/>
        <v>2120</v>
      </c>
      <c r="AC710" s="157">
        <f t="shared" si="13066"/>
        <v>3576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7">C710/C715</f>
        <v>1.7413446137418374E-2</v>
      </c>
      <c r="BL710" s="130">
        <f t="shared" ref="BL710" si="13558">D710/D715</f>
        <v>2.3479690068091102E-4</v>
      </c>
      <c r="BM710" s="131">
        <f t="shared" ref="BM710" si="13559">E710/E715</f>
        <v>3.3762914048354457E-2</v>
      </c>
      <c r="BN710" s="128">
        <f t="shared" ref="BN710" si="13560">F710/F715</f>
        <v>6.2338160544739621E-4</v>
      </c>
      <c r="BO710" s="129">
        <f t="shared" ref="BO710" si="13561">G710/G715</f>
        <v>3.5220938686485175E-2</v>
      </c>
      <c r="BP710" s="130">
        <f t="shared" ref="BP710" si="13562">H710/H715</f>
        <v>3.3549282739472465E-3</v>
      </c>
      <c r="BQ710" s="131">
        <f t="shared" ref="BQ710" si="13563">I710/I715</f>
        <v>2.489832357901002E-2</v>
      </c>
      <c r="BR710" s="128">
        <f t="shared" ref="BR710" si="13564">J710/J715</f>
        <v>1.4843188891548958E-2</v>
      </c>
      <c r="BS710" s="129">
        <f t="shared" ref="BS710" si="13565">K710/K715</f>
        <v>9.9225556631171354E-3</v>
      </c>
      <c r="BT710" s="130">
        <f t="shared" ref="BT710" si="13566">L710/L715</f>
        <v>3.6302995317811559E-2</v>
      </c>
      <c r="BU710" s="128">
        <f t="shared" ref="BU710" si="13567">M710/M715</f>
        <v>6.9132156520571846E-3</v>
      </c>
      <c r="BV710" s="132">
        <f t="shared" ref="BV710" si="13568">N710/N715</f>
        <v>1.4369656632042106E-2</v>
      </c>
      <c r="BW710" s="133">
        <f t="shared" ref="BW710" si="13569">O710/O715</f>
        <v>8.9241752831117679E-3</v>
      </c>
      <c r="BX710" s="128">
        <f t="shared" ref="BX710" si="13570">P710/P715</f>
        <v>3.8829641782882145E-3</v>
      </c>
      <c r="BY710" s="129">
        <f t="shared" ref="BY710" si="13571">Q710/Q715</f>
        <v>1.4190779454520283E-2</v>
      </c>
      <c r="BZ710" s="130">
        <f t="shared" ref="BZ710" si="13572">R710/R715</f>
        <v>9.4168928365819561E-3</v>
      </c>
      <c r="CA710" s="131">
        <f t="shared" ref="CA710" si="13573">S710/S715</f>
        <v>8.1909334839711904E-3</v>
      </c>
      <c r="CB710" s="128">
        <f t="shared" ref="CB710" si="13574">T710/T715</f>
        <v>3.5126234906695938E-3</v>
      </c>
      <c r="CC710" s="129">
        <f t="shared" ref="CC710" si="13575">U710/U715</f>
        <v>3.861935795317403E-3</v>
      </c>
      <c r="CD710" s="130">
        <f t="shared" ref="CD710" si="13576">V710/V715</f>
        <v>1.6813203763689649E-2</v>
      </c>
      <c r="CE710" s="131">
        <f t="shared" ref="CE710" si="13577">W710/W715</f>
        <v>1.3255692846660038E-3</v>
      </c>
      <c r="CF710" s="128">
        <f t="shared" ref="CF710" si="13578">X710/X715</f>
        <v>2.9779282961578885E-3</v>
      </c>
      <c r="CG710" s="129">
        <f t="shared" ref="CG710" si="13579">Y710/Y715</f>
        <v>1.7866258295048494E-3</v>
      </c>
      <c r="CH710" s="130">
        <f t="shared" ref="CH710" si="13580">Z710/Z715</f>
        <v>4.261564078683713E-3</v>
      </c>
      <c r="CI710" s="128">
        <f t="shared" ref="CI710" si="13581">AA710/AA715</f>
        <v>2.2354315907127977E-3</v>
      </c>
      <c r="CJ710" s="134">
        <f t="shared" ref="CJ710" si="13582">AB710/AB715</f>
        <v>8.1675110280661871E-3</v>
      </c>
      <c r="CK710" s="135">
        <f t="shared" ref="CK710" si="13583">AC710/AC715</f>
        <v>1.383344164887197E-2</v>
      </c>
    </row>
    <row r="711" spans="1:89" x14ac:dyDescent="0.2">
      <c r="A711" s="145" t="s">
        <v>36</v>
      </c>
      <c r="B711" s="189"/>
      <c r="C711" s="183"/>
      <c r="D711" s="184"/>
      <c r="E711" s="185"/>
      <c r="F711" s="182"/>
      <c r="G711" s="186"/>
      <c r="H711" s="184"/>
      <c r="I711" s="185"/>
      <c r="J711" s="182"/>
      <c r="K711" s="186"/>
      <c r="L711" s="184"/>
      <c r="M711" s="182"/>
      <c r="N711" s="187"/>
      <c r="O711" s="190"/>
      <c r="P711" s="182"/>
      <c r="Q711" s="186"/>
      <c r="R711" s="184"/>
      <c r="S711" s="185"/>
      <c r="T711" s="182"/>
      <c r="U711" s="186"/>
      <c r="V711" s="184"/>
      <c r="W711" s="185"/>
      <c r="X711" s="182"/>
      <c r="Y711" s="186"/>
      <c r="Z711" s="184"/>
      <c r="AA711" s="182"/>
      <c r="AB711" s="156">
        <f t="shared" si="13065"/>
        <v>0</v>
      </c>
      <c r="AC711" s="157">
        <f t="shared" si="13066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1">SUM(B712,D712,F712,H712,J712,L712,N712,P712,R712,T712,V712,X712,Z712)</f>
        <v>0</v>
      </c>
      <c r="AC712" s="159">
        <f t="shared" ref="AC712:AC714" si="13612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1"/>
        <v>0</v>
      </c>
      <c r="AC713" s="159">
        <f t="shared" si="13612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1"/>
        <v>0</v>
      </c>
      <c r="AC714" s="159">
        <f t="shared" si="13612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4">SUM(B692:B714)</f>
        <v>20774</v>
      </c>
      <c r="C715" s="21">
        <f t="shared" si="13694"/>
        <v>24349</v>
      </c>
      <c r="D715" s="20">
        <f t="shared" si="13694"/>
        <v>8518</v>
      </c>
      <c r="E715" s="21">
        <f t="shared" si="13694"/>
        <v>9389</v>
      </c>
      <c r="F715" s="20">
        <f t="shared" si="13694"/>
        <v>20854</v>
      </c>
      <c r="G715" s="21">
        <f t="shared" si="13694"/>
        <v>24758</v>
      </c>
      <c r="H715" s="20">
        <f t="shared" si="13694"/>
        <v>34576</v>
      </c>
      <c r="I715" s="21">
        <f t="shared" si="13694"/>
        <v>40324</v>
      </c>
      <c r="J715" s="20">
        <f t="shared" si="13694"/>
        <v>4177</v>
      </c>
      <c r="K715" s="21">
        <f t="shared" si="13694"/>
        <v>4132</v>
      </c>
      <c r="L715" s="20">
        <f t="shared" si="13694"/>
        <v>15591</v>
      </c>
      <c r="M715" s="21">
        <f t="shared" si="13694"/>
        <v>14899</v>
      </c>
      <c r="N715" s="20">
        <f t="shared" si="13694"/>
        <v>35909</v>
      </c>
      <c r="O715" s="21">
        <f t="shared" si="13694"/>
        <v>32496</v>
      </c>
      <c r="P715" s="20">
        <f t="shared" si="13694"/>
        <v>18285</v>
      </c>
      <c r="Q715" s="21">
        <f t="shared" si="13694"/>
        <v>14446</v>
      </c>
      <c r="R715" s="20">
        <f t="shared" si="13694"/>
        <v>24318</v>
      </c>
      <c r="S715" s="21">
        <f t="shared" si="13694"/>
        <v>21243</v>
      </c>
      <c r="T715" s="20">
        <f t="shared" si="13694"/>
        <v>4555</v>
      </c>
      <c r="U715" s="21">
        <f t="shared" si="13694"/>
        <v>4143</v>
      </c>
      <c r="V715" s="20">
        <f t="shared" si="13694"/>
        <v>19449</v>
      </c>
      <c r="W715" s="21">
        <f t="shared" si="13694"/>
        <v>21123</v>
      </c>
      <c r="X715" s="20">
        <f t="shared" si="13694"/>
        <v>17126</v>
      </c>
      <c r="Y715" s="21">
        <f t="shared" si="13694"/>
        <v>7836</v>
      </c>
      <c r="Z715" s="20">
        <f t="shared" si="13694"/>
        <v>35433</v>
      </c>
      <c r="AA715" s="21">
        <f t="shared" si="13694"/>
        <v>39366</v>
      </c>
      <c r="AB715" s="160">
        <f t="shared" ref="AB715:AC715" si="13695">SUM(AB691:AB714)</f>
        <v>259565</v>
      </c>
      <c r="AC715" s="161">
        <f t="shared" si="13695"/>
        <v>258504</v>
      </c>
      <c r="BI715" s="229" t="s">
        <v>13</v>
      </c>
      <c r="BJ715" s="154">
        <f>SUM(BJ691:BJ714)</f>
        <v>1</v>
      </c>
      <c r="BK715" s="155">
        <f t="shared" ref="BK715:CK715" si="13696">SUM(BK691:BK714)</f>
        <v>1</v>
      </c>
      <c r="BL715" s="154">
        <f t="shared" si="13696"/>
        <v>1</v>
      </c>
      <c r="BM715" s="155">
        <f t="shared" si="13696"/>
        <v>1</v>
      </c>
      <c r="BN715" s="154">
        <f t="shared" si="13696"/>
        <v>0.99999999999999989</v>
      </c>
      <c r="BO715" s="155">
        <f t="shared" si="13696"/>
        <v>1</v>
      </c>
      <c r="BP715" s="154">
        <f t="shared" si="13696"/>
        <v>1</v>
      </c>
      <c r="BQ715" s="155">
        <f t="shared" si="13696"/>
        <v>1</v>
      </c>
      <c r="BR715" s="154">
        <f t="shared" si="13696"/>
        <v>1</v>
      </c>
      <c r="BS715" s="155">
        <f t="shared" si="13696"/>
        <v>1</v>
      </c>
      <c r="BT715" s="154">
        <f t="shared" si="13696"/>
        <v>1</v>
      </c>
      <c r="BU715" s="155">
        <f t="shared" si="13696"/>
        <v>1</v>
      </c>
      <c r="BV715" s="154">
        <f t="shared" si="13696"/>
        <v>1</v>
      </c>
      <c r="BW715" s="155">
        <f t="shared" si="13696"/>
        <v>0.99999999999999989</v>
      </c>
      <c r="BX715" s="154">
        <f t="shared" si="13696"/>
        <v>1</v>
      </c>
      <c r="BY715" s="155">
        <f t="shared" si="13696"/>
        <v>1</v>
      </c>
      <c r="BZ715" s="154">
        <f t="shared" si="13696"/>
        <v>1</v>
      </c>
      <c r="CA715" s="155">
        <f t="shared" si="13696"/>
        <v>1</v>
      </c>
      <c r="CB715" s="154">
        <f t="shared" si="13696"/>
        <v>1</v>
      </c>
      <c r="CC715" s="155">
        <f t="shared" si="13696"/>
        <v>0.99999999999999989</v>
      </c>
      <c r="CD715" s="154">
        <f t="shared" si="13696"/>
        <v>1</v>
      </c>
      <c r="CE715" s="155">
        <f t="shared" si="13696"/>
        <v>0.99999999999999978</v>
      </c>
      <c r="CF715" s="154">
        <f t="shared" si="13696"/>
        <v>0.99999999999999989</v>
      </c>
      <c r="CG715" s="155">
        <f t="shared" si="13696"/>
        <v>0.99999999999999978</v>
      </c>
      <c r="CH715" s="154">
        <f t="shared" si="13696"/>
        <v>0.99999999999999989</v>
      </c>
      <c r="CI715" s="155">
        <f t="shared" si="13696"/>
        <v>0.99999999999999989</v>
      </c>
      <c r="CJ715" s="154">
        <f t="shared" si="13696"/>
        <v>1</v>
      </c>
      <c r="CK715" s="155">
        <f t="shared" si="13696"/>
        <v>1</v>
      </c>
    </row>
    <row r="716" spans="1:89" ht="13.5" thickTop="1" x14ac:dyDescent="0.2">
      <c r="A716" s="173"/>
    </row>
    <row r="718" spans="1:89" x14ac:dyDescent="0.2">
      <c r="A718" s="305">
        <f>+A687+1</f>
        <v>44766</v>
      </c>
      <c r="B718" s="305"/>
      <c r="C718" s="305"/>
      <c r="D718" s="305"/>
      <c r="BI718" s="310">
        <f>+BI656+2</f>
        <v>44766</v>
      </c>
      <c r="BJ718" s="310"/>
      <c r="BK718" s="310"/>
      <c r="BL718" s="310"/>
    </row>
    <row r="719" spans="1:89" ht="13.5" thickBot="1" x14ac:dyDescent="0.25">
      <c r="AE719" s="232" t="s">
        <v>84</v>
      </c>
    </row>
    <row r="720" spans="1:89" ht="14.25" thickTop="1" thickBot="1" x14ac:dyDescent="0.25">
      <c r="A720" s="301" t="s">
        <v>0</v>
      </c>
      <c r="B720" s="303" t="s">
        <v>1</v>
      </c>
      <c r="C720" s="304"/>
      <c r="D720" s="303" t="s">
        <v>2</v>
      </c>
      <c r="E720" s="304"/>
      <c r="F720" s="303" t="s">
        <v>3</v>
      </c>
      <c r="G720" s="304"/>
      <c r="H720" s="303" t="s">
        <v>4</v>
      </c>
      <c r="I720" s="304"/>
      <c r="J720" s="303" t="s">
        <v>5</v>
      </c>
      <c r="K720" s="304"/>
      <c r="L720" s="303" t="s">
        <v>6</v>
      </c>
      <c r="M720" s="304"/>
      <c r="N720" s="303" t="s">
        <v>7</v>
      </c>
      <c r="O720" s="304"/>
      <c r="P720" s="303" t="s">
        <v>8</v>
      </c>
      <c r="Q720" s="304"/>
      <c r="R720" s="303" t="s">
        <v>9</v>
      </c>
      <c r="S720" s="304"/>
      <c r="T720" s="303" t="s">
        <v>10</v>
      </c>
      <c r="U720" s="304"/>
      <c r="V720" s="303" t="s">
        <v>11</v>
      </c>
      <c r="W720" s="304"/>
      <c r="X720" s="303" t="s">
        <v>12</v>
      </c>
      <c r="Y720" s="304"/>
      <c r="Z720" s="306" t="s">
        <v>40</v>
      </c>
      <c r="AA720" s="307"/>
      <c r="AB720" s="308" t="s">
        <v>41</v>
      </c>
      <c r="AC720" s="309"/>
      <c r="AE720" s="301" t="s">
        <v>0</v>
      </c>
      <c r="AF720" s="303" t="s">
        <v>1</v>
      </c>
      <c r="AG720" s="304"/>
      <c r="AH720" s="303" t="s">
        <v>2</v>
      </c>
      <c r="AI720" s="304"/>
      <c r="AJ720" s="303" t="s">
        <v>3</v>
      </c>
      <c r="AK720" s="304"/>
      <c r="AL720" s="303" t="s">
        <v>4</v>
      </c>
      <c r="AM720" s="304"/>
      <c r="AN720" s="303" t="s">
        <v>5</v>
      </c>
      <c r="AO720" s="304"/>
      <c r="AP720" s="303" t="s">
        <v>6</v>
      </c>
      <c r="AQ720" s="304"/>
      <c r="AR720" s="303" t="s">
        <v>7</v>
      </c>
      <c r="AS720" s="304"/>
      <c r="AT720" s="303" t="s">
        <v>8</v>
      </c>
      <c r="AU720" s="304"/>
      <c r="AV720" s="303" t="s">
        <v>9</v>
      </c>
      <c r="AW720" s="304"/>
      <c r="AX720" s="303" t="s">
        <v>10</v>
      </c>
      <c r="AY720" s="304"/>
      <c r="AZ720" s="303" t="s">
        <v>11</v>
      </c>
      <c r="BA720" s="304"/>
      <c r="BB720" s="303" t="s">
        <v>12</v>
      </c>
      <c r="BC720" s="304"/>
      <c r="BD720" s="306" t="s">
        <v>40</v>
      </c>
      <c r="BE720" s="307"/>
      <c r="BF720" s="308" t="s">
        <v>41</v>
      </c>
      <c r="BG720" s="309"/>
      <c r="BI720" s="301" t="s">
        <v>0</v>
      </c>
      <c r="BJ720" s="303" t="s">
        <v>1</v>
      </c>
      <c r="BK720" s="304"/>
      <c r="BL720" s="303" t="s">
        <v>2</v>
      </c>
      <c r="BM720" s="304"/>
      <c r="BN720" s="303" t="s">
        <v>3</v>
      </c>
      <c r="BO720" s="304"/>
      <c r="BP720" s="303" t="s">
        <v>4</v>
      </c>
      <c r="BQ720" s="304"/>
      <c r="BR720" s="303" t="s">
        <v>5</v>
      </c>
      <c r="BS720" s="304"/>
      <c r="BT720" s="303" t="s">
        <v>6</v>
      </c>
      <c r="BU720" s="304"/>
      <c r="BV720" s="303" t="s">
        <v>7</v>
      </c>
      <c r="BW720" s="304"/>
      <c r="BX720" s="303" t="s">
        <v>8</v>
      </c>
      <c r="BY720" s="304"/>
      <c r="BZ720" s="303" t="s">
        <v>9</v>
      </c>
      <c r="CA720" s="304"/>
      <c r="CB720" s="303" t="s">
        <v>10</v>
      </c>
      <c r="CC720" s="304"/>
      <c r="CD720" s="303" t="s">
        <v>11</v>
      </c>
      <c r="CE720" s="304"/>
      <c r="CF720" s="303" t="s">
        <v>12</v>
      </c>
      <c r="CG720" s="304"/>
      <c r="CH720" s="306" t="s">
        <v>40</v>
      </c>
      <c r="CI720" s="307"/>
      <c r="CJ720" s="303" t="s">
        <v>41</v>
      </c>
      <c r="CK720" s="304"/>
    </row>
    <row r="721" spans="1:89" ht="15" thickTop="1" thickBot="1" x14ac:dyDescent="0.3">
      <c r="A721" s="302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2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2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695</v>
      </c>
      <c r="AG722" s="172">
        <f t="shared" ref="AG722:AV724" si="13697">SUMIF($A$9:$A$32,$AE722,C$722:C$745)</f>
        <v>529</v>
      </c>
      <c r="AH722" s="126">
        <f t="shared" si="13697"/>
        <v>326</v>
      </c>
      <c r="AI722" s="166">
        <f t="shared" si="13697"/>
        <v>281</v>
      </c>
      <c r="AJ722" s="125">
        <f t="shared" si="13697"/>
        <v>964</v>
      </c>
      <c r="AK722" s="127">
        <f t="shared" si="13697"/>
        <v>715</v>
      </c>
      <c r="AL722" s="126">
        <f t="shared" si="13697"/>
        <v>1278</v>
      </c>
      <c r="AM722" s="166">
        <f t="shared" si="13697"/>
        <v>1100</v>
      </c>
      <c r="AN722" s="125">
        <f t="shared" si="13697"/>
        <v>101</v>
      </c>
      <c r="AO722" s="127">
        <f t="shared" si="13697"/>
        <v>180</v>
      </c>
      <c r="AP722" s="126">
        <f t="shared" si="13697"/>
        <v>372</v>
      </c>
      <c r="AQ722" s="125">
        <f t="shared" si="13697"/>
        <v>461</v>
      </c>
      <c r="AR722" s="165">
        <f t="shared" si="13697"/>
        <v>1253</v>
      </c>
      <c r="AS722" s="167">
        <f t="shared" si="13697"/>
        <v>1123</v>
      </c>
      <c r="AT722" s="125">
        <f t="shared" si="13697"/>
        <v>671</v>
      </c>
      <c r="AU722" s="127">
        <f t="shared" si="13697"/>
        <v>443</v>
      </c>
      <c r="AV722" s="126">
        <f t="shared" si="13697"/>
        <v>898</v>
      </c>
      <c r="AW722" s="166">
        <f t="shared" ref="AW722:BE724" si="13698">SUMIF($A$9:$A$32,$AE722,S$722:S$745)</f>
        <v>721</v>
      </c>
      <c r="AX722" s="125">
        <f t="shared" si="13698"/>
        <v>135</v>
      </c>
      <c r="AY722" s="127">
        <f t="shared" si="13698"/>
        <v>167</v>
      </c>
      <c r="AZ722" s="126">
        <f t="shared" si="13698"/>
        <v>470</v>
      </c>
      <c r="BA722" s="166">
        <f t="shared" si="13698"/>
        <v>705</v>
      </c>
      <c r="BB722" s="125">
        <f t="shared" si="13698"/>
        <v>560</v>
      </c>
      <c r="BC722" s="127">
        <f t="shared" si="13698"/>
        <v>315</v>
      </c>
      <c r="BD722" s="170">
        <f t="shared" si="13698"/>
        <v>1210</v>
      </c>
      <c r="BE722" s="171">
        <f t="shared" si="13698"/>
        <v>1364</v>
      </c>
      <c r="BF722" s="156">
        <f>AF722+AH722+AJ722+AL722+AN722+AP722+AR722+AT722+AV722+AX722+AZ722+BB722+BD722</f>
        <v>8933</v>
      </c>
      <c r="BG722" s="157">
        <f>AG722+AI722+AK722+AM722+AO722+AQ722+AS722+AU722+AW722+AY722+BA722+BC722+BE722</f>
        <v>8104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2">
      <c r="A723" s="136" t="s">
        <v>17</v>
      </c>
      <c r="B723" s="175">
        <v>106</v>
      </c>
      <c r="C723" s="176">
        <v>0</v>
      </c>
      <c r="D723" s="177">
        <v>64</v>
      </c>
      <c r="E723" s="178">
        <v>3</v>
      </c>
      <c r="F723" s="175">
        <v>256</v>
      </c>
      <c r="G723" s="179">
        <v>2</v>
      </c>
      <c r="H723" s="177">
        <v>225</v>
      </c>
      <c r="I723" s="178">
        <v>33</v>
      </c>
      <c r="J723" s="175">
        <v>4</v>
      </c>
      <c r="K723" s="179">
        <v>9</v>
      </c>
      <c r="L723" s="177">
        <v>38</v>
      </c>
      <c r="M723" s="175">
        <v>37</v>
      </c>
      <c r="N723" s="180">
        <v>106</v>
      </c>
      <c r="O723" s="181">
        <v>90</v>
      </c>
      <c r="P723" s="175">
        <v>48</v>
      </c>
      <c r="Q723" s="179">
        <v>25</v>
      </c>
      <c r="R723" s="177">
        <v>21</v>
      </c>
      <c r="S723" s="178">
        <v>28</v>
      </c>
      <c r="T723" s="175">
        <v>0</v>
      </c>
      <c r="U723" s="179">
        <v>0</v>
      </c>
      <c r="V723" s="177">
        <v>5</v>
      </c>
      <c r="W723" s="178">
        <v>0</v>
      </c>
      <c r="X723" s="175">
        <v>0</v>
      </c>
      <c r="Y723" s="179">
        <v>0</v>
      </c>
      <c r="Z723" s="177">
        <v>0</v>
      </c>
      <c r="AA723" s="175">
        <v>0</v>
      </c>
      <c r="AB723" s="156">
        <f t="shared" ref="AB723:AB742" si="13726">B723+D723+F723+H723+J723+L723+N723+P723+R723+T723+V723+X723+Z723</f>
        <v>873</v>
      </c>
      <c r="AC723" s="157">
        <f t="shared" ref="AC723:AC742" si="13727">C723+E723+G723+I723+K723+M723+O723+Q723+S723+U723+W723+Y723+AA723</f>
        <v>227</v>
      </c>
      <c r="AE723" s="237" t="str">
        <f>$AE$10</f>
        <v>08:00 - 08:59</v>
      </c>
      <c r="AF723" s="125">
        <f>SUMIF($A$9:$A$32,$AE723,B$722:B$745)</f>
        <v>891</v>
      </c>
      <c r="AG723" s="176">
        <f t="shared" si="13697"/>
        <v>750</v>
      </c>
      <c r="AH723" s="177">
        <f t="shared" si="13697"/>
        <v>345</v>
      </c>
      <c r="AI723" s="178">
        <f t="shared" si="13697"/>
        <v>315</v>
      </c>
      <c r="AJ723" s="238">
        <f t="shared" si="13697"/>
        <v>1161</v>
      </c>
      <c r="AK723" s="179">
        <f t="shared" si="13697"/>
        <v>680</v>
      </c>
      <c r="AL723" s="177">
        <f t="shared" si="13697"/>
        <v>1566</v>
      </c>
      <c r="AM723" s="178">
        <f t="shared" si="13697"/>
        <v>1375</v>
      </c>
      <c r="AN723" s="238">
        <f t="shared" si="13697"/>
        <v>92</v>
      </c>
      <c r="AO723" s="179">
        <f t="shared" si="13697"/>
        <v>213</v>
      </c>
      <c r="AP723" s="177">
        <f t="shared" si="13697"/>
        <v>333</v>
      </c>
      <c r="AQ723" s="238">
        <f t="shared" si="13697"/>
        <v>707</v>
      </c>
      <c r="AR723" s="180">
        <f t="shared" si="13697"/>
        <v>1420</v>
      </c>
      <c r="AS723" s="181">
        <f t="shared" si="13697"/>
        <v>1456</v>
      </c>
      <c r="AT723" s="238">
        <f t="shared" si="13697"/>
        <v>710</v>
      </c>
      <c r="AU723" s="179">
        <f t="shared" si="13697"/>
        <v>482</v>
      </c>
      <c r="AV723" s="177">
        <f t="shared" si="13697"/>
        <v>1092</v>
      </c>
      <c r="AW723" s="178">
        <f t="shared" si="13698"/>
        <v>819</v>
      </c>
      <c r="AX723" s="238">
        <f t="shared" si="13698"/>
        <v>120</v>
      </c>
      <c r="AY723" s="179">
        <f t="shared" si="13698"/>
        <v>155</v>
      </c>
      <c r="AZ723" s="177">
        <f t="shared" si="13698"/>
        <v>419</v>
      </c>
      <c r="BA723" s="178">
        <f t="shared" si="13698"/>
        <v>942</v>
      </c>
      <c r="BB723" s="238">
        <f t="shared" si="13698"/>
        <v>546</v>
      </c>
      <c r="BC723" s="179">
        <f t="shared" si="13698"/>
        <v>288</v>
      </c>
      <c r="BD723" s="177">
        <f t="shared" si="13698"/>
        <v>1498</v>
      </c>
      <c r="BE723" s="238">
        <f t="shared" si="13698"/>
        <v>1702</v>
      </c>
      <c r="BF723" s="158">
        <f>SUM(AF723,AH723,AJ723,AL723,AN723,AP723,AR723,AT723,AV723,AX723,AZ723,BB723,BD723)</f>
        <v>10193</v>
      </c>
      <c r="BG723" s="159">
        <f>SUM(AG723,AI723,AK723,AM723,AO723,AQ723,AS723,AU723,AW723,AY723,BA723,BC723,BE723)</f>
        <v>9884</v>
      </c>
      <c r="BI723" s="136" t="s">
        <v>17</v>
      </c>
      <c r="BJ723" s="128">
        <f>B723/B746</f>
        <v>5.9112201650680348E-3</v>
      </c>
      <c r="BK723" s="129">
        <f t="shared" ref="BK723" si="13728">C723/C746</f>
        <v>0</v>
      </c>
      <c r="BL723" s="130">
        <f t="shared" ref="BL723" si="13729">D723/D746</f>
        <v>1.0319251854240567E-2</v>
      </c>
      <c r="BM723" s="131">
        <f t="shared" ref="BM723" si="13730">E723/E746</f>
        <v>4.5303533675626698E-4</v>
      </c>
      <c r="BN723" s="128">
        <f t="shared" ref="BN723" si="13731">F723/F746</f>
        <v>1.5038477354167891E-2</v>
      </c>
      <c r="BO723" s="129">
        <f t="shared" ref="BO723" si="13732">G723/G746</f>
        <v>1.4564520827264782E-4</v>
      </c>
      <c r="BP723" s="130">
        <f t="shared" ref="BP723" si="13733">H723/H746</f>
        <v>7.7208153180975915E-3</v>
      </c>
      <c r="BQ723" s="131">
        <f t="shared" ref="BQ723" si="13734">I723/I746</f>
        <v>1.14934522151017E-3</v>
      </c>
      <c r="BR723" s="128">
        <f t="shared" ref="BR723" si="13735">J723/J746</f>
        <v>1.5735641227380016E-3</v>
      </c>
      <c r="BS723" s="129">
        <f t="shared" ref="BS723" si="13736">K723/K746</f>
        <v>3.1746031746031746E-3</v>
      </c>
      <c r="BT723" s="130">
        <f t="shared" ref="BT723" si="13737">L723/L746</f>
        <v>3.8739932714853707E-3</v>
      </c>
      <c r="BU723" s="128">
        <f t="shared" ref="BU723" si="13738">M723/M746</f>
        <v>3.4306907742234585E-3</v>
      </c>
      <c r="BV723" s="132">
        <f t="shared" ref="BV723" si="13739">N723/N746</f>
        <v>4.2148793192572269E-3</v>
      </c>
      <c r="BW723" s="133">
        <f t="shared" ref="BW723" si="13740">O723/O746</f>
        <v>3.5673233184034246E-3</v>
      </c>
      <c r="BX723" s="128">
        <f t="shared" ref="BX723" si="13741">P723/P746</f>
        <v>3.9209279529488642E-3</v>
      </c>
      <c r="BY723" s="129">
        <f t="shared" ref="BY723" si="13742">Q723/Q746</f>
        <v>2.1052631578947368E-3</v>
      </c>
      <c r="BZ723" s="130">
        <f t="shared" ref="BZ723" si="13743">R723/R746</f>
        <v>1.2688821752265861E-3</v>
      </c>
      <c r="CA723" s="131">
        <f t="shared" ref="CA723" si="13744">S723/S746</f>
        <v>1.5475598297684187E-3</v>
      </c>
      <c r="CB723" s="128">
        <f t="shared" ref="CB723" si="13745">T723/T746</f>
        <v>0</v>
      </c>
      <c r="CC723" s="129">
        <f t="shared" ref="CC723" si="13746">U723/U746</f>
        <v>0</v>
      </c>
      <c r="CD723" s="130">
        <f t="shared" ref="CD723" si="13747">V723/V746</f>
        <v>3.9234149403640927E-4</v>
      </c>
      <c r="CE723" s="131">
        <f t="shared" ref="CE723" si="13748">W723/W746</f>
        <v>0</v>
      </c>
      <c r="CF723" s="128">
        <f t="shared" ref="CF723" si="13749">X723/X746</f>
        <v>0</v>
      </c>
      <c r="CG723" s="129">
        <f t="shared" ref="CG723" si="13750">Y723/Y746</f>
        <v>0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4.5754237376966697E-3</v>
      </c>
      <c r="CK723" s="135">
        <f t="shared" ref="CK723" si="13754">AC723/AC746</f>
        <v>1.1944790860919485E-3</v>
      </c>
    </row>
    <row r="724" spans="1:89" ht="13.5" thickBot="1" x14ac:dyDescent="0.25">
      <c r="A724" s="145" t="s">
        <v>18</v>
      </c>
      <c r="B724" s="182">
        <v>368</v>
      </c>
      <c r="C724" s="183">
        <v>98</v>
      </c>
      <c r="D724" s="184">
        <v>242</v>
      </c>
      <c r="E724" s="185">
        <v>80</v>
      </c>
      <c r="F724" s="182">
        <v>815</v>
      </c>
      <c r="G724" s="186">
        <v>225</v>
      </c>
      <c r="H724" s="184">
        <v>816</v>
      </c>
      <c r="I724" s="185">
        <v>458</v>
      </c>
      <c r="J724" s="182">
        <v>29</v>
      </c>
      <c r="K724" s="186">
        <v>77</v>
      </c>
      <c r="L724" s="184">
        <v>216</v>
      </c>
      <c r="M724" s="182">
        <v>301</v>
      </c>
      <c r="N724" s="187">
        <v>735</v>
      </c>
      <c r="O724" s="188">
        <v>703</v>
      </c>
      <c r="P724" s="182">
        <v>317</v>
      </c>
      <c r="Q724" s="186">
        <v>314</v>
      </c>
      <c r="R724" s="184">
        <v>488</v>
      </c>
      <c r="S724" s="185">
        <v>397</v>
      </c>
      <c r="T724" s="182">
        <v>96</v>
      </c>
      <c r="U724" s="186">
        <v>176</v>
      </c>
      <c r="V724" s="184">
        <v>240</v>
      </c>
      <c r="W724" s="185">
        <v>471</v>
      </c>
      <c r="X724" s="182">
        <v>348</v>
      </c>
      <c r="Y724" s="186">
        <v>236</v>
      </c>
      <c r="Z724" s="184">
        <v>695</v>
      </c>
      <c r="AA724" s="182">
        <v>581</v>
      </c>
      <c r="AB724" s="156">
        <f t="shared" si="13726"/>
        <v>5405</v>
      </c>
      <c r="AC724" s="157">
        <f t="shared" si="13727"/>
        <v>4117</v>
      </c>
      <c r="AE724" s="235">
        <f>$AE$11</f>
        <v>0</v>
      </c>
      <c r="AF724" s="125">
        <f>SUMIF($A$9:$A$32,$AE724,B$722:B$745)</f>
        <v>0</v>
      </c>
      <c r="AG724" s="183">
        <f t="shared" si="13697"/>
        <v>0</v>
      </c>
      <c r="AH724" s="184">
        <f t="shared" si="13697"/>
        <v>0</v>
      </c>
      <c r="AI724" s="185">
        <f t="shared" si="13697"/>
        <v>0</v>
      </c>
      <c r="AJ724" s="182">
        <f t="shared" si="13697"/>
        <v>0</v>
      </c>
      <c r="AK724" s="186">
        <f t="shared" si="13697"/>
        <v>0</v>
      </c>
      <c r="AL724" s="184">
        <f t="shared" si="13697"/>
        <v>0</v>
      </c>
      <c r="AM724" s="185">
        <f t="shared" si="13697"/>
        <v>0</v>
      </c>
      <c r="AN724" s="182">
        <f t="shared" si="13697"/>
        <v>0</v>
      </c>
      <c r="AO724" s="186">
        <f t="shared" si="13697"/>
        <v>0</v>
      </c>
      <c r="AP724" s="184">
        <f t="shared" si="13697"/>
        <v>0</v>
      </c>
      <c r="AQ724" s="182">
        <f t="shared" si="13697"/>
        <v>0</v>
      </c>
      <c r="AR724" s="187">
        <f t="shared" si="13697"/>
        <v>0</v>
      </c>
      <c r="AS724" s="188">
        <f t="shared" si="13697"/>
        <v>0</v>
      </c>
      <c r="AT724" s="182">
        <f t="shared" si="13697"/>
        <v>0</v>
      </c>
      <c r="AU724" s="186">
        <f t="shared" si="13697"/>
        <v>0</v>
      </c>
      <c r="AV724" s="184">
        <f t="shared" si="13697"/>
        <v>0</v>
      </c>
      <c r="AW724" s="185">
        <f t="shared" si="13698"/>
        <v>0</v>
      </c>
      <c r="AX724" s="182">
        <f t="shared" si="13698"/>
        <v>0</v>
      </c>
      <c r="AY724" s="186">
        <f t="shared" si="13698"/>
        <v>0</v>
      </c>
      <c r="AZ724" s="184">
        <f t="shared" si="13698"/>
        <v>0</v>
      </c>
      <c r="BA724" s="185">
        <f t="shared" si="13698"/>
        <v>0</v>
      </c>
      <c r="BB724" s="182">
        <f t="shared" si="13698"/>
        <v>0</v>
      </c>
      <c r="BC724" s="186">
        <f t="shared" si="13698"/>
        <v>0</v>
      </c>
      <c r="BD724" s="184">
        <f t="shared" si="13698"/>
        <v>0</v>
      </c>
      <c r="BE724" s="182">
        <f t="shared" si="13698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2.05219718938211E-2</v>
      </c>
      <c r="BK724" s="129">
        <f t="shared" ref="BK724" si="13755">C724/C746</f>
        <v>5.7092921642877947E-3</v>
      </c>
      <c r="BL724" s="130">
        <f t="shared" ref="BL724" si="13756">D724/D746</f>
        <v>3.9019671073847149E-2</v>
      </c>
      <c r="BM724" s="131">
        <f t="shared" ref="BM724" si="13757">E724/E746</f>
        <v>1.2080942313500454E-2</v>
      </c>
      <c r="BN724" s="128">
        <f t="shared" ref="BN724" si="13758">F724/F746</f>
        <v>4.7876402514245429E-2</v>
      </c>
      <c r="BO724" s="129">
        <f t="shared" ref="BO724" si="13759">G724/G746</f>
        <v>1.638508593067288E-2</v>
      </c>
      <c r="BP724" s="130">
        <f t="shared" ref="BP724" si="13760">H724/H746</f>
        <v>2.8000823553633931E-2</v>
      </c>
      <c r="BQ724" s="131">
        <f t="shared" ref="BQ724" si="13761">I724/I746</f>
        <v>1.5951518528838117E-2</v>
      </c>
      <c r="BR724" s="128">
        <f t="shared" ref="BR724" si="13762">J724/J746</f>
        <v>1.1408339889850511E-2</v>
      </c>
      <c r="BS724" s="129">
        <f t="shared" ref="BS724" si="13763">K724/K746</f>
        <v>2.7160493827160494E-2</v>
      </c>
      <c r="BT724" s="130">
        <f t="shared" ref="BT724" si="13764">L724/L746</f>
        <v>2.2020593332653684E-2</v>
      </c>
      <c r="BU724" s="128">
        <f t="shared" ref="BU724" si="13765">M724/M746</f>
        <v>2.7909133055169216E-2</v>
      </c>
      <c r="BV724" s="132">
        <f t="shared" ref="BV724" si="13766">N724/N746</f>
        <v>2.9225814147679829E-2</v>
      </c>
      <c r="BW724" s="133">
        <f t="shared" ref="BW724" si="13767">O724/O746</f>
        <v>2.786475880930675E-2</v>
      </c>
      <c r="BX724" s="128">
        <f t="shared" ref="BX724" si="13768">P724/P746</f>
        <v>2.589446168926646E-2</v>
      </c>
      <c r="BY724" s="129">
        <f t="shared" ref="BY724" si="13769">Q724/Q746</f>
        <v>2.6442105263157895E-2</v>
      </c>
      <c r="BZ724" s="130">
        <f t="shared" ref="BZ724" si="13770">R724/R746</f>
        <v>2.9486404833836858E-2</v>
      </c>
      <c r="CA724" s="131">
        <f t="shared" ref="CA724" si="13771">S724/S746</f>
        <v>2.1942187586359366E-2</v>
      </c>
      <c r="CB724" s="128">
        <f t="shared" ref="CB724" si="13772">T724/T746</f>
        <v>5.1254671649759741E-2</v>
      </c>
      <c r="CC724" s="129">
        <f t="shared" ref="CC724" si="13773">U724/U746</f>
        <v>7.2517511330861151E-2</v>
      </c>
      <c r="CD724" s="130">
        <f t="shared" ref="CD724" si="13774">V724/V746</f>
        <v>1.8832391713747645E-2</v>
      </c>
      <c r="CE724" s="131">
        <f t="shared" ref="CE724" si="13775">W724/W746</f>
        <v>2.9135222071013239E-2</v>
      </c>
      <c r="CF724" s="128">
        <f t="shared" ref="CF724" si="13776">X724/X746</f>
        <v>3.6701117907614426E-2</v>
      </c>
      <c r="CG724" s="129">
        <f t="shared" ref="CG724" si="13777">Y724/Y746</f>
        <v>4.3382352941176469E-2</v>
      </c>
      <c r="CH724" s="130">
        <f t="shared" ref="CH724" si="13778">Z724/Z746</f>
        <v>2.3080499468650373E-2</v>
      </c>
      <c r="CI724" s="128">
        <f t="shared" ref="CI724" si="13779">AA724/AA746</f>
        <v>1.8766149870801035E-2</v>
      </c>
      <c r="CJ724" s="134">
        <f t="shared" ref="CJ724" si="13780">AB724/AB746</f>
        <v>2.8327795306128868E-2</v>
      </c>
      <c r="CK724" s="135">
        <f t="shared" ref="CK724" si="13781">AC724/AC746</f>
        <v>2.1663746244231508E-2</v>
      </c>
    </row>
    <row r="725" spans="1:89" ht="14.25" thickTop="1" thickBot="1" x14ac:dyDescent="0.25">
      <c r="A725" s="136" t="s">
        <v>19</v>
      </c>
      <c r="B725" s="175">
        <v>496</v>
      </c>
      <c r="C725" s="176">
        <v>494</v>
      </c>
      <c r="D725" s="177">
        <v>247</v>
      </c>
      <c r="E725" s="178">
        <v>223</v>
      </c>
      <c r="F725" s="175">
        <v>930</v>
      </c>
      <c r="G725" s="179">
        <v>622</v>
      </c>
      <c r="H725" s="177">
        <v>1140</v>
      </c>
      <c r="I725" s="178">
        <v>960</v>
      </c>
      <c r="J725" s="175">
        <v>64</v>
      </c>
      <c r="K725" s="179">
        <v>136</v>
      </c>
      <c r="L725" s="177">
        <v>330</v>
      </c>
      <c r="M725" s="175">
        <v>472</v>
      </c>
      <c r="N725" s="180">
        <v>1242</v>
      </c>
      <c r="O725" s="181">
        <v>1148</v>
      </c>
      <c r="P725" s="175">
        <v>571</v>
      </c>
      <c r="Q725" s="179">
        <v>477</v>
      </c>
      <c r="R725" s="177">
        <v>798</v>
      </c>
      <c r="S725" s="178">
        <v>601</v>
      </c>
      <c r="T725" s="175">
        <v>135</v>
      </c>
      <c r="U725" s="179">
        <v>196</v>
      </c>
      <c r="V725" s="177">
        <v>370</v>
      </c>
      <c r="W725" s="178">
        <v>656</v>
      </c>
      <c r="X725" s="175">
        <v>500</v>
      </c>
      <c r="Y725" s="179">
        <v>273</v>
      </c>
      <c r="Z725" s="177">
        <v>1015</v>
      </c>
      <c r="AA725" s="175">
        <v>1030</v>
      </c>
      <c r="AB725" s="156">
        <f t="shared" si="13726"/>
        <v>7838</v>
      </c>
      <c r="AC725" s="157">
        <f t="shared" si="13727"/>
        <v>7288</v>
      </c>
      <c r="AE725" s="229" t="s">
        <v>13</v>
      </c>
      <c r="AF725" s="20">
        <f t="shared" ref="AF725:BG725" si="13782">SUM(AF722:AF724)</f>
        <v>1586</v>
      </c>
      <c r="AG725" s="21">
        <f t="shared" si="13782"/>
        <v>1279</v>
      </c>
      <c r="AH725" s="20">
        <f t="shared" si="13782"/>
        <v>671</v>
      </c>
      <c r="AI725" s="21">
        <f t="shared" si="13782"/>
        <v>596</v>
      </c>
      <c r="AJ725" s="20">
        <f t="shared" si="13782"/>
        <v>2125</v>
      </c>
      <c r="AK725" s="21">
        <f t="shared" si="13782"/>
        <v>1395</v>
      </c>
      <c r="AL725" s="20">
        <f t="shared" si="13782"/>
        <v>2844</v>
      </c>
      <c r="AM725" s="21">
        <f t="shared" si="13782"/>
        <v>2475</v>
      </c>
      <c r="AN725" s="20">
        <f t="shared" si="13782"/>
        <v>193</v>
      </c>
      <c r="AO725" s="21">
        <f t="shared" si="13782"/>
        <v>393</v>
      </c>
      <c r="AP725" s="20">
        <f t="shared" si="13782"/>
        <v>705</v>
      </c>
      <c r="AQ725" s="21">
        <f t="shared" si="13782"/>
        <v>1168</v>
      </c>
      <c r="AR725" s="20">
        <f t="shared" si="13782"/>
        <v>2673</v>
      </c>
      <c r="AS725" s="21">
        <f t="shared" si="13782"/>
        <v>2579</v>
      </c>
      <c r="AT725" s="20">
        <f t="shared" si="13782"/>
        <v>1381</v>
      </c>
      <c r="AU725" s="21">
        <f t="shared" si="13782"/>
        <v>925</v>
      </c>
      <c r="AV725" s="20">
        <f t="shared" si="13782"/>
        <v>1990</v>
      </c>
      <c r="AW725" s="21">
        <f t="shared" si="13782"/>
        <v>1540</v>
      </c>
      <c r="AX725" s="20">
        <f t="shared" si="13782"/>
        <v>255</v>
      </c>
      <c r="AY725" s="21">
        <f t="shared" si="13782"/>
        <v>322</v>
      </c>
      <c r="AZ725" s="20">
        <f t="shared" si="13782"/>
        <v>889</v>
      </c>
      <c r="BA725" s="21">
        <f t="shared" si="13782"/>
        <v>1647</v>
      </c>
      <c r="BB725" s="20">
        <f t="shared" si="13782"/>
        <v>1106</v>
      </c>
      <c r="BC725" s="21">
        <f t="shared" si="13782"/>
        <v>603</v>
      </c>
      <c r="BD725" s="20">
        <f t="shared" si="13782"/>
        <v>2708</v>
      </c>
      <c r="BE725" s="21">
        <f t="shared" si="13782"/>
        <v>3066</v>
      </c>
      <c r="BF725" s="160">
        <f t="shared" si="13782"/>
        <v>19126</v>
      </c>
      <c r="BG725" s="161">
        <f t="shared" si="13782"/>
        <v>17988</v>
      </c>
      <c r="BI725" s="136" t="s">
        <v>19</v>
      </c>
      <c r="BJ725" s="128">
        <f>B725/B746</f>
        <v>2.7660049074280615E-2</v>
      </c>
      <c r="BK725" s="129">
        <f t="shared" ref="BK725" si="13783">C725/C746</f>
        <v>2.877949315467521E-2</v>
      </c>
      <c r="BL725" s="130">
        <f t="shared" ref="BL725" si="13784">D725/D746</f>
        <v>3.9825862624959692E-2</v>
      </c>
      <c r="BM725" s="131">
        <f t="shared" ref="BM725" si="13785">E725/E746</f>
        <v>3.3675626698882515E-2</v>
      </c>
      <c r="BN725" s="128">
        <f t="shared" ref="BN725" si="13786">F725/F746</f>
        <v>5.4631968513188037E-2</v>
      </c>
      <c r="BO725" s="129">
        <f t="shared" ref="BO725" si="13787">G725/G746</f>
        <v>4.5295659772793477E-2</v>
      </c>
      <c r="BP725" s="130">
        <f t="shared" ref="BP725" si="13788">H725/H746</f>
        <v>3.9118797611694463E-2</v>
      </c>
      <c r="BQ725" s="131">
        <f t="shared" ref="BQ725" si="13789">I725/I746</f>
        <v>3.3435497353023126E-2</v>
      </c>
      <c r="BR725" s="128">
        <f t="shared" ref="BR725" si="13790">J725/J746</f>
        <v>2.5177025963808025E-2</v>
      </c>
      <c r="BS725" s="129">
        <f t="shared" ref="BS725" si="13791">K725/K746</f>
        <v>4.797178130511464E-2</v>
      </c>
      <c r="BT725" s="130">
        <f t="shared" ref="BT725" si="13792">L725/L746</f>
        <v>3.3642573147109799E-2</v>
      </c>
      <c r="BU725" s="128">
        <f t="shared" ref="BU725" si="13793">M725/M746</f>
        <v>4.3764487714418175E-2</v>
      </c>
      <c r="BV725" s="132">
        <f t="shared" ref="BV725" si="13794">N725/N746</f>
        <v>4.9385661457712039E-2</v>
      </c>
      <c r="BW725" s="133">
        <f t="shared" ref="BW725" si="13795">O725/O746</f>
        <v>4.5503190772523683E-2</v>
      </c>
      <c r="BX725" s="128">
        <f t="shared" ref="BX725" si="13796">P725/P746</f>
        <v>4.6642705440287535E-2</v>
      </c>
      <c r="BY725" s="129">
        <f t="shared" ref="BY725" si="13797">Q725/Q746</f>
        <v>4.0168421052631582E-2</v>
      </c>
      <c r="BZ725" s="130">
        <f t="shared" ref="BZ725" si="13798">R725/R746</f>
        <v>4.8217522658610269E-2</v>
      </c>
      <c r="CA725" s="131">
        <f t="shared" ref="CA725" si="13799">S725/S746</f>
        <v>3.3217266346100699E-2</v>
      </c>
      <c r="CB725" s="128">
        <f t="shared" ref="CB725" si="13800">T725/T746</f>
        <v>7.2076882007474641E-2</v>
      </c>
      <c r="CC725" s="129">
        <f t="shared" ref="CC725" si="13801">U725/U746</f>
        <v>8.0758137618459E-2</v>
      </c>
      <c r="CD725" s="130">
        <f t="shared" ref="CD725" si="13802">V725/V746</f>
        <v>2.9033270558694289E-2</v>
      </c>
      <c r="CE725" s="131">
        <f t="shared" ref="CE725" si="13803">W725/W746</f>
        <v>4.0578992948162813E-2</v>
      </c>
      <c r="CF725" s="128">
        <f t="shared" ref="CF725" si="13804">X725/X746</f>
        <v>5.2731491246572455E-2</v>
      </c>
      <c r="CG725" s="129">
        <f t="shared" ref="CG725" si="13805">Y725/Y746</f>
        <v>5.0183823529411767E-2</v>
      </c>
      <c r="CH725" s="130">
        <f t="shared" ref="CH725" si="13806">Z725/Z746</f>
        <v>3.3707492029755579E-2</v>
      </c>
      <c r="CI725" s="128">
        <f t="shared" ref="CI725" si="13807">AA725/AA746</f>
        <v>3.3268733850129198E-2</v>
      </c>
      <c r="CJ725" s="134">
        <f t="shared" ref="CJ725" si="13808">AB725/AB746</f>
        <v>4.107923397029381E-2</v>
      </c>
      <c r="CK725" s="135">
        <f t="shared" ref="CK725" si="13809">AC725/AC746</f>
        <v>3.8349619292678945E-2</v>
      </c>
    </row>
    <row r="726" spans="1:89" ht="13.5" thickTop="1" x14ac:dyDescent="0.2">
      <c r="A726" s="145" t="s">
        <v>20</v>
      </c>
      <c r="B726" s="182">
        <v>695</v>
      </c>
      <c r="C726" s="183">
        <v>529</v>
      </c>
      <c r="D726" s="184">
        <v>326</v>
      </c>
      <c r="E726" s="185">
        <v>281</v>
      </c>
      <c r="F726" s="182">
        <v>964</v>
      </c>
      <c r="G726" s="186">
        <v>715</v>
      </c>
      <c r="H726" s="184">
        <v>1278</v>
      </c>
      <c r="I726" s="185">
        <v>1100</v>
      </c>
      <c r="J726" s="182">
        <v>101</v>
      </c>
      <c r="K726" s="186">
        <v>180</v>
      </c>
      <c r="L726" s="184">
        <v>372</v>
      </c>
      <c r="M726" s="182">
        <v>461</v>
      </c>
      <c r="N726" s="187">
        <v>1253</v>
      </c>
      <c r="O726" s="188">
        <v>1123</v>
      </c>
      <c r="P726" s="182">
        <v>671</v>
      </c>
      <c r="Q726" s="186">
        <v>443</v>
      </c>
      <c r="R726" s="184">
        <v>898</v>
      </c>
      <c r="S726" s="185">
        <v>721</v>
      </c>
      <c r="T726" s="182">
        <v>135</v>
      </c>
      <c r="U726" s="186">
        <v>167</v>
      </c>
      <c r="V726" s="184">
        <v>470</v>
      </c>
      <c r="W726" s="185">
        <v>705</v>
      </c>
      <c r="X726" s="182">
        <v>560</v>
      </c>
      <c r="Y726" s="186">
        <v>315</v>
      </c>
      <c r="Z726" s="184">
        <v>1210</v>
      </c>
      <c r="AA726" s="182">
        <v>1364</v>
      </c>
      <c r="AB726" s="156">
        <f t="shared" si="13726"/>
        <v>8933</v>
      </c>
      <c r="AC726" s="157">
        <f t="shared" si="13727"/>
        <v>8104</v>
      </c>
      <c r="BI726" s="145" t="s">
        <v>20</v>
      </c>
      <c r="BJ726" s="128">
        <f>B726/B746</f>
        <v>3.8757528440776269E-2</v>
      </c>
      <c r="BK726" s="129">
        <f t="shared" ref="BK726" si="13810">C726/C746</f>
        <v>3.0818526070492281E-2</v>
      </c>
      <c r="BL726" s="130">
        <f t="shared" ref="BL726" si="13811">D726/D746</f>
        <v>5.2563689132537894E-2</v>
      </c>
      <c r="BM726" s="131">
        <f t="shared" ref="BM726" si="13812">E726/E746</f>
        <v>4.2434309876170341E-2</v>
      </c>
      <c r="BN726" s="128">
        <f t="shared" ref="BN726" si="13813">F726/F746</f>
        <v>5.6629266286788466E-2</v>
      </c>
      <c r="BO726" s="129">
        <f t="shared" ref="BO726" si="13814">G726/G746</f>
        <v>5.2068161957471597E-2</v>
      </c>
      <c r="BP726" s="130">
        <f t="shared" ref="BP726" si="13815">H726/H746</f>
        <v>4.3854231006794316E-2</v>
      </c>
      <c r="BQ726" s="131">
        <f t="shared" ref="BQ726" si="13816">I726/I746</f>
        <v>3.8311507383672332E-2</v>
      </c>
      <c r="BR726" s="128">
        <f t="shared" ref="BR726" si="13817">J726/J746</f>
        <v>3.9732494099134541E-2</v>
      </c>
      <c r="BS726" s="129">
        <f t="shared" ref="BS726" si="13818">K726/K746</f>
        <v>6.3492063492063489E-2</v>
      </c>
      <c r="BT726" s="130">
        <f t="shared" ref="BT726" si="13819">L726/L746</f>
        <v>3.7924355184014678E-2</v>
      </c>
      <c r="BU726" s="128">
        <f t="shared" ref="BU726" si="13820">M726/M746</f>
        <v>4.2744552619378769E-2</v>
      </c>
      <c r="BV726" s="132">
        <f t="shared" ref="BV726" si="13821">N726/N746</f>
        <v>4.9823054594616091E-2</v>
      </c>
      <c r="BW726" s="133">
        <f t="shared" ref="BW726" si="13822">O726/O746</f>
        <v>4.4512267628522735E-2</v>
      </c>
      <c r="BX726" s="128">
        <f t="shared" ref="BX726" si="13823">P726/P746</f>
        <v>5.4811305342264333E-2</v>
      </c>
      <c r="BY726" s="129">
        <f t="shared" ref="BY726" si="13824">Q726/Q746</f>
        <v>3.7305263157894737E-2</v>
      </c>
      <c r="BZ726" s="130">
        <f t="shared" ref="BZ726" si="13825">R726/R746</f>
        <v>5.4259818731117827E-2</v>
      </c>
      <c r="CA726" s="131">
        <f t="shared" ref="CA726" si="13826">S726/S746</f>
        <v>3.9849665616536779E-2</v>
      </c>
      <c r="CB726" s="128">
        <f t="shared" ref="CB726" si="13827">T726/T746</f>
        <v>7.2076882007474641E-2</v>
      </c>
      <c r="CC726" s="129">
        <f t="shared" ref="CC726" si="13828">U726/U746</f>
        <v>6.880922950144211E-2</v>
      </c>
      <c r="CD726" s="130">
        <f t="shared" ref="CD726" si="13829">V726/V746</f>
        <v>3.6880100439422477E-2</v>
      </c>
      <c r="CE726" s="131">
        <f t="shared" ref="CE726" si="13830">W726/W746</f>
        <v>4.3610045775083511E-2</v>
      </c>
      <c r="CF726" s="128">
        <f t="shared" ref="CF726" si="13831">X726/X746</f>
        <v>5.9059270196161147E-2</v>
      </c>
      <c r="CG726" s="129">
        <f t="shared" ref="CG726" si="13832">Y726/Y746</f>
        <v>5.7904411764705885E-2</v>
      </c>
      <c r="CH726" s="130">
        <f t="shared" ref="CH726" si="13833">Z726/Z746</f>
        <v>4.0183315621679067E-2</v>
      </c>
      <c r="CI726" s="128">
        <f t="shared" ref="CI726" si="13834">AA726/AA746</f>
        <v>4.4056847545219636E-2</v>
      </c>
      <c r="CJ726" s="134">
        <f t="shared" ref="CJ726" si="13835">AB726/AB746</f>
        <v>4.6818167524449429E-2</v>
      </c>
      <c r="CK726" s="135">
        <f t="shared" ref="CK726" si="13836">AC726/AC746</f>
        <v>4.2643429575723132E-2</v>
      </c>
    </row>
    <row r="727" spans="1:89" ht="13.5" thickBot="1" x14ac:dyDescent="0.25">
      <c r="A727" s="136" t="s">
        <v>21</v>
      </c>
      <c r="B727" s="175">
        <v>891</v>
      </c>
      <c r="C727" s="176">
        <v>750</v>
      </c>
      <c r="D727" s="177">
        <v>345</v>
      </c>
      <c r="E727" s="178">
        <v>315</v>
      </c>
      <c r="F727" s="175">
        <v>1161</v>
      </c>
      <c r="G727" s="179">
        <v>680</v>
      </c>
      <c r="H727" s="177">
        <v>1566</v>
      </c>
      <c r="I727" s="178">
        <v>1375</v>
      </c>
      <c r="J727" s="175">
        <v>92</v>
      </c>
      <c r="K727" s="179">
        <v>213</v>
      </c>
      <c r="L727" s="177">
        <v>333</v>
      </c>
      <c r="M727" s="175">
        <v>707</v>
      </c>
      <c r="N727" s="180">
        <v>1420</v>
      </c>
      <c r="O727" s="181">
        <v>1456</v>
      </c>
      <c r="P727" s="175">
        <v>710</v>
      </c>
      <c r="Q727" s="179">
        <v>482</v>
      </c>
      <c r="R727" s="177">
        <v>1092</v>
      </c>
      <c r="S727" s="178">
        <v>819</v>
      </c>
      <c r="T727" s="175">
        <v>120</v>
      </c>
      <c r="U727" s="179">
        <v>155</v>
      </c>
      <c r="V727" s="177">
        <v>419</v>
      </c>
      <c r="W727" s="178">
        <v>942</v>
      </c>
      <c r="X727" s="175">
        <v>546</v>
      </c>
      <c r="Y727" s="179">
        <v>288</v>
      </c>
      <c r="Z727" s="177">
        <v>1498</v>
      </c>
      <c r="AA727" s="175">
        <v>1702</v>
      </c>
      <c r="AB727" s="156">
        <f t="shared" si="13726"/>
        <v>10193</v>
      </c>
      <c r="AC727" s="157">
        <f t="shared" si="13727"/>
        <v>9884</v>
      </c>
      <c r="AE727" s="232" t="s">
        <v>85</v>
      </c>
      <c r="BI727" s="136" t="s">
        <v>21</v>
      </c>
      <c r="BJ727" s="128">
        <f>B727/B746</f>
        <v>4.9687709123354899E-2</v>
      </c>
      <c r="BK727" s="129">
        <f t="shared" ref="BK727" si="13837">C727/C746</f>
        <v>4.3693562481794346E-2</v>
      </c>
      <c r="BL727" s="130">
        <f t="shared" ref="BL727" si="13838">D727/D746</f>
        <v>5.5627217026765562E-2</v>
      </c>
      <c r="BM727" s="131">
        <f t="shared" ref="BM727" si="13839">E727/E746</f>
        <v>4.7568710359408031E-2</v>
      </c>
      <c r="BN727" s="128">
        <f t="shared" ref="BN727" si="13840">F727/F746</f>
        <v>6.8201844563237968E-2</v>
      </c>
      <c r="BO727" s="129">
        <f t="shared" ref="BO727" si="13841">G727/G746</f>
        <v>4.9519370812700261E-2</v>
      </c>
      <c r="BP727" s="130">
        <f t="shared" ref="BP727" si="13842">H727/H746</f>
        <v>5.3736874613959235E-2</v>
      </c>
      <c r="BQ727" s="131">
        <f t="shared" ref="BQ727" si="13843">I727/I746</f>
        <v>4.7889384229590416E-2</v>
      </c>
      <c r="BR727" s="128">
        <f t="shared" ref="BR727" si="13844">J727/J746</f>
        <v>3.6191974822974038E-2</v>
      </c>
      <c r="BS727" s="129">
        <f t="shared" ref="BS727" si="13845">K727/K746</f>
        <v>7.5132275132275134E-2</v>
      </c>
      <c r="BT727" s="130">
        <f t="shared" ref="BT727" si="13846">L727/L746</f>
        <v>3.3948414721174429E-2</v>
      </c>
      <c r="BU727" s="128">
        <f t="shared" ref="BU727" si="13847">M727/M746</f>
        <v>6.5554010199350948E-2</v>
      </c>
      <c r="BV727" s="132">
        <f t="shared" ref="BV727" si="13848">N727/N746</f>
        <v>5.6463477673068509E-2</v>
      </c>
      <c r="BW727" s="133">
        <f t="shared" ref="BW727" si="13849">O727/O746</f>
        <v>5.7711363906615402E-2</v>
      </c>
      <c r="BX727" s="128">
        <f t="shared" ref="BX727" si="13850">P727/P746</f>
        <v>5.7997059304035287E-2</v>
      </c>
      <c r="BY727" s="129">
        <f t="shared" ref="BY727" si="13851">Q727/Q746</f>
        <v>4.0589473684210529E-2</v>
      </c>
      <c r="BZ727" s="130">
        <f t="shared" ref="BZ727" si="13852">R727/R746</f>
        <v>6.5981873111782482E-2</v>
      </c>
      <c r="CA727" s="131">
        <f t="shared" ref="CA727" si="13853">S727/S746</f>
        <v>4.5266125020726244E-2</v>
      </c>
      <c r="CB727" s="128">
        <f t="shared" ref="CB727" si="13854">T727/T746</f>
        <v>6.4068339562199678E-2</v>
      </c>
      <c r="CC727" s="129">
        <f t="shared" ref="CC727" si="13855">U727/U746</f>
        <v>6.3864853728883397E-2</v>
      </c>
      <c r="CD727" s="130">
        <f t="shared" ref="CD727" si="13856">V727/V746</f>
        <v>3.2878217200251102E-2</v>
      </c>
      <c r="CE727" s="131">
        <f t="shared" ref="CE727" si="13857">W727/W746</f>
        <v>5.8270444142026478E-2</v>
      </c>
      <c r="CF727" s="128">
        <f t="shared" ref="CF727" si="13858">X727/X746</f>
        <v>5.7582788441257117E-2</v>
      </c>
      <c r="CG727" s="129">
        <f t="shared" ref="CG727" si="13859">Y727/Y746</f>
        <v>5.2941176470588235E-2</v>
      </c>
      <c r="CH727" s="130">
        <f t="shared" ref="CH727" si="13860">Z727/Z746</f>
        <v>4.974760892667375E-2</v>
      </c>
      <c r="CI727" s="128">
        <f t="shared" ref="CI727" si="13861">AA727/AA746</f>
        <v>5.4974160206718345E-2</v>
      </c>
      <c r="CJ727" s="134">
        <f t="shared" ref="CJ727" si="13862">AB727/AB746</f>
        <v>5.3421871888135346E-2</v>
      </c>
      <c r="CK727" s="135">
        <f t="shared" ref="CK727" si="13863">AC727/AC746</f>
        <v>5.2009829457853832E-2</v>
      </c>
    </row>
    <row r="728" spans="1:89" ht="14.25" thickTop="1" thickBot="1" x14ac:dyDescent="0.25">
      <c r="A728" s="145" t="s">
        <v>22</v>
      </c>
      <c r="B728" s="182">
        <v>1070</v>
      </c>
      <c r="C728" s="183">
        <v>928</v>
      </c>
      <c r="D728" s="184">
        <v>412</v>
      </c>
      <c r="E728" s="185">
        <v>347</v>
      </c>
      <c r="F728" s="182">
        <v>1366</v>
      </c>
      <c r="G728" s="186">
        <v>653</v>
      </c>
      <c r="H728" s="184">
        <v>1899</v>
      </c>
      <c r="I728" s="185">
        <v>1523</v>
      </c>
      <c r="J728" s="182">
        <v>115</v>
      </c>
      <c r="K728" s="186">
        <v>330</v>
      </c>
      <c r="L728" s="184">
        <v>309</v>
      </c>
      <c r="M728" s="182">
        <v>1080</v>
      </c>
      <c r="N728" s="187">
        <v>1358</v>
      </c>
      <c r="O728" s="188">
        <v>1769</v>
      </c>
      <c r="P728" s="182">
        <v>848</v>
      </c>
      <c r="Q728" s="186">
        <v>487</v>
      </c>
      <c r="R728" s="184">
        <v>1280</v>
      </c>
      <c r="S728" s="185">
        <v>866</v>
      </c>
      <c r="T728" s="182">
        <v>131</v>
      </c>
      <c r="U728" s="186">
        <v>145</v>
      </c>
      <c r="V728" s="184">
        <v>522</v>
      </c>
      <c r="W728" s="185">
        <v>1205</v>
      </c>
      <c r="X728" s="182">
        <v>637</v>
      </c>
      <c r="Y728" s="186">
        <v>301</v>
      </c>
      <c r="Z728" s="184">
        <v>1651</v>
      </c>
      <c r="AA728" s="182">
        <v>1847</v>
      </c>
      <c r="AB728" s="156">
        <f t="shared" si="13726"/>
        <v>11598</v>
      </c>
      <c r="AC728" s="157">
        <f t="shared" si="13727"/>
        <v>11481</v>
      </c>
      <c r="AE728" s="301" t="s">
        <v>0</v>
      </c>
      <c r="AF728" s="303" t="s">
        <v>1</v>
      </c>
      <c r="AG728" s="304"/>
      <c r="AH728" s="303" t="s">
        <v>2</v>
      </c>
      <c r="AI728" s="304"/>
      <c r="AJ728" s="303" t="s">
        <v>3</v>
      </c>
      <c r="AK728" s="304"/>
      <c r="AL728" s="303" t="s">
        <v>4</v>
      </c>
      <c r="AM728" s="304"/>
      <c r="AN728" s="303" t="s">
        <v>5</v>
      </c>
      <c r="AO728" s="304"/>
      <c r="AP728" s="303" t="s">
        <v>6</v>
      </c>
      <c r="AQ728" s="304"/>
      <c r="AR728" s="303" t="s">
        <v>7</v>
      </c>
      <c r="AS728" s="304"/>
      <c r="AT728" s="303" t="s">
        <v>8</v>
      </c>
      <c r="AU728" s="304"/>
      <c r="AV728" s="303" t="s">
        <v>9</v>
      </c>
      <c r="AW728" s="304"/>
      <c r="AX728" s="303" t="s">
        <v>10</v>
      </c>
      <c r="AY728" s="304"/>
      <c r="AZ728" s="303" t="s">
        <v>11</v>
      </c>
      <c r="BA728" s="304"/>
      <c r="BB728" s="303" t="s">
        <v>12</v>
      </c>
      <c r="BC728" s="304"/>
      <c r="BD728" s="306" t="s">
        <v>40</v>
      </c>
      <c r="BE728" s="307"/>
      <c r="BF728" s="308" t="s">
        <v>41</v>
      </c>
      <c r="BG728" s="309"/>
      <c r="BI728" s="145" t="s">
        <v>22</v>
      </c>
      <c r="BJ728" s="128">
        <f>B728/B746</f>
        <v>5.9669863930403751E-2</v>
      </c>
      <c r="BK728" s="129">
        <f t="shared" ref="BK728" si="13864">C728/C746</f>
        <v>5.4063501310806873E-2</v>
      </c>
      <c r="BL728" s="130">
        <f t="shared" ref="BL728" si="13865">D728/D746</f>
        <v>6.6430183811673649E-2</v>
      </c>
      <c r="BM728" s="131">
        <f t="shared" ref="BM728" si="13866">E728/E746</f>
        <v>5.2401087284808218E-2</v>
      </c>
      <c r="BN728" s="128">
        <f t="shared" ref="BN728" si="13867">F728/F746</f>
        <v>8.0244375257005229E-2</v>
      </c>
      <c r="BO728" s="129">
        <f t="shared" ref="BO728" si="13868">G728/G746</f>
        <v>4.7553160501019515E-2</v>
      </c>
      <c r="BP728" s="130">
        <f t="shared" ref="BP728" si="13869">H728/H746</f>
        <v>6.5163681284743674E-2</v>
      </c>
      <c r="BQ728" s="131">
        <f t="shared" ref="BQ728" si="13870">I728/I746</f>
        <v>5.3044023404848144E-2</v>
      </c>
      <c r="BR728" s="128">
        <f t="shared" ref="BR728" si="13871">J728/J746</f>
        <v>4.5239968528717547E-2</v>
      </c>
      <c r="BS728" s="129">
        <f t="shared" ref="BS728" si="13872">K728/K746</f>
        <v>0.1164021164021164</v>
      </c>
      <c r="BT728" s="130">
        <f t="shared" ref="BT728" si="13873">L728/L746</f>
        <v>3.1501682128657359E-2</v>
      </c>
      <c r="BU728" s="128">
        <f t="shared" ref="BU728" si="13874">M728/M746</f>
        <v>0.10013908205841446</v>
      </c>
      <c r="BV728" s="132">
        <f t="shared" ref="BV728" si="13875">N728/N746</f>
        <v>5.3998170901427493E-2</v>
      </c>
      <c r="BW728" s="133">
        <f t="shared" ref="BW728" si="13876">O728/O746</f>
        <v>7.0117721669507319E-2</v>
      </c>
      <c r="BX728" s="128">
        <f t="shared" ref="BX728" si="13877">P728/P746</f>
        <v>6.926972716876327E-2</v>
      </c>
      <c r="BY728" s="129">
        <f t="shared" ref="BY728" si="13878">Q728/Q746</f>
        <v>4.1010526315789476E-2</v>
      </c>
      <c r="BZ728" s="130">
        <f t="shared" ref="BZ728" si="13879">R728/R746</f>
        <v>7.7341389728096677E-2</v>
      </c>
      <c r="CA728" s="131">
        <f t="shared" ref="CA728" si="13880">S728/S746</f>
        <v>4.786381473498038E-2</v>
      </c>
      <c r="CB728" s="128">
        <f t="shared" ref="CB728" si="13881">T728/T746</f>
        <v>6.9941270688734652E-2</v>
      </c>
      <c r="CC728" s="129">
        <f t="shared" ref="CC728" si="13882">U728/U746</f>
        <v>5.9744540585084466E-2</v>
      </c>
      <c r="CD728" s="130">
        <f t="shared" ref="CD728" si="13883">V728/V746</f>
        <v>4.0960451977401127E-2</v>
      </c>
      <c r="CE728" s="131">
        <f t="shared" ref="CE728" si="13884">W728/W746</f>
        <v>7.4539156253866146E-2</v>
      </c>
      <c r="CF728" s="128">
        <f t="shared" ref="CF728" si="13885">X728/X746</f>
        <v>6.7179919848133304E-2</v>
      </c>
      <c r="CG728" s="129">
        <f t="shared" ref="CG728" si="13886">Y728/Y746</f>
        <v>5.5330882352941174E-2</v>
      </c>
      <c r="CH728" s="130">
        <f t="shared" ref="CH728" si="13887">Z728/Z746</f>
        <v>5.4828639744952182E-2</v>
      </c>
      <c r="CI728" s="128">
        <f t="shared" ref="CI728" si="13888">AA728/AA746</f>
        <v>5.965762273901809E-2</v>
      </c>
      <c r="CJ728" s="134">
        <f t="shared" ref="CJ728" si="13889">AB728/AB746</f>
        <v>6.0785526357166067E-2</v>
      </c>
      <c r="CK728" s="135">
        <f t="shared" ref="CK728" si="13890">AC728/AC746</f>
        <v>6.0413279239743004E-2</v>
      </c>
    </row>
    <row r="729" spans="1:89" ht="15" thickTop="1" thickBot="1" x14ac:dyDescent="0.3">
      <c r="A729" s="136" t="s">
        <v>23</v>
      </c>
      <c r="B729" s="175">
        <v>971</v>
      </c>
      <c r="C729" s="176">
        <v>1056</v>
      </c>
      <c r="D729" s="177">
        <v>390</v>
      </c>
      <c r="E729" s="178">
        <v>361</v>
      </c>
      <c r="F729" s="175">
        <v>1165</v>
      </c>
      <c r="G729" s="179">
        <v>593</v>
      </c>
      <c r="H729" s="177">
        <v>1818</v>
      </c>
      <c r="I729" s="178">
        <v>1419</v>
      </c>
      <c r="J729" s="175">
        <v>110</v>
      </c>
      <c r="K729" s="179">
        <v>300</v>
      </c>
      <c r="L729" s="177">
        <v>290</v>
      </c>
      <c r="M729" s="175">
        <v>864</v>
      </c>
      <c r="N729" s="180">
        <v>1371</v>
      </c>
      <c r="O729" s="181">
        <v>1529</v>
      </c>
      <c r="P729" s="175">
        <v>916</v>
      </c>
      <c r="Q729" s="179">
        <v>430</v>
      </c>
      <c r="R729" s="177">
        <v>1116</v>
      </c>
      <c r="S729" s="178">
        <v>911</v>
      </c>
      <c r="T729" s="175">
        <v>80</v>
      </c>
      <c r="U729" s="179">
        <v>104</v>
      </c>
      <c r="V729" s="177">
        <v>335</v>
      </c>
      <c r="W729" s="178">
        <v>1301</v>
      </c>
      <c r="X729" s="175">
        <v>600</v>
      </c>
      <c r="Y729" s="179">
        <v>265</v>
      </c>
      <c r="Z729" s="177">
        <v>1731</v>
      </c>
      <c r="AA729" s="175">
        <v>2061</v>
      </c>
      <c r="AB729" s="156">
        <f t="shared" si="13726"/>
        <v>10893</v>
      </c>
      <c r="AC729" s="157">
        <f t="shared" si="13727"/>
        <v>11194</v>
      </c>
      <c r="AE729" s="302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5.4149007361142094E-2</v>
      </c>
      <c r="BK729" s="129">
        <f t="shared" ref="BK729" si="13891">C729/C746</f>
        <v>6.1520535974366443E-2</v>
      </c>
      <c r="BL729" s="130">
        <f t="shared" ref="BL729" si="13892">D729/D746</f>
        <v>6.2882940986778463E-2</v>
      </c>
      <c r="BM729" s="131">
        <f t="shared" ref="BM729" si="13893">E729/E746</f>
        <v>5.4515252189670793E-2</v>
      </c>
      <c r="BN729" s="128">
        <f t="shared" ref="BN729" si="13894">F729/F746</f>
        <v>6.8436820771896847E-2</v>
      </c>
      <c r="BO729" s="129">
        <f t="shared" ref="BO729" si="13895">G729/G746</f>
        <v>4.3183804252840081E-2</v>
      </c>
      <c r="BP729" s="130">
        <f t="shared" ref="BP729" si="13896">H729/H746</f>
        <v>6.2384187770228534E-2</v>
      </c>
      <c r="BQ729" s="131">
        <f t="shared" ref="BQ729" si="13897">I729/I746</f>
        <v>4.9421844524937308E-2</v>
      </c>
      <c r="BR729" s="128">
        <f t="shared" ref="BR729" si="13898">J729/J746</f>
        <v>4.3273013375295044E-2</v>
      </c>
      <c r="BS729" s="129">
        <f t="shared" ref="BS729" si="13899">K729/K746</f>
        <v>0.10582010582010581</v>
      </c>
      <c r="BT729" s="130">
        <f t="shared" ref="BT729" si="13900">L729/L746</f>
        <v>2.9564685492914671E-2</v>
      </c>
      <c r="BU729" s="128">
        <f t="shared" ref="BU729" si="13901">M729/M746</f>
        <v>8.0111265646731572E-2</v>
      </c>
      <c r="BV729" s="132">
        <f t="shared" ref="BV729" si="13902">N729/N746</f>
        <v>5.4515090063223193E-2</v>
      </c>
      <c r="BW729" s="133">
        <f t="shared" ref="BW729" si="13903">O729/O746</f>
        <v>6.0604859487098178E-2</v>
      </c>
      <c r="BX729" s="128">
        <f t="shared" ref="BX729" si="13904">P729/P746</f>
        <v>7.4824375102107502E-2</v>
      </c>
      <c r="BY729" s="129">
        <f t="shared" ref="BY729" si="13905">Q729/Q746</f>
        <v>3.6210526315789471E-2</v>
      </c>
      <c r="BZ729" s="130">
        <f t="shared" ref="BZ729" si="13906">R729/R746</f>
        <v>6.7432024169184285E-2</v>
      </c>
      <c r="CA729" s="131">
        <f t="shared" ref="CA729" si="13907">S729/S746</f>
        <v>5.0350964461393907E-2</v>
      </c>
      <c r="CB729" s="128">
        <f t="shared" ref="CB729" si="13908">T729/T746</f>
        <v>4.2712226374799787E-2</v>
      </c>
      <c r="CC729" s="129">
        <f t="shared" ref="CC729" si="13909">U729/U746</f>
        <v>4.2851256695508856E-2</v>
      </c>
      <c r="CD729" s="130">
        <f t="shared" ref="CD729" si="13910">V729/V746</f>
        <v>2.6286880100439423E-2</v>
      </c>
      <c r="CE729" s="131">
        <f t="shared" ref="CE729" si="13911">W729/W746</f>
        <v>8.0477545465792402E-2</v>
      </c>
      <c r="CF729" s="128">
        <f t="shared" ref="CF729" si="13912">X729/X746</f>
        <v>6.3277789495886944E-2</v>
      </c>
      <c r="CG729" s="129">
        <f t="shared" ref="CG729" si="13913">Y729/Y746</f>
        <v>4.8713235294117647E-2</v>
      </c>
      <c r="CH729" s="130">
        <f t="shared" ref="CH729" si="13914">Z729/Z746</f>
        <v>5.748538788522848E-2</v>
      </c>
      <c r="CI729" s="128">
        <f t="shared" ref="CI729" si="13915">AA729/AA746</f>
        <v>6.6569767441860467E-2</v>
      </c>
      <c r="CJ729" s="134">
        <f t="shared" ref="CJ729" si="13916">AB729/AB746</f>
        <v>5.7090596534627516E-2</v>
      </c>
      <c r="CK729" s="135">
        <f t="shared" ref="CK729" si="13917">AC729/AC746</f>
        <v>5.8903078809309568E-2</v>
      </c>
    </row>
    <row r="730" spans="1:89" ht="13.5" thickTop="1" x14ac:dyDescent="0.2">
      <c r="A730" s="145" t="s">
        <v>24</v>
      </c>
      <c r="B730" s="189">
        <v>1077</v>
      </c>
      <c r="C730" s="183">
        <v>892</v>
      </c>
      <c r="D730" s="184">
        <v>420</v>
      </c>
      <c r="E730" s="185">
        <v>251</v>
      </c>
      <c r="F730" s="182">
        <v>1264</v>
      </c>
      <c r="G730" s="186">
        <v>427</v>
      </c>
      <c r="H730" s="184">
        <v>1893</v>
      </c>
      <c r="I730" s="185">
        <v>1195</v>
      </c>
      <c r="J730" s="182">
        <v>120</v>
      </c>
      <c r="K730" s="186">
        <v>208</v>
      </c>
      <c r="L730" s="184">
        <v>317</v>
      </c>
      <c r="M730" s="182">
        <v>935</v>
      </c>
      <c r="N730" s="187">
        <v>1385</v>
      </c>
      <c r="O730" s="190">
        <v>1604</v>
      </c>
      <c r="P730" s="182">
        <v>884</v>
      </c>
      <c r="Q730" s="186">
        <v>441</v>
      </c>
      <c r="R730" s="184">
        <v>1173</v>
      </c>
      <c r="S730" s="185">
        <v>896</v>
      </c>
      <c r="T730" s="182">
        <v>80</v>
      </c>
      <c r="U730" s="186">
        <v>98</v>
      </c>
      <c r="V730" s="184">
        <v>455</v>
      </c>
      <c r="W730" s="191">
        <v>1111</v>
      </c>
      <c r="X730" s="182">
        <v>597</v>
      </c>
      <c r="Y730" s="186">
        <v>231</v>
      </c>
      <c r="Z730" s="184">
        <v>1819</v>
      </c>
      <c r="AA730" s="182">
        <v>1857</v>
      </c>
      <c r="AB730" s="156">
        <f t="shared" si="13726"/>
        <v>11484</v>
      </c>
      <c r="AC730" s="157">
        <f t="shared" si="13727"/>
        <v>10146</v>
      </c>
      <c r="AE730" s="235" t="str">
        <f>$AE$17</f>
        <v>17:00 - 17:59</v>
      </c>
      <c r="AF730" s="125">
        <f t="shared" ref="AF730:AU732" si="13918">SUMIF($A$9:$A$32,$AE730,B$722:B$745)</f>
        <v>1371</v>
      </c>
      <c r="AG730" s="172">
        <f t="shared" si="13918"/>
        <v>1276</v>
      </c>
      <c r="AH730" s="126">
        <f t="shared" si="13918"/>
        <v>413</v>
      </c>
      <c r="AI730" s="166">
        <f t="shared" si="13918"/>
        <v>523</v>
      </c>
      <c r="AJ730" s="125">
        <f t="shared" si="13918"/>
        <v>1042</v>
      </c>
      <c r="AK730" s="127">
        <f t="shared" si="13918"/>
        <v>1045</v>
      </c>
      <c r="AL730" s="126">
        <f t="shared" si="13918"/>
        <v>1945</v>
      </c>
      <c r="AM730" s="166">
        <f t="shared" si="13918"/>
        <v>2309</v>
      </c>
      <c r="AN730" s="125">
        <f t="shared" si="13918"/>
        <v>175</v>
      </c>
      <c r="AO730" s="127">
        <f t="shared" si="13918"/>
        <v>156</v>
      </c>
      <c r="AP730" s="126">
        <f t="shared" si="13918"/>
        <v>798</v>
      </c>
      <c r="AQ730" s="125">
        <f t="shared" si="13918"/>
        <v>586</v>
      </c>
      <c r="AR730" s="165">
        <f t="shared" si="13918"/>
        <v>1804</v>
      </c>
      <c r="AS730" s="167">
        <f t="shared" si="13918"/>
        <v>1706</v>
      </c>
      <c r="AT730" s="125">
        <f t="shared" si="13918"/>
        <v>778</v>
      </c>
      <c r="AU730" s="127">
        <f t="shared" si="13918"/>
        <v>986</v>
      </c>
      <c r="AV730" s="126">
        <f t="shared" ref="AP730:BE732" si="13919">SUMIF($A$9:$A$32,$AE730,R$722:R$745)</f>
        <v>1087</v>
      </c>
      <c r="AW730" s="166">
        <f t="shared" si="13919"/>
        <v>1528</v>
      </c>
      <c r="AX730" s="125">
        <f t="shared" si="13919"/>
        <v>165</v>
      </c>
      <c r="AY730" s="127">
        <f t="shared" si="13919"/>
        <v>174</v>
      </c>
      <c r="AZ730" s="126">
        <f t="shared" si="13919"/>
        <v>992</v>
      </c>
      <c r="BA730" s="166">
        <f t="shared" si="13919"/>
        <v>1213</v>
      </c>
      <c r="BB730" s="125">
        <f t="shared" si="13919"/>
        <v>767</v>
      </c>
      <c r="BC730" s="127">
        <f t="shared" si="13919"/>
        <v>421</v>
      </c>
      <c r="BD730" s="170">
        <f t="shared" si="13919"/>
        <v>2369</v>
      </c>
      <c r="BE730" s="171">
        <f t="shared" si="13919"/>
        <v>2365</v>
      </c>
      <c r="BF730" s="156">
        <f>AF730+AH730+AJ730+AL730+AN730+AP730+AR730+AT730+AV730+AX730+AZ730+BB730+BD730</f>
        <v>13706</v>
      </c>
      <c r="BG730" s="157">
        <f>AG730+AI730+AK730+AM730+AO730+AQ730+AS730+AU730+AW730+AY730+BA730+BC730+BE730</f>
        <v>14288</v>
      </c>
      <c r="BI730" s="145" t="s">
        <v>24</v>
      </c>
      <c r="BJ730" s="128">
        <f>B730/B746</f>
        <v>6.0060227526210125E-2</v>
      </c>
      <c r="BK730" s="129">
        <f t="shared" ref="BK730" si="13920">C730/C746</f>
        <v>5.1966210311680743E-2</v>
      </c>
      <c r="BL730" s="130">
        <f t="shared" ref="BL730" si="13921">D730/D746</f>
        <v>6.772009029345373E-2</v>
      </c>
      <c r="BM730" s="131">
        <f t="shared" ref="BM730" si="13922">E730/E746</f>
        <v>3.7903956508607672E-2</v>
      </c>
      <c r="BN730" s="128">
        <f t="shared" ref="BN730" si="13923">F730/F746</f>
        <v>7.4252481936203957E-2</v>
      </c>
      <c r="BO730" s="129">
        <f t="shared" ref="BO730" si="13924">G730/G746</f>
        <v>3.1095251966210311E-2</v>
      </c>
      <c r="BP730" s="130">
        <f t="shared" ref="BP730" si="13925">H730/H746</f>
        <v>6.4957792876261064E-2</v>
      </c>
      <c r="BQ730" s="131">
        <f t="shared" ref="BQ730" si="13926">I730/I746</f>
        <v>4.162022847589858E-2</v>
      </c>
      <c r="BR730" s="128">
        <f t="shared" ref="BR730" si="13927">J730/J746</f>
        <v>4.7206923682140051E-2</v>
      </c>
      <c r="BS730" s="129">
        <f t="shared" ref="BS730" si="13928">K730/K746</f>
        <v>7.3368606701940037E-2</v>
      </c>
      <c r="BT730" s="130">
        <f t="shared" ref="BT730" si="13929">L730/L746</f>
        <v>3.2317259659496382E-2</v>
      </c>
      <c r="BU730" s="128">
        <f t="shared" ref="BU730" si="13930">M730/M746</f>
        <v>8.6694483078349566E-2</v>
      </c>
      <c r="BV730" s="132">
        <f t="shared" ref="BV730" si="13931">N730/N746</f>
        <v>5.5071772237464713E-2</v>
      </c>
      <c r="BW730" s="133">
        <f t="shared" ref="BW730" si="13932">O730/O746</f>
        <v>6.3577628919101029E-2</v>
      </c>
      <c r="BX730" s="128">
        <f t="shared" ref="BX730" si="13933">P730/P746</f>
        <v>7.2210423133474921E-2</v>
      </c>
      <c r="BY730" s="129">
        <f t="shared" ref="BY730" si="13934">Q730/Q746</f>
        <v>3.7136842105263156E-2</v>
      </c>
      <c r="BZ730" s="130">
        <f t="shared" ref="BZ730" si="13935">R730/R746</f>
        <v>7.0876132930513591E-2</v>
      </c>
      <c r="CA730" s="131">
        <f t="shared" ref="CA730" si="13936">S730/S746</f>
        <v>4.9521914552589398E-2</v>
      </c>
      <c r="CB730" s="128">
        <f t="shared" ref="CB730" si="13937">T730/T746</f>
        <v>4.2712226374799787E-2</v>
      </c>
      <c r="CC730" s="129">
        <f t="shared" ref="CC730" si="13938">U730/U746</f>
        <v>4.03790688092295E-2</v>
      </c>
      <c r="CD730" s="130">
        <f t="shared" ref="CD730" si="13939">V730/V746</f>
        <v>3.5703075957313243E-2</v>
      </c>
      <c r="CE730" s="131">
        <f t="shared" ref="CE730" si="13940">W730/W746</f>
        <v>6.8724483483855001E-2</v>
      </c>
      <c r="CF730" s="128">
        <f t="shared" ref="CF730" si="13941">X730/X746</f>
        <v>6.2961400548407515E-2</v>
      </c>
      <c r="CG730" s="129">
        <f t="shared" ref="CG730" si="13942">Y730/Y746</f>
        <v>4.2463235294117649E-2</v>
      </c>
      <c r="CH730" s="130">
        <f t="shared" ref="CH730" si="13943">Z730/Z746</f>
        <v>6.0407810839532415E-2</v>
      </c>
      <c r="CI730" s="128">
        <f t="shared" ref="CI730" si="13944">AA730/AA746</f>
        <v>5.9980620155038758E-2</v>
      </c>
      <c r="CJ730" s="134">
        <f t="shared" ref="CJ730" si="13945">AB730/AB746</f>
        <v>6.0188048343308771E-2</v>
      </c>
      <c r="CK730" s="135">
        <f t="shared" ref="CK730" si="13946">AC730/AC746</f>
        <v>5.3388479328144979E-2</v>
      </c>
    </row>
    <row r="731" spans="1:89" x14ac:dyDescent="0.2">
      <c r="A731" s="136" t="s">
        <v>25</v>
      </c>
      <c r="B731" s="192">
        <v>1105</v>
      </c>
      <c r="C731" s="176">
        <v>1517</v>
      </c>
      <c r="D731" s="177">
        <v>455</v>
      </c>
      <c r="E731" s="178">
        <v>373</v>
      </c>
      <c r="F731" s="175">
        <v>1104</v>
      </c>
      <c r="G731" s="179">
        <v>712</v>
      </c>
      <c r="H731" s="177">
        <v>1994</v>
      </c>
      <c r="I731" s="178">
        <v>1872</v>
      </c>
      <c r="J731" s="175">
        <v>154</v>
      </c>
      <c r="K731" s="176">
        <v>169</v>
      </c>
      <c r="L731" s="177">
        <v>402</v>
      </c>
      <c r="M731" s="175">
        <v>1034</v>
      </c>
      <c r="N731" s="180">
        <v>1370</v>
      </c>
      <c r="O731" s="193">
        <v>1603</v>
      </c>
      <c r="P731" s="175">
        <v>872</v>
      </c>
      <c r="Q731" s="176">
        <v>559</v>
      </c>
      <c r="R731" s="177">
        <v>1131</v>
      </c>
      <c r="S731" s="178">
        <v>927</v>
      </c>
      <c r="T731" s="184">
        <v>76</v>
      </c>
      <c r="U731" s="175">
        <v>148</v>
      </c>
      <c r="V731" s="177">
        <v>670</v>
      </c>
      <c r="W731" s="194">
        <v>1204</v>
      </c>
      <c r="X731" s="175">
        <v>588</v>
      </c>
      <c r="Y731" s="179">
        <v>270</v>
      </c>
      <c r="Z731" s="177">
        <v>1864</v>
      </c>
      <c r="AA731" s="175">
        <v>2451</v>
      </c>
      <c r="AB731" s="156">
        <f t="shared" si="13726"/>
        <v>11785</v>
      </c>
      <c r="AC731" s="157">
        <f t="shared" si="13727"/>
        <v>12839</v>
      </c>
      <c r="AE731" s="237" t="str">
        <f>$AE$18</f>
        <v>18:00 - 18:59</v>
      </c>
      <c r="AF731" s="125">
        <f t="shared" si="13918"/>
        <v>1449</v>
      </c>
      <c r="AG731" s="176">
        <f t="shared" si="13918"/>
        <v>1319</v>
      </c>
      <c r="AH731" s="177">
        <f t="shared" si="13918"/>
        <v>357</v>
      </c>
      <c r="AI731" s="178">
        <f t="shared" si="13918"/>
        <v>508</v>
      </c>
      <c r="AJ731" s="238">
        <f t="shared" si="13918"/>
        <v>877</v>
      </c>
      <c r="AK731" s="179">
        <f t="shared" si="13918"/>
        <v>1052</v>
      </c>
      <c r="AL731" s="177">
        <f t="shared" si="13918"/>
        <v>2104</v>
      </c>
      <c r="AM731" s="178">
        <f t="shared" si="13918"/>
        <v>2164</v>
      </c>
      <c r="AN731" s="238">
        <f t="shared" si="13918"/>
        <v>215</v>
      </c>
      <c r="AO731" s="179">
        <f t="shared" si="13918"/>
        <v>107</v>
      </c>
      <c r="AP731" s="177">
        <f t="shared" si="13919"/>
        <v>948</v>
      </c>
      <c r="AQ731" s="238">
        <f t="shared" si="13919"/>
        <v>516</v>
      </c>
      <c r="AR731" s="180">
        <f t="shared" si="13919"/>
        <v>1756</v>
      </c>
      <c r="AS731" s="181">
        <f t="shared" si="13919"/>
        <v>1686</v>
      </c>
      <c r="AT731" s="238">
        <f t="shared" si="13919"/>
        <v>624</v>
      </c>
      <c r="AU731" s="179">
        <f t="shared" si="13919"/>
        <v>1064</v>
      </c>
      <c r="AV731" s="177">
        <f t="shared" si="13919"/>
        <v>943</v>
      </c>
      <c r="AW731" s="178">
        <f t="shared" si="13919"/>
        <v>1414</v>
      </c>
      <c r="AX731" s="238">
        <f t="shared" si="13919"/>
        <v>124</v>
      </c>
      <c r="AY731" s="179">
        <f t="shared" si="13919"/>
        <v>172</v>
      </c>
      <c r="AZ731" s="177">
        <f t="shared" si="13919"/>
        <v>1188</v>
      </c>
      <c r="BA731" s="178">
        <f t="shared" si="13919"/>
        <v>958</v>
      </c>
      <c r="BB731" s="238">
        <f t="shared" si="13919"/>
        <v>638</v>
      </c>
      <c r="BC731" s="179">
        <f t="shared" si="13919"/>
        <v>397</v>
      </c>
      <c r="BD731" s="177">
        <f t="shared" si="13919"/>
        <v>2379</v>
      </c>
      <c r="BE731" s="238">
        <f t="shared" si="13919"/>
        <v>1726</v>
      </c>
      <c r="BF731" s="158">
        <f>SUM(AF731,AH731,AJ731,AL731,AN731,AP731,AR731,AT731,AV731,AX731,AZ731,BB731,BD731)</f>
        <v>13602</v>
      </c>
      <c r="BG731" s="159">
        <f>SUM(AG731,AI731,AK731,AM731,AO731,AQ731,AS731,AU731,AW731,AY731,BA731,BC731,BE731)</f>
        <v>13083</v>
      </c>
      <c r="BI731" s="136" t="s">
        <v>25</v>
      </c>
      <c r="BJ731" s="128">
        <f>B731/B746</f>
        <v>6.1621681909435642E-2</v>
      </c>
      <c r="BK731" s="129">
        <f t="shared" ref="BK731" si="13947">C731/C746</f>
        <v>8.8377512379842704E-2</v>
      </c>
      <c r="BL731" s="130">
        <f t="shared" ref="BL731" si="13948">D731/D746</f>
        <v>7.336343115124154E-2</v>
      </c>
      <c r="BM731" s="131">
        <f t="shared" ref="BM731" si="13949">E731/E746</f>
        <v>5.6327393536695865E-2</v>
      </c>
      <c r="BN731" s="128">
        <f t="shared" ref="BN731" si="13950">F731/F746</f>
        <v>6.4853433589849033E-2</v>
      </c>
      <c r="BO731" s="129">
        <f t="shared" ref="BO731" si="13951">G731/G746</f>
        <v>5.184969414506263E-2</v>
      </c>
      <c r="BP731" s="130">
        <f t="shared" ref="BP731" si="13952">H731/H746</f>
        <v>6.8423581085718208E-2</v>
      </c>
      <c r="BQ731" s="131">
        <f t="shared" ref="BQ731" si="13953">I731/I746</f>
        <v>6.5199219838395092E-2</v>
      </c>
      <c r="BR731" s="128">
        <f t="shared" ref="BR731" si="13954">J731/J746</f>
        <v>6.0582218725413063E-2</v>
      </c>
      <c r="BS731" s="129">
        <f t="shared" ref="BS731" si="13955">K731/K746</f>
        <v>5.9611992945326278E-2</v>
      </c>
      <c r="BT731" s="130">
        <f t="shared" ref="BT731" si="13956">L731/L746</f>
        <v>4.0982770924661023E-2</v>
      </c>
      <c r="BU731" s="128">
        <f t="shared" ref="BU731" si="13957">M731/M746</f>
        <v>9.5873898933704224E-2</v>
      </c>
      <c r="BV731" s="132">
        <f t="shared" ref="BV731" si="13958">N731/N746</f>
        <v>5.4475327050777365E-2</v>
      </c>
      <c r="BW731" s="133">
        <f t="shared" ref="BW731" si="13959">O731/O746</f>
        <v>6.3537991993340995E-2</v>
      </c>
      <c r="BX731" s="128">
        <f t="shared" ref="BX731" si="13960">P731/P746</f>
        <v>7.1230191145237709E-2</v>
      </c>
      <c r="BY731" s="129">
        <f t="shared" ref="BY731" si="13961">Q731/Q746</f>
        <v>4.7073684210526316E-2</v>
      </c>
      <c r="BZ731" s="130">
        <f t="shared" ref="BZ731" si="13962">R731/R746</f>
        <v>6.8338368580060427E-2</v>
      </c>
      <c r="CA731" s="131">
        <f t="shared" ref="CA731" si="13963">S731/S746</f>
        <v>5.123528436411872E-2</v>
      </c>
      <c r="CB731" s="128">
        <f t="shared" ref="CB731" si="13964">T731/T746</f>
        <v>4.0576615056059799E-2</v>
      </c>
      <c r="CC731" s="129">
        <f t="shared" ref="CC731" si="13965">U731/U746</f>
        <v>6.0980634528224144E-2</v>
      </c>
      <c r="CD731" s="130">
        <f t="shared" ref="CD731" si="13966">V731/V746</f>
        <v>5.2573760200878845E-2</v>
      </c>
      <c r="CE731" s="131">
        <f t="shared" ref="CE731" si="13967">W731/W746</f>
        <v>7.4477298032908576E-2</v>
      </c>
      <c r="CF731" s="128">
        <f t="shared" ref="CF731" si="13968">X731/X746</f>
        <v>6.2012233705969207E-2</v>
      </c>
      <c r="CG731" s="129">
        <f t="shared" ref="CG731" si="13969">Y731/Y746</f>
        <v>4.9632352941176468E-2</v>
      </c>
      <c r="CH731" s="130">
        <f t="shared" ref="CH731" si="13970">Z731/Z746</f>
        <v>6.1902231668437835E-2</v>
      </c>
      <c r="CI731" s="128">
        <f t="shared" ref="CI731" si="13971">AA731/AA746</f>
        <v>7.9166666666666663E-2</v>
      </c>
      <c r="CJ731" s="134">
        <f t="shared" ref="CJ731" si="13972">AB731/AB746</f>
        <v>6.1765599941300403E-2</v>
      </c>
      <c r="CK731" s="135">
        <f t="shared" ref="CK731" si="13973">AC731/AC746</f>
        <v>6.7559105666671934E-2</v>
      </c>
    </row>
    <row r="732" spans="1:89" ht="13.5" thickBot="1" x14ac:dyDescent="0.25">
      <c r="A732" s="145" t="s">
        <v>26</v>
      </c>
      <c r="B732" s="189">
        <v>1044</v>
      </c>
      <c r="C732" s="183">
        <v>1139</v>
      </c>
      <c r="D732" s="184">
        <v>437</v>
      </c>
      <c r="E732" s="185">
        <v>399</v>
      </c>
      <c r="F732" s="182">
        <v>1061</v>
      </c>
      <c r="G732" s="186">
        <v>580</v>
      </c>
      <c r="H732" s="184">
        <v>1807</v>
      </c>
      <c r="I732" s="185">
        <v>1493</v>
      </c>
      <c r="J732" s="182">
        <v>124</v>
      </c>
      <c r="K732" s="183">
        <v>145</v>
      </c>
      <c r="L732" s="184">
        <v>463</v>
      </c>
      <c r="M732" s="182">
        <v>745</v>
      </c>
      <c r="N732" s="187">
        <v>1280</v>
      </c>
      <c r="O732" s="190">
        <v>1433</v>
      </c>
      <c r="P732" s="182">
        <v>867</v>
      </c>
      <c r="Q732" s="183">
        <v>562</v>
      </c>
      <c r="R732" s="184">
        <v>1061</v>
      </c>
      <c r="S732" s="185">
        <v>980</v>
      </c>
      <c r="T732" s="182">
        <v>66</v>
      </c>
      <c r="U732" s="186">
        <v>119</v>
      </c>
      <c r="V732" s="184">
        <v>477</v>
      </c>
      <c r="W732" s="191">
        <v>1061</v>
      </c>
      <c r="X732" s="182">
        <v>492</v>
      </c>
      <c r="Y732" s="186">
        <v>277</v>
      </c>
      <c r="Z732" s="184">
        <v>1911</v>
      </c>
      <c r="AA732" s="182">
        <v>1798</v>
      </c>
      <c r="AB732" s="156">
        <f t="shared" si="13726"/>
        <v>11090</v>
      </c>
      <c r="AC732" s="157">
        <f t="shared" si="13727"/>
        <v>10731</v>
      </c>
      <c r="AE732" s="235">
        <f>$AE$19</f>
        <v>0</v>
      </c>
      <c r="AF732" s="125">
        <f t="shared" si="13918"/>
        <v>0</v>
      </c>
      <c r="AG732" s="183">
        <f t="shared" si="13918"/>
        <v>0</v>
      </c>
      <c r="AH732" s="184">
        <f t="shared" si="13918"/>
        <v>0</v>
      </c>
      <c r="AI732" s="185">
        <f t="shared" si="13918"/>
        <v>0</v>
      </c>
      <c r="AJ732" s="182">
        <f t="shared" si="13918"/>
        <v>0</v>
      </c>
      <c r="AK732" s="186">
        <f t="shared" si="13918"/>
        <v>0</v>
      </c>
      <c r="AL732" s="184">
        <f t="shared" si="13918"/>
        <v>0</v>
      </c>
      <c r="AM732" s="185">
        <f t="shared" si="13918"/>
        <v>0</v>
      </c>
      <c r="AN732" s="182">
        <f t="shared" si="13918"/>
        <v>0</v>
      </c>
      <c r="AO732" s="186">
        <f t="shared" si="13918"/>
        <v>0</v>
      </c>
      <c r="AP732" s="184">
        <f t="shared" si="13919"/>
        <v>0</v>
      </c>
      <c r="AQ732" s="182">
        <f t="shared" si="13919"/>
        <v>0</v>
      </c>
      <c r="AR732" s="187">
        <f t="shared" si="13919"/>
        <v>0</v>
      </c>
      <c r="AS732" s="188">
        <f t="shared" si="13919"/>
        <v>0</v>
      </c>
      <c r="AT732" s="182">
        <f t="shared" si="13919"/>
        <v>0</v>
      </c>
      <c r="AU732" s="186">
        <f t="shared" si="13919"/>
        <v>0</v>
      </c>
      <c r="AV732" s="184">
        <f t="shared" si="13919"/>
        <v>0</v>
      </c>
      <c r="AW732" s="185">
        <f t="shared" si="13919"/>
        <v>0</v>
      </c>
      <c r="AX732" s="182">
        <f t="shared" si="13919"/>
        <v>0</v>
      </c>
      <c r="AY732" s="186">
        <f t="shared" si="13919"/>
        <v>0</v>
      </c>
      <c r="AZ732" s="184">
        <f t="shared" si="13919"/>
        <v>0</v>
      </c>
      <c r="BA732" s="185">
        <f t="shared" si="13919"/>
        <v>0</v>
      </c>
      <c r="BB732" s="182">
        <f t="shared" si="13919"/>
        <v>0</v>
      </c>
      <c r="BC732" s="186">
        <f t="shared" si="13919"/>
        <v>0</v>
      </c>
      <c r="BD732" s="184">
        <f t="shared" si="13919"/>
        <v>0</v>
      </c>
      <c r="BE732" s="182">
        <f t="shared" si="13919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5.8219942003122908E-2</v>
      </c>
      <c r="BK732" s="129">
        <f t="shared" ref="BK732" si="13974">C732/C746</f>
        <v>6.6355956889018353E-2</v>
      </c>
      <c r="BL732" s="130">
        <f t="shared" ref="BL732" si="13975">D732/D746</f>
        <v>7.0461141567236374E-2</v>
      </c>
      <c r="BM732" s="131">
        <f t="shared" ref="BM732" si="13976">E732/E746</f>
        <v>6.0253699788583512E-2</v>
      </c>
      <c r="BN732" s="128">
        <f t="shared" ref="BN732" si="13977">F732/F746</f>
        <v>6.2327439346766142E-2</v>
      </c>
      <c r="BO732" s="129">
        <f t="shared" ref="BO732" si="13978">G732/G746</f>
        <v>4.223711039906787E-2</v>
      </c>
      <c r="BP732" s="130">
        <f t="shared" ref="BP732" si="13979">H732/H746</f>
        <v>6.2006725688010432E-2</v>
      </c>
      <c r="BQ732" s="131">
        <f t="shared" ref="BQ732" si="13980">I732/I746</f>
        <v>5.1999164112566172E-2</v>
      </c>
      <c r="BR732" s="128">
        <f t="shared" ref="BR732" si="13981">J732/J746</f>
        <v>4.878048780487805E-2</v>
      </c>
      <c r="BS732" s="129">
        <f t="shared" ref="BS732" si="13982">K732/K746</f>
        <v>5.114638447971781E-2</v>
      </c>
      <c r="BT732" s="130">
        <f t="shared" ref="BT732" si="13983">L732/L746</f>
        <v>4.7201549597308594E-2</v>
      </c>
      <c r="BU732" s="128">
        <f t="shared" ref="BU732" si="13984">M732/M746</f>
        <v>6.9077422345850722E-2</v>
      </c>
      <c r="BV732" s="132">
        <f t="shared" ref="BV732" si="13985">N732/N746</f>
        <v>5.0896655930653303E-2</v>
      </c>
      <c r="BW732" s="133">
        <f t="shared" ref="BW732" si="13986">O732/O746</f>
        <v>5.6799714614134529E-2</v>
      </c>
      <c r="BX732" s="128">
        <f t="shared" ref="BX732" si="13987">P732/P746</f>
        <v>7.0821761150138871E-2</v>
      </c>
      <c r="BY732" s="129">
        <f t="shared" ref="BY732" si="13988">Q732/Q746</f>
        <v>4.7326315789473682E-2</v>
      </c>
      <c r="BZ732" s="130">
        <f t="shared" ref="BZ732" si="13989">R732/R746</f>
        <v>6.4108761329305139E-2</v>
      </c>
      <c r="CA732" s="131">
        <f t="shared" ref="CA732" si="13990">S732/S746</f>
        <v>5.4164594041894658E-2</v>
      </c>
      <c r="CB732" s="128">
        <f t="shared" ref="CB732" si="13991">T732/T746</f>
        <v>3.5237586759209821E-2</v>
      </c>
      <c r="CC732" s="129">
        <f t="shared" ref="CC732" si="13992">U732/U746</f>
        <v>4.9031726411207253E-2</v>
      </c>
      <c r="CD732" s="130">
        <f t="shared" ref="CD732" si="13993">V732/V746</f>
        <v>3.7429378531073448E-2</v>
      </c>
      <c r="CE732" s="131">
        <f t="shared" ref="CE732" si="13994">W732/W746</f>
        <v>6.563157243597674E-2</v>
      </c>
      <c r="CF732" s="128">
        <f t="shared" ref="CF732" si="13995">X732/X746</f>
        <v>5.188778738662729E-2</v>
      </c>
      <c r="CG732" s="129">
        <f t="shared" ref="CG732" si="13996">Y732/Y746</f>
        <v>5.0919117647058823E-2</v>
      </c>
      <c r="CH732" s="130">
        <f t="shared" ref="CH732" si="13997">Z732/Z746</f>
        <v>6.3463071200850166E-2</v>
      </c>
      <c r="CI732" s="128">
        <f t="shared" ref="CI732" si="13998">AA732/AA746</f>
        <v>5.8074935400516794E-2</v>
      </c>
      <c r="CJ732" s="134">
        <f t="shared" ref="CJ732" si="13999">AB732/AB746</f>
        <v>5.8123080470854606E-2</v>
      </c>
      <c r="CK732" s="135">
        <f t="shared" ref="CK732" si="14000">AC732/AC746</f>
        <v>5.6466762435474452E-2</v>
      </c>
    </row>
    <row r="733" spans="1:89" ht="14.25" thickTop="1" thickBot="1" x14ac:dyDescent="0.25">
      <c r="A733" s="136" t="s">
        <v>27</v>
      </c>
      <c r="B733" s="192">
        <v>1230</v>
      </c>
      <c r="C733" s="176">
        <v>1273</v>
      </c>
      <c r="D733" s="177">
        <v>431</v>
      </c>
      <c r="E733" s="178">
        <v>429</v>
      </c>
      <c r="F733" s="175">
        <v>822</v>
      </c>
      <c r="G733" s="179">
        <v>725</v>
      </c>
      <c r="H733" s="177">
        <v>1875</v>
      </c>
      <c r="I733" s="178">
        <v>1818</v>
      </c>
      <c r="J733" s="175">
        <v>128</v>
      </c>
      <c r="K733" s="176">
        <v>175</v>
      </c>
      <c r="L733" s="177">
        <v>535</v>
      </c>
      <c r="M733" s="175">
        <v>696</v>
      </c>
      <c r="N733" s="180">
        <v>1396</v>
      </c>
      <c r="O733" s="193">
        <v>1426</v>
      </c>
      <c r="P733" s="175">
        <v>901</v>
      </c>
      <c r="Q733" s="176">
        <v>612</v>
      </c>
      <c r="R733" s="177">
        <v>1076</v>
      </c>
      <c r="S733" s="178">
        <v>1016</v>
      </c>
      <c r="T733" s="175">
        <v>101</v>
      </c>
      <c r="U733" s="179">
        <v>98</v>
      </c>
      <c r="V733" s="177">
        <v>733</v>
      </c>
      <c r="W733" s="194">
        <v>1018</v>
      </c>
      <c r="X733" s="175">
        <v>612</v>
      </c>
      <c r="Y733" s="179">
        <v>246</v>
      </c>
      <c r="Z733" s="177">
        <v>2043</v>
      </c>
      <c r="AA733" s="175">
        <v>2158</v>
      </c>
      <c r="AB733" s="156">
        <f t="shared" si="13726"/>
        <v>11883</v>
      </c>
      <c r="AC733" s="157">
        <f t="shared" si="13727"/>
        <v>11690</v>
      </c>
      <c r="AE733" s="229" t="s">
        <v>13</v>
      </c>
      <c r="AF733" s="20">
        <f t="shared" ref="AF733:BG733" si="14001">SUM(AF730:AF732)</f>
        <v>2820</v>
      </c>
      <c r="AG733" s="21">
        <f t="shared" si="14001"/>
        <v>2595</v>
      </c>
      <c r="AH733" s="20">
        <f t="shared" si="14001"/>
        <v>770</v>
      </c>
      <c r="AI733" s="21">
        <f t="shared" si="14001"/>
        <v>1031</v>
      </c>
      <c r="AJ733" s="20">
        <f t="shared" si="14001"/>
        <v>1919</v>
      </c>
      <c r="AK733" s="21">
        <f t="shared" si="14001"/>
        <v>2097</v>
      </c>
      <c r="AL733" s="20">
        <f t="shared" si="14001"/>
        <v>4049</v>
      </c>
      <c r="AM733" s="21">
        <f t="shared" si="14001"/>
        <v>4473</v>
      </c>
      <c r="AN733" s="20">
        <f t="shared" si="14001"/>
        <v>390</v>
      </c>
      <c r="AO733" s="21">
        <f t="shared" si="14001"/>
        <v>263</v>
      </c>
      <c r="AP733" s="20">
        <f t="shared" si="14001"/>
        <v>1746</v>
      </c>
      <c r="AQ733" s="21">
        <f t="shared" si="14001"/>
        <v>1102</v>
      </c>
      <c r="AR733" s="20">
        <f t="shared" si="14001"/>
        <v>3560</v>
      </c>
      <c r="AS733" s="21">
        <f t="shared" si="14001"/>
        <v>3392</v>
      </c>
      <c r="AT733" s="20">
        <f t="shared" si="14001"/>
        <v>1402</v>
      </c>
      <c r="AU733" s="21">
        <f t="shared" si="14001"/>
        <v>2050</v>
      </c>
      <c r="AV733" s="20">
        <f t="shared" si="14001"/>
        <v>2030</v>
      </c>
      <c r="AW733" s="21">
        <f t="shared" si="14001"/>
        <v>2942</v>
      </c>
      <c r="AX733" s="20">
        <f t="shared" si="14001"/>
        <v>289</v>
      </c>
      <c r="AY733" s="21">
        <f t="shared" si="14001"/>
        <v>346</v>
      </c>
      <c r="AZ733" s="20">
        <f t="shared" si="14001"/>
        <v>2180</v>
      </c>
      <c r="BA733" s="21">
        <f t="shared" si="14001"/>
        <v>2171</v>
      </c>
      <c r="BB733" s="20">
        <f t="shared" si="14001"/>
        <v>1405</v>
      </c>
      <c r="BC733" s="21">
        <f t="shared" si="14001"/>
        <v>818</v>
      </c>
      <c r="BD733" s="20">
        <f t="shared" si="14001"/>
        <v>4748</v>
      </c>
      <c r="BE733" s="21">
        <f t="shared" si="14001"/>
        <v>4091</v>
      </c>
      <c r="BF733" s="160">
        <f t="shared" si="14001"/>
        <v>27308</v>
      </c>
      <c r="BG733" s="161">
        <f t="shared" si="14001"/>
        <v>27371</v>
      </c>
      <c r="BI733" s="136" t="s">
        <v>27</v>
      </c>
      <c r="BJ733" s="128">
        <f>B733/B746</f>
        <v>6.8592460405978134E-2</v>
      </c>
      <c r="BK733" s="129">
        <f t="shared" ref="BK733" si="14002">C733/C746</f>
        <v>7.416254005243228E-2</v>
      </c>
      <c r="BL733" s="130">
        <f t="shared" ref="BL733" si="14003">D733/D746</f>
        <v>6.9493711705901323E-2</v>
      </c>
      <c r="BM733" s="131">
        <f t="shared" ref="BM733" si="14004">E733/E746</f>
        <v>6.4784053156146174E-2</v>
      </c>
      <c r="BN733" s="128">
        <f t="shared" ref="BN733" si="14005">F733/F746</f>
        <v>4.8287610879398458E-2</v>
      </c>
      <c r="BO733" s="129">
        <f t="shared" ref="BO733" si="14006">G733/G746</f>
        <v>5.2796387998834841E-2</v>
      </c>
      <c r="BP733" s="130">
        <f t="shared" ref="BP733" si="14007">H733/H746</f>
        <v>6.4340127650813261E-2</v>
      </c>
      <c r="BQ733" s="131">
        <f t="shared" ref="BQ733" si="14008">I733/I746</f>
        <v>6.331847311228754E-2</v>
      </c>
      <c r="BR733" s="128">
        <f t="shared" ref="BR733" si="14009">J733/J746</f>
        <v>5.035405192761605E-2</v>
      </c>
      <c r="BS733" s="129">
        <f t="shared" ref="BS733" si="14010">K733/K746</f>
        <v>6.1728395061728392E-2</v>
      </c>
      <c r="BT733" s="130">
        <f t="shared" ref="BT733" si="14011">L733/L746</f>
        <v>5.4541747374859825E-2</v>
      </c>
      <c r="BU733" s="128">
        <f t="shared" ref="BU733" si="14012">M733/M746</f>
        <v>6.4534075104311542E-2</v>
      </c>
      <c r="BV733" s="132">
        <f t="shared" ref="BV733" si="14013">N733/N746</f>
        <v>5.5509165374368764E-2</v>
      </c>
      <c r="BW733" s="133">
        <f t="shared" ref="BW733" si="14014">O733/O746</f>
        <v>5.6522256133814258E-2</v>
      </c>
      <c r="BX733" s="128">
        <f t="shared" ref="BX733" si="14015">P733/P746</f>
        <v>7.3599085116810972E-2</v>
      </c>
      <c r="BY733" s="129">
        <f t="shared" ref="BY733" si="14016">Q733/Q746</f>
        <v>5.1536842105263159E-2</v>
      </c>
      <c r="BZ733" s="130">
        <f t="shared" ref="BZ733" si="14017">R733/R746</f>
        <v>6.5015105740181267E-2</v>
      </c>
      <c r="CA733" s="131">
        <f t="shared" ref="CA733" si="14018">S733/S746</f>
        <v>5.6154313823025478E-2</v>
      </c>
      <c r="CB733" s="128">
        <f t="shared" ref="CB733" si="14019">T733/T746</f>
        <v>5.3924185798184733E-2</v>
      </c>
      <c r="CC733" s="129">
        <f t="shared" ref="CC733" si="14020">U733/U746</f>
        <v>4.03790688092295E-2</v>
      </c>
      <c r="CD733" s="130">
        <f t="shared" ref="CD733" si="14021">V733/V746</f>
        <v>5.7517263025737599E-2</v>
      </c>
      <c r="CE733" s="131">
        <f t="shared" ref="CE733" si="14022">W733/W746</f>
        <v>6.2971668934801439E-2</v>
      </c>
      <c r="CF733" s="128">
        <f t="shared" ref="CF733" si="14023">X733/X746</f>
        <v>6.4543345285804687E-2</v>
      </c>
      <c r="CG733" s="129">
        <f t="shared" ref="CG733" si="14024">Y733/Y746</f>
        <v>4.5220588235294117E-2</v>
      </c>
      <c r="CH733" s="130">
        <f t="shared" ref="CH733" si="14025">Z733/Z746</f>
        <v>6.7846705632306062E-2</v>
      </c>
      <c r="CI733" s="128">
        <f t="shared" ref="CI733" si="14026">AA733/AA746</f>
        <v>6.9702842377260987E-2</v>
      </c>
      <c r="CJ733" s="134">
        <f t="shared" ref="CJ733" si="14027">AB733/AB746</f>
        <v>6.227922139180931E-2</v>
      </c>
      <c r="CK733" s="135">
        <f t="shared" ref="CK733" si="14028">AC733/AC746</f>
        <v>6.1513041922532506E-2</v>
      </c>
    </row>
    <row r="734" spans="1:89" ht="13.5" thickTop="1" x14ac:dyDescent="0.2">
      <c r="A734" s="145" t="s">
        <v>28</v>
      </c>
      <c r="B734" s="189">
        <v>1325</v>
      </c>
      <c r="C734" s="183">
        <v>1131</v>
      </c>
      <c r="D734" s="184">
        <v>422</v>
      </c>
      <c r="E734" s="185">
        <v>319</v>
      </c>
      <c r="F734" s="182">
        <v>965</v>
      </c>
      <c r="G734" s="186">
        <v>777</v>
      </c>
      <c r="H734" s="184">
        <v>2024</v>
      </c>
      <c r="I734" s="185">
        <v>1969</v>
      </c>
      <c r="J734" s="182">
        <v>171</v>
      </c>
      <c r="K734" s="183">
        <v>147</v>
      </c>
      <c r="L734" s="184">
        <v>738</v>
      </c>
      <c r="M734" s="182">
        <v>624</v>
      </c>
      <c r="N734" s="187">
        <v>1803</v>
      </c>
      <c r="O734" s="190">
        <v>1291</v>
      </c>
      <c r="P734" s="182">
        <v>1037</v>
      </c>
      <c r="Q734" s="183">
        <v>670</v>
      </c>
      <c r="R734" s="184">
        <v>1015</v>
      </c>
      <c r="S734" s="185">
        <v>1087</v>
      </c>
      <c r="T734" s="182">
        <v>111</v>
      </c>
      <c r="U734" s="186">
        <v>74</v>
      </c>
      <c r="V734" s="184">
        <v>884</v>
      </c>
      <c r="W734" s="191">
        <v>838</v>
      </c>
      <c r="X734" s="182">
        <v>646</v>
      </c>
      <c r="Y734" s="186">
        <v>307</v>
      </c>
      <c r="Z734" s="184">
        <v>2000</v>
      </c>
      <c r="AA734" s="182">
        <v>2157</v>
      </c>
      <c r="AB734" s="156">
        <f t="shared" si="13726"/>
        <v>13141</v>
      </c>
      <c r="AC734" s="157">
        <f t="shared" si="13727"/>
        <v>11391</v>
      </c>
      <c r="BI734" s="145" t="s">
        <v>28</v>
      </c>
      <c r="BJ734" s="128">
        <f>B734/B746</f>
        <v>7.3890252063350439E-2</v>
      </c>
      <c r="BK734" s="129">
        <f t="shared" ref="BK734" si="14029">C734/C746</f>
        <v>6.5889892222545876E-2</v>
      </c>
      <c r="BL734" s="130">
        <f t="shared" ref="BL734" si="14030">D734/D746</f>
        <v>6.8042566913898747E-2</v>
      </c>
      <c r="BM734" s="131">
        <f t="shared" ref="BM734" si="14031">E734/E746</f>
        <v>4.817275747508306E-2</v>
      </c>
      <c r="BN734" s="128">
        <f t="shared" ref="BN734" si="14032">F734/F746</f>
        <v>5.6688010338953182E-2</v>
      </c>
      <c r="BO734" s="129">
        <f t="shared" ref="BO734" si="14033">G734/G746</f>
        <v>5.6583163413923679E-2</v>
      </c>
      <c r="BP734" s="130">
        <f t="shared" ref="BP734" si="14034">H734/H746</f>
        <v>6.9453023128131217E-2</v>
      </c>
      <c r="BQ734" s="131">
        <f t="shared" ref="BQ734" si="14035">I734/I746</f>
        <v>6.8577598216773478E-2</v>
      </c>
      <c r="BR734" s="128">
        <f t="shared" ref="BR734" si="14036">J734/J746</f>
        <v>6.7269866247049573E-2</v>
      </c>
      <c r="BS734" s="129">
        <f t="shared" ref="BS734" si="14037">K734/K746</f>
        <v>5.185185185185185E-2</v>
      </c>
      <c r="BT734" s="130">
        <f t="shared" ref="BT734" si="14038">L734/L746</f>
        <v>7.5237027219900096E-2</v>
      </c>
      <c r="BU734" s="128">
        <f t="shared" ref="BU734" si="14039">M734/M746</f>
        <v>5.7858136300417244E-2</v>
      </c>
      <c r="BV734" s="132">
        <f t="shared" ref="BV734" si="14040">N734/N746</f>
        <v>7.1692711439818674E-2</v>
      </c>
      <c r="BW734" s="133">
        <f t="shared" ref="BW734" si="14041">O734/O746</f>
        <v>5.1171271156209126E-2</v>
      </c>
      <c r="BX734" s="128">
        <f t="shared" ref="BX734" si="14042">P734/P746</f>
        <v>8.4708380983499434E-2</v>
      </c>
      <c r="BY734" s="129">
        <f t="shared" ref="BY734" si="14043">Q734/Q746</f>
        <v>5.6421052631578948E-2</v>
      </c>
      <c r="BZ734" s="130">
        <f t="shared" ref="BZ734" si="14044">R734/R746</f>
        <v>6.132930513595166E-2</v>
      </c>
      <c r="CA734" s="131">
        <f t="shared" ref="CA734" si="14045">S734/S746</f>
        <v>6.007848339136683E-2</v>
      </c>
      <c r="CB734" s="128">
        <f t="shared" ref="CB734" si="14046">T734/T746</f>
        <v>5.9263214095034704E-2</v>
      </c>
      <c r="CC734" s="129">
        <f t="shared" ref="CC734" si="14047">U734/U746</f>
        <v>3.0490317264112072E-2</v>
      </c>
      <c r="CD734" s="130">
        <f t="shared" ref="CD734" si="14048">V734/V746</f>
        <v>6.9365976145637165E-2</v>
      </c>
      <c r="CE734" s="131">
        <f t="shared" ref="CE734" si="14049">W734/W746</f>
        <v>5.1837189162439685E-2</v>
      </c>
      <c r="CF734" s="128">
        <f t="shared" ref="CF734" si="14050">X734/X746</f>
        <v>6.8129086690571605E-2</v>
      </c>
      <c r="CG734" s="129">
        <f t="shared" ref="CG734" si="14051">Y734/Y746</f>
        <v>5.6433823529411765E-2</v>
      </c>
      <c r="CH734" s="130">
        <f t="shared" ref="CH734" si="14052">Z734/Z746</f>
        <v>6.6418703506907539E-2</v>
      </c>
      <c r="CI734" s="128">
        <f t="shared" ref="CI734" si="14053">AA734/AA746</f>
        <v>6.9670542635658916E-2</v>
      </c>
      <c r="CJ734" s="134">
        <f t="shared" ref="CJ734" si="14054">AB734/AB746</f>
        <v>6.8872443685076681E-2</v>
      </c>
      <c r="CK734" s="135">
        <f t="shared" ref="CK734" si="14055">AC734/AC746</f>
        <v>5.9939697223230774E-2</v>
      </c>
    </row>
    <row r="735" spans="1:89" x14ac:dyDescent="0.2">
      <c r="A735" s="136" t="s">
        <v>29</v>
      </c>
      <c r="B735" s="192">
        <v>1365</v>
      </c>
      <c r="C735" s="176">
        <v>1443</v>
      </c>
      <c r="D735" s="177">
        <v>464</v>
      </c>
      <c r="E735" s="178">
        <v>466</v>
      </c>
      <c r="F735" s="175">
        <v>1055</v>
      </c>
      <c r="G735" s="179">
        <v>1142</v>
      </c>
      <c r="H735" s="177">
        <v>1924</v>
      </c>
      <c r="I735" s="178">
        <v>2260</v>
      </c>
      <c r="J735" s="175">
        <v>182</v>
      </c>
      <c r="K735" s="176">
        <v>141</v>
      </c>
      <c r="L735" s="177">
        <v>785</v>
      </c>
      <c r="M735" s="175">
        <v>557</v>
      </c>
      <c r="N735" s="180">
        <v>1789</v>
      </c>
      <c r="O735" s="193">
        <v>1719</v>
      </c>
      <c r="P735" s="175">
        <v>862</v>
      </c>
      <c r="Q735" s="176">
        <v>914</v>
      </c>
      <c r="R735" s="177">
        <v>1092</v>
      </c>
      <c r="S735" s="178">
        <v>1697</v>
      </c>
      <c r="T735" s="175">
        <v>158</v>
      </c>
      <c r="U735" s="179">
        <v>130</v>
      </c>
      <c r="V735" s="177">
        <v>1048</v>
      </c>
      <c r="W735" s="194">
        <v>1176</v>
      </c>
      <c r="X735" s="175">
        <v>709</v>
      </c>
      <c r="Y735" s="179">
        <v>371</v>
      </c>
      <c r="Z735" s="177">
        <v>2189</v>
      </c>
      <c r="AA735" s="175">
        <v>2461</v>
      </c>
      <c r="AB735" s="156">
        <f t="shared" si="13726"/>
        <v>13622</v>
      </c>
      <c r="AC735" s="157">
        <f t="shared" si="13727"/>
        <v>14477</v>
      </c>
      <c r="BI735" s="136" t="s">
        <v>29</v>
      </c>
      <c r="BJ735" s="128">
        <f>B735/B746</f>
        <v>7.612090118224403E-2</v>
      </c>
      <c r="BK735" s="129">
        <f t="shared" ref="BK735" si="14056">C735/C746</f>
        <v>8.4066414214972324E-2</v>
      </c>
      <c r="BL735" s="130">
        <f t="shared" ref="BL735" si="14057">D735/D746</f>
        <v>7.4814575943244116E-2</v>
      </c>
      <c r="BM735" s="131">
        <f t="shared" ref="BM735" si="14058">E735/E746</f>
        <v>7.0371488976140137E-2</v>
      </c>
      <c r="BN735" s="128">
        <f t="shared" ref="BN735" si="14059">F735/F746</f>
        <v>6.1974975033777829E-2</v>
      </c>
      <c r="BO735" s="129">
        <f t="shared" ref="BO735" si="14060">G735/G746</f>
        <v>8.3163413923681914E-2</v>
      </c>
      <c r="BP735" s="130">
        <f t="shared" ref="BP735" si="14061">H735/H746</f>
        <v>6.6021549653421177E-2</v>
      </c>
      <c r="BQ735" s="131">
        <f t="shared" ref="BQ735" si="14062">I735/I746</f>
        <v>7.8712733351908606E-2</v>
      </c>
      <c r="BR735" s="128">
        <f t="shared" ref="BR735" si="14063">J735/J746</f>
        <v>7.1597167584579069E-2</v>
      </c>
      <c r="BS735" s="129">
        <f t="shared" ref="BS735" si="14064">K735/K746</f>
        <v>4.9735449735449737E-2</v>
      </c>
      <c r="BT735" s="130">
        <f t="shared" ref="BT735" si="14065">L735/L746</f>
        <v>8.0028545213579369E-2</v>
      </c>
      <c r="BU735" s="128">
        <f t="shared" ref="BU735" si="14066">M735/M746</f>
        <v>5.1645804357904494E-2</v>
      </c>
      <c r="BV735" s="132">
        <f t="shared" ref="BV735" si="14067">N735/N746</f>
        <v>7.1136029265577161E-2</v>
      </c>
      <c r="BW735" s="133">
        <f t="shared" ref="BW735" si="14068">O735/O746</f>
        <v>6.8135875381505409E-2</v>
      </c>
      <c r="BX735" s="128">
        <f t="shared" ref="BX735" si="14069">P735/P746</f>
        <v>7.0413331155040032E-2</v>
      </c>
      <c r="BY735" s="129">
        <f t="shared" ref="BY735" si="14070">Q735/Q746</f>
        <v>7.6968421052631575E-2</v>
      </c>
      <c r="BZ735" s="130">
        <f t="shared" ref="BZ735" si="14071">R735/R746</f>
        <v>6.5981873111782482E-2</v>
      </c>
      <c r="CA735" s="131">
        <f t="shared" ref="CA735" si="14072">S735/S746</f>
        <v>9.3793179682750236E-2</v>
      </c>
      <c r="CB735" s="128">
        <f t="shared" ref="CB735" si="14073">T735/T746</f>
        <v>8.4356647090229581E-2</v>
      </c>
      <c r="CC735" s="129">
        <f t="shared" ref="CC735" si="14074">U735/U746</f>
        <v>5.3564070869386075E-2</v>
      </c>
      <c r="CD735" s="130">
        <f t="shared" ref="CD735" si="14075">V735/V746</f>
        <v>8.2234777150031385E-2</v>
      </c>
      <c r="CE735" s="131">
        <f t="shared" ref="CE735" si="14076">W735/W746</f>
        <v>7.2745267846096751E-2</v>
      </c>
      <c r="CF735" s="128">
        <f t="shared" ref="CF735" si="14077">X735/X746</f>
        <v>7.477325458763974E-2</v>
      </c>
      <c r="CG735" s="129">
        <f t="shared" ref="CG735" si="14078">Y735/Y746</f>
        <v>6.81985294117647E-2</v>
      </c>
      <c r="CH735" s="130">
        <f t="shared" ref="CH735" si="14079">Z735/Z746</f>
        <v>7.2695270988310315E-2</v>
      </c>
      <c r="CI735" s="128">
        <f t="shared" ref="CI735" si="14080">AA735/AA746</f>
        <v>7.9489664082687345E-2</v>
      </c>
      <c r="CJ735" s="134">
        <f t="shared" ref="CJ735" si="14081">AB735/AB746</f>
        <v>7.1393381620737731E-2</v>
      </c>
      <c r="CK735" s="135">
        <f t="shared" ref="CK735" si="14082">AC735/AC746</f>
        <v>7.6178298367194447E-2</v>
      </c>
    </row>
    <row r="736" spans="1:89" x14ac:dyDescent="0.2">
      <c r="A736" s="145" t="s">
        <v>30</v>
      </c>
      <c r="B736" s="189">
        <v>1371</v>
      </c>
      <c r="C736" s="183">
        <v>1276</v>
      </c>
      <c r="D736" s="184">
        <v>413</v>
      </c>
      <c r="E736" s="185">
        <v>523</v>
      </c>
      <c r="F736" s="182">
        <v>1042</v>
      </c>
      <c r="G736" s="186">
        <v>1045</v>
      </c>
      <c r="H736" s="184">
        <v>1945</v>
      </c>
      <c r="I736" s="185">
        <v>2309</v>
      </c>
      <c r="J736" s="182">
        <v>175</v>
      </c>
      <c r="K736" s="183">
        <v>156</v>
      </c>
      <c r="L736" s="184">
        <v>798</v>
      </c>
      <c r="M736" s="182">
        <v>586</v>
      </c>
      <c r="N736" s="187">
        <v>1804</v>
      </c>
      <c r="O736" s="190">
        <v>1706</v>
      </c>
      <c r="P736" s="182">
        <v>778</v>
      </c>
      <c r="Q736" s="183">
        <v>986</v>
      </c>
      <c r="R736" s="184">
        <v>1087</v>
      </c>
      <c r="S736" s="185">
        <v>1528</v>
      </c>
      <c r="T736" s="182">
        <v>165</v>
      </c>
      <c r="U736" s="186">
        <v>174</v>
      </c>
      <c r="V736" s="184">
        <v>992</v>
      </c>
      <c r="W736" s="191">
        <v>1213</v>
      </c>
      <c r="X736" s="182">
        <v>767</v>
      </c>
      <c r="Y736" s="186">
        <v>421</v>
      </c>
      <c r="Z736" s="184">
        <v>2369</v>
      </c>
      <c r="AA736" s="182">
        <v>2365</v>
      </c>
      <c r="AB736" s="156">
        <f t="shared" si="13726"/>
        <v>13706</v>
      </c>
      <c r="AC736" s="157">
        <f t="shared" si="13727"/>
        <v>14288</v>
      </c>
      <c r="BI736" s="145" t="s">
        <v>30</v>
      </c>
      <c r="BJ736" s="128">
        <f>B736/B746</f>
        <v>7.6455498550078077E-2</v>
      </c>
      <c r="BK736" s="129">
        <f t="shared" ref="BK736" si="14083">C736/C746</f>
        <v>7.4337314302359458E-2</v>
      </c>
      <c r="BL736" s="130">
        <f t="shared" ref="BL736" si="14084">D736/D746</f>
        <v>6.6591422121896157E-2</v>
      </c>
      <c r="BM736" s="131">
        <f t="shared" ref="BM736" si="14085">E736/E746</f>
        <v>7.8979160374509208E-2</v>
      </c>
      <c r="BN736" s="128">
        <f t="shared" ref="BN736" si="14086">F736/F746</f>
        <v>6.1211302355636495E-2</v>
      </c>
      <c r="BO736" s="129">
        <f t="shared" ref="BO736" si="14087">G736/G746</f>
        <v>7.6099621322458497E-2</v>
      </c>
      <c r="BP736" s="130">
        <f t="shared" ref="BP736" si="14088">H736/H746</f>
        <v>6.6742159083110292E-2</v>
      </c>
      <c r="BQ736" s="131">
        <f t="shared" ref="BQ736" si="14089">I736/I746</f>
        <v>8.0419336862635832E-2</v>
      </c>
      <c r="BR736" s="128">
        <f t="shared" ref="BR736" si="14090">J736/J746</f>
        <v>6.8843430369787573E-2</v>
      </c>
      <c r="BS736" s="129">
        <f t="shared" ref="BS736" si="14091">K736/K746</f>
        <v>5.5026455026455028E-2</v>
      </c>
      <c r="BT736" s="130">
        <f t="shared" ref="BT736" si="14092">L736/L746</f>
        <v>8.1353858701192786E-2</v>
      </c>
      <c r="BU736" s="128">
        <f t="shared" ref="BU736" si="14093">M736/M746</f>
        <v>5.4334724153917477E-2</v>
      </c>
      <c r="BV736" s="132">
        <f t="shared" ref="BV736" si="14094">N736/N746</f>
        <v>7.1732474452264508E-2</v>
      </c>
      <c r="BW736" s="133">
        <f t="shared" ref="BW736" si="14095">O736/O746</f>
        <v>6.7620595346624915E-2</v>
      </c>
      <c r="BX736" s="128">
        <f t="shared" ref="BX736" si="14096">P736/P746</f>
        <v>6.3551707237379518E-2</v>
      </c>
      <c r="BY736" s="129">
        <f t="shared" ref="BY736" si="14097">Q736/Q746</f>
        <v>8.3031578947368415E-2</v>
      </c>
      <c r="BZ736" s="130">
        <f t="shared" ref="BZ736" si="14098">R736/R746</f>
        <v>6.5679758308157102E-2</v>
      </c>
      <c r="CA736" s="131">
        <f t="shared" ref="CA736" si="14099">S736/S746</f>
        <v>8.4452550710219426E-2</v>
      </c>
      <c r="CB736" s="128">
        <f t="shared" ref="CB736" si="14100">T736/T746</f>
        <v>8.8093966898024553E-2</v>
      </c>
      <c r="CC736" s="129">
        <f t="shared" ref="CC736" si="14101">U736/U746</f>
        <v>7.1693448702101356E-2</v>
      </c>
      <c r="CD736" s="130">
        <f t="shared" ref="CD736" si="14102">V736/V746</f>
        <v>7.7840552416823597E-2</v>
      </c>
      <c r="CE736" s="131">
        <f t="shared" ref="CE736" si="14103">W736/W746</f>
        <v>7.5034022021526661E-2</v>
      </c>
      <c r="CF736" s="128">
        <f t="shared" ref="CF736" si="14104">X736/X746</f>
        <v>8.0890107572242145E-2</v>
      </c>
      <c r="CG736" s="129">
        <f t="shared" ref="CG736" si="14105">Y736/Y746</f>
        <v>7.7389705882352944E-2</v>
      </c>
      <c r="CH736" s="130">
        <f t="shared" ref="CH736" si="14106">Z736/Z746</f>
        <v>7.8672954303931994E-2</v>
      </c>
      <c r="CI736" s="128">
        <f t="shared" ref="CI736" si="14107">AA736/AA746</f>
        <v>7.6388888888888895E-2</v>
      </c>
      <c r="CJ736" s="134">
        <f t="shared" ref="CJ736" si="14108">AB736/AB746</f>
        <v>7.1833628578316794E-2</v>
      </c>
      <c r="CK736" s="135">
        <f t="shared" ref="CK736" si="14109">AC736/AC746</f>
        <v>7.5183776132518768E-2</v>
      </c>
    </row>
    <row r="737" spans="1:89" x14ac:dyDescent="0.2">
      <c r="A737" s="136" t="s">
        <v>31</v>
      </c>
      <c r="B737" s="192">
        <v>1449</v>
      </c>
      <c r="C737" s="176">
        <v>1319</v>
      </c>
      <c r="D737" s="177">
        <v>357</v>
      </c>
      <c r="E737" s="178">
        <v>508</v>
      </c>
      <c r="F737" s="175">
        <v>877</v>
      </c>
      <c r="G737" s="179">
        <v>1052</v>
      </c>
      <c r="H737" s="177">
        <v>2104</v>
      </c>
      <c r="I737" s="178">
        <v>2164</v>
      </c>
      <c r="J737" s="175">
        <v>215</v>
      </c>
      <c r="K737" s="176">
        <v>107</v>
      </c>
      <c r="L737" s="177">
        <v>948</v>
      </c>
      <c r="M737" s="175">
        <v>516</v>
      </c>
      <c r="N737" s="180">
        <v>1756</v>
      </c>
      <c r="O737" s="193">
        <v>1686</v>
      </c>
      <c r="P737" s="175">
        <v>624</v>
      </c>
      <c r="Q737" s="176">
        <v>1064</v>
      </c>
      <c r="R737" s="177">
        <v>943</v>
      </c>
      <c r="S737" s="178">
        <v>1414</v>
      </c>
      <c r="T737" s="175">
        <v>124</v>
      </c>
      <c r="U737" s="179">
        <v>172</v>
      </c>
      <c r="V737" s="177">
        <v>1188</v>
      </c>
      <c r="W737" s="194">
        <v>958</v>
      </c>
      <c r="X737" s="175">
        <v>638</v>
      </c>
      <c r="Y737" s="179">
        <v>397</v>
      </c>
      <c r="Z737" s="177">
        <v>2379</v>
      </c>
      <c r="AA737" s="175">
        <v>1726</v>
      </c>
      <c r="AB737" s="156">
        <f t="shared" si="13726"/>
        <v>13602</v>
      </c>
      <c r="AC737" s="157">
        <f t="shared" si="13727"/>
        <v>13083</v>
      </c>
      <c r="BI737" s="136" t="s">
        <v>31</v>
      </c>
      <c r="BJ737" s="128">
        <f>B737/B746</f>
        <v>8.080526433192059E-2</v>
      </c>
      <c r="BK737" s="129">
        <f t="shared" ref="BK737" si="14110">C737/C746</f>
        <v>7.6842411884648992E-2</v>
      </c>
      <c r="BL737" s="130">
        <f t="shared" ref="BL737" si="14111">D737/D746</f>
        <v>5.7562076749435663E-2</v>
      </c>
      <c r="BM737" s="131">
        <f t="shared" ref="BM737" si="14112">E737/E746</f>
        <v>7.6713983690727877E-2</v>
      </c>
      <c r="BN737" s="128">
        <f t="shared" ref="BN737" si="14113">F737/F746</f>
        <v>5.1518533748457968E-2</v>
      </c>
      <c r="BO737" s="129">
        <f t="shared" ref="BO737" si="14114">G737/G746</f>
        <v>7.6609379551412754E-2</v>
      </c>
      <c r="BP737" s="130">
        <f t="shared" ref="BP737" si="14115">H737/H746</f>
        <v>7.2198201907899245E-2</v>
      </c>
      <c r="BQ737" s="131">
        <f t="shared" ref="BQ737" si="14116">I737/I746</f>
        <v>7.53691836166063E-2</v>
      </c>
      <c r="BR737" s="128">
        <f t="shared" ref="BR737" si="14117">J737/J746</f>
        <v>8.4579071597167585E-2</v>
      </c>
      <c r="BS737" s="129">
        <f t="shared" ref="BS737" si="14118">K737/K746</f>
        <v>3.7742504409171075E-2</v>
      </c>
      <c r="BT737" s="130">
        <f t="shared" ref="BT737" si="14119">L737/L746</f>
        <v>9.6645937404424509E-2</v>
      </c>
      <c r="BU737" s="128">
        <f t="shared" ref="BU737" si="14120">M737/M746</f>
        <v>4.7844228094575801E-2</v>
      </c>
      <c r="BV737" s="132">
        <f t="shared" ref="BV737" si="14121">N737/N746</f>
        <v>6.9823849854865006E-2</v>
      </c>
      <c r="BW737" s="133">
        <f t="shared" ref="BW737" si="14122">O737/O746</f>
        <v>6.6827856831424157E-2</v>
      </c>
      <c r="BX737" s="128">
        <f t="shared" ref="BX737" si="14123">P737/P746</f>
        <v>5.0972063388335237E-2</v>
      </c>
      <c r="BY737" s="129">
        <f t="shared" ref="BY737" si="14124">Q737/Q746</f>
        <v>8.9599999999999999E-2</v>
      </c>
      <c r="BZ737" s="130">
        <f t="shared" ref="BZ737" si="14125">R737/R746</f>
        <v>5.6978851963746226E-2</v>
      </c>
      <c r="CA737" s="131">
        <f t="shared" ref="CA737" si="14126">S737/S746</f>
        <v>7.8151771403305148E-2</v>
      </c>
      <c r="CB737" s="128">
        <f t="shared" ref="CB737" si="14127">T737/T746</f>
        <v>6.6203950880939666E-2</v>
      </c>
      <c r="CC737" s="129">
        <f t="shared" ref="CC737" si="14128">U737/U746</f>
        <v>7.0869386073341575E-2</v>
      </c>
      <c r="CD737" s="130">
        <f t="shared" ref="CD737" si="14129">V737/V746</f>
        <v>9.3220338983050849E-2</v>
      </c>
      <c r="CE737" s="131">
        <f t="shared" ref="CE737" si="14130">W737/W746</f>
        <v>5.9260175677347517E-2</v>
      </c>
      <c r="CF737" s="128">
        <f t="shared" ref="CF737" si="14131">X737/X746</f>
        <v>6.7285382830626447E-2</v>
      </c>
      <c r="CG737" s="129">
        <f t="shared" ref="CG737" si="14132">Y737/Y746</f>
        <v>7.2977941176470593E-2</v>
      </c>
      <c r="CH737" s="130">
        <f t="shared" ref="CH737" si="14133">Z737/Z746</f>
        <v>7.9005047821466529E-2</v>
      </c>
      <c r="CI737" s="128">
        <f t="shared" ref="CI737" si="14134">AA737/AA746</f>
        <v>5.5749354005167957E-2</v>
      </c>
      <c r="CJ737" s="134">
        <f t="shared" ref="CJ737" si="14135">AB737/AB746</f>
        <v>7.1288560916552238E-2</v>
      </c>
      <c r="CK737" s="135">
        <f t="shared" ref="CK737" si="14136">AC737/AC746</f>
        <v>6.8843039133660633E-2</v>
      </c>
    </row>
    <row r="738" spans="1:89" x14ac:dyDescent="0.2">
      <c r="A738" s="145" t="s">
        <v>32</v>
      </c>
      <c r="B738" s="189">
        <v>1582</v>
      </c>
      <c r="C738" s="183">
        <v>1136</v>
      </c>
      <c r="D738" s="184">
        <v>378</v>
      </c>
      <c r="E738" s="185">
        <v>535</v>
      </c>
      <c r="F738" s="182">
        <v>855</v>
      </c>
      <c r="G738" s="186">
        <v>1125</v>
      </c>
      <c r="H738" s="184">
        <v>1942</v>
      </c>
      <c r="I738" s="185">
        <v>2235</v>
      </c>
      <c r="J738" s="182">
        <v>264</v>
      </c>
      <c r="K738" s="183">
        <v>128</v>
      </c>
      <c r="L738" s="184">
        <v>880</v>
      </c>
      <c r="M738" s="182">
        <v>428</v>
      </c>
      <c r="N738" s="187">
        <v>1772</v>
      </c>
      <c r="O738" s="190">
        <v>1751</v>
      </c>
      <c r="P738" s="182">
        <v>554</v>
      </c>
      <c r="Q738" s="183">
        <v>1113</v>
      </c>
      <c r="R738" s="184">
        <v>805</v>
      </c>
      <c r="S738" s="185">
        <v>1548</v>
      </c>
      <c r="T738" s="182">
        <v>127</v>
      </c>
      <c r="U738" s="186">
        <v>170</v>
      </c>
      <c r="V738" s="184">
        <v>1440</v>
      </c>
      <c r="W738" s="191">
        <v>918</v>
      </c>
      <c r="X738" s="182">
        <v>501</v>
      </c>
      <c r="Y738" s="186">
        <v>514</v>
      </c>
      <c r="Z738" s="184">
        <v>2242</v>
      </c>
      <c r="AA738" s="182">
        <v>2200</v>
      </c>
      <c r="AB738" s="156">
        <f t="shared" si="13726"/>
        <v>13342</v>
      </c>
      <c r="AC738" s="157">
        <f t="shared" si="13727"/>
        <v>13801</v>
      </c>
      <c r="BI738" s="145" t="s">
        <v>32</v>
      </c>
      <c r="BJ738" s="128">
        <f>B738/B746</f>
        <v>8.8222172652241804E-2</v>
      </c>
      <c r="BK738" s="129">
        <f t="shared" ref="BK738" si="14137">C738/C746</f>
        <v>6.6181182639091174E-2</v>
      </c>
      <c r="BL738" s="130">
        <f t="shared" ref="BL738" si="14138">D738/D746</f>
        <v>6.0948081264108354E-2</v>
      </c>
      <c r="BM738" s="131">
        <f t="shared" ref="BM738" si="14139">E738/E746</f>
        <v>8.0791301721534287E-2</v>
      </c>
      <c r="BN738" s="128">
        <f t="shared" ref="BN738" si="14140">F738/F746</f>
        <v>5.0226164600834164E-2</v>
      </c>
      <c r="BO738" s="129">
        <f t="shared" ref="BO738" si="14141">G738/G746</f>
        <v>8.1925429653364398E-2</v>
      </c>
      <c r="BP738" s="130">
        <f t="shared" ref="BP738" si="14142">H738/H746</f>
        <v>6.663921487886898E-2</v>
      </c>
      <c r="BQ738" s="131">
        <f t="shared" ref="BQ738" si="14143">I738/I746</f>
        <v>7.7842017275006961E-2</v>
      </c>
      <c r="BR738" s="128">
        <f t="shared" ref="BR738" si="14144">J738/J746</f>
        <v>0.1038552321007081</v>
      </c>
      <c r="BS738" s="129">
        <f t="shared" ref="BS738" si="14145">K738/K746</f>
        <v>4.5149911816578486E-2</v>
      </c>
      <c r="BT738" s="130">
        <f t="shared" ref="BT738" si="14146">L738/L746</f>
        <v>8.9713528392292796E-2</v>
      </c>
      <c r="BU738" s="128">
        <f t="shared" ref="BU738" si="14147">M738/M746</f>
        <v>3.9684747334260549E-2</v>
      </c>
      <c r="BV738" s="132">
        <f t="shared" ref="BV738" si="14148">N738/N746</f>
        <v>7.0460058053998173E-2</v>
      </c>
      <c r="BW738" s="133">
        <f t="shared" ref="BW738" si="14149">O738/O746</f>
        <v>6.9404257005826628E-2</v>
      </c>
      <c r="BX738" s="128">
        <f t="shared" ref="BX738" si="14150">P738/P746</f>
        <v>4.5254043456951477E-2</v>
      </c>
      <c r="BY738" s="129">
        <f t="shared" ref="BY738" si="14151">Q738/Q746</f>
        <v>9.3726315789473685E-2</v>
      </c>
      <c r="BZ738" s="130">
        <f t="shared" ref="BZ738" si="14152">R738/R746</f>
        <v>4.8640483383685804E-2</v>
      </c>
      <c r="CA738" s="131">
        <f t="shared" ref="CA738" si="14153">S738/S746</f>
        <v>8.5557950588625434E-2</v>
      </c>
      <c r="CB738" s="128">
        <f t="shared" ref="CB738" si="14154">T738/T746</f>
        <v>6.7805659369994664E-2</v>
      </c>
      <c r="CC738" s="129">
        <f t="shared" ref="CC738" si="14155">U738/U746</f>
        <v>7.0045323444581795E-2</v>
      </c>
      <c r="CD738" s="130">
        <f t="shared" ref="CD738" si="14156">V738/V746</f>
        <v>0.11299435028248588</v>
      </c>
      <c r="CE738" s="131">
        <f t="shared" ref="CE738" si="14157">W738/W746</f>
        <v>5.6785846839044911E-2</v>
      </c>
      <c r="CF738" s="128">
        <f t="shared" ref="CF738" si="14158">X738/X746</f>
        <v>5.2836954229065598E-2</v>
      </c>
      <c r="CG738" s="129">
        <f t="shared" ref="CG738" si="14159">Y738/Y746</f>
        <v>9.4485294117647056E-2</v>
      </c>
      <c r="CH738" s="130">
        <f t="shared" ref="CH738" si="14160">Z738/Z746</f>
        <v>7.4455366631243358E-2</v>
      </c>
      <c r="CI738" s="128">
        <f t="shared" ref="CI738" si="14161">AA738/AA746</f>
        <v>7.10594315245478E-2</v>
      </c>
      <c r="CJ738" s="134">
        <f t="shared" ref="CJ738" si="14162">AB738/AB746</f>
        <v>6.9925891762140854E-2</v>
      </c>
      <c r="CK738" s="135">
        <f t="shared" ref="CK738" si="14163">AC738/AC746</f>
        <v>7.2621171220947064E-2</v>
      </c>
    </row>
    <row r="739" spans="1:89" x14ac:dyDescent="0.2">
      <c r="A739" s="136" t="s">
        <v>33</v>
      </c>
      <c r="B739" s="192">
        <v>1294</v>
      </c>
      <c r="C739" s="176">
        <v>1019</v>
      </c>
      <c r="D739" s="177">
        <v>276</v>
      </c>
      <c r="E739" s="178">
        <v>481</v>
      </c>
      <c r="F739" s="175">
        <v>869</v>
      </c>
      <c r="G739" s="179">
        <v>961</v>
      </c>
      <c r="H739" s="177">
        <v>1712</v>
      </c>
      <c r="I739" s="178">
        <v>2012</v>
      </c>
      <c r="J739" s="175">
        <v>239</v>
      </c>
      <c r="K739" s="176">
        <v>87</v>
      </c>
      <c r="L739" s="177">
        <v>783</v>
      </c>
      <c r="M739" s="175">
        <v>381</v>
      </c>
      <c r="N739" s="180">
        <v>1402</v>
      </c>
      <c r="O739" s="193">
        <v>1612</v>
      </c>
      <c r="P739" s="175">
        <v>369</v>
      </c>
      <c r="Q739" s="176">
        <v>1139</v>
      </c>
      <c r="R739" s="177">
        <v>702</v>
      </c>
      <c r="S739" s="178">
        <v>1308</v>
      </c>
      <c r="T739" s="175">
        <v>76</v>
      </c>
      <c r="U739" s="179">
        <v>144</v>
      </c>
      <c r="V739" s="177">
        <v>1177</v>
      </c>
      <c r="W739" s="194">
        <v>743</v>
      </c>
      <c r="X739" s="175">
        <v>414</v>
      </c>
      <c r="Y739" s="179">
        <v>354</v>
      </c>
      <c r="Z739" s="177">
        <v>2049</v>
      </c>
      <c r="AA739" s="175">
        <v>1541</v>
      </c>
      <c r="AB739" s="156">
        <f t="shared" si="13726"/>
        <v>11362</v>
      </c>
      <c r="AC739" s="157">
        <f t="shared" si="13727"/>
        <v>11782</v>
      </c>
      <c r="BI739" s="136" t="s">
        <v>33</v>
      </c>
      <c r="BJ739" s="128">
        <f>B739/B746</f>
        <v>7.2161498996207898E-2</v>
      </c>
      <c r="BK739" s="129">
        <f t="shared" ref="BK739" si="14164">C739/C746</f>
        <v>5.9364986891931253E-2</v>
      </c>
      <c r="BL739" s="130">
        <f t="shared" ref="BL739" si="14165">D739/D746</f>
        <v>4.4501773621412451E-2</v>
      </c>
      <c r="BM739" s="131">
        <f t="shared" ref="BM739" si="14166">E739/E746</f>
        <v>7.2636665659921468E-2</v>
      </c>
      <c r="BN739" s="128">
        <f t="shared" ref="BN739" si="14167">F739/F746</f>
        <v>5.1048581331140222E-2</v>
      </c>
      <c r="BO739" s="129">
        <f t="shared" ref="BO739" si="14168">G739/G746</f>
        <v>6.9982522575007283E-2</v>
      </c>
      <c r="BP739" s="130">
        <f t="shared" ref="BP739" si="14169">H739/H746</f>
        <v>5.8746825887035892E-2</v>
      </c>
      <c r="BQ739" s="131">
        <f t="shared" ref="BQ739" si="14170">I739/I746</f>
        <v>7.0075229869044298E-2</v>
      </c>
      <c r="BR739" s="128">
        <f t="shared" ref="BR739" si="14171">J739/J746</f>
        <v>9.4020456333595598E-2</v>
      </c>
      <c r="BS739" s="129">
        <f t="shared" ref="BS739" si="14172">K739/K746</f>
        <v>3.0687830687830688E-2</v>
      </c>
      <c r="BT739" s="130">
        <f t="shared" ref="BT739" si="14173">L739/L746</f>
        <v>7.9824650830869606E-2</v>
      </c>
      <c r="BU739" s="128">
        <f t="shared" ref="BU739" si="14174">M739/M746</f>
        <v>3.532684283727399E-2</v>
      </c>
      <c r="BV739" s="132">
        <f t="shared" ref="BV739" si="14175">N739/N746</f>
        <v>5.57477434490437E-2</v>
      </c>
      <c r="BW739" s="133">
        <f t="shared" ref="BW739" si="14176">O739/O746</f>
        <v>6.389472432518134E-2</v>
      </c>
      <c r="BX739" s="128">
        <f t="shared" ref="BX739" si="14177">P739/P746</f>
        <v>3.0142133638294398E-2</v>
      </c>
      <c r="BY739" s="129">
        <f t="shared" ref="BY739" si="14178">Q739/Q746</f>
        <v>9.5915789473684204E-2</v>
      </c>
      <c r="BZ739" s="130">
        <f t="shared" ref="BZ739" si="14179">R739/R746</f>
        <v>4.2416918429003019E-2</v>
      </c>
      <c r="CA739" s="131">
        <f t="shared" ref="CA739" si="14180">S739/S746</f>
        <v>7.2293152047753273E-2</v>
      </c>
      <c r="CB739" s="128">
        <f t="shared" ref="CB739" si="14181">T739/T746</f>
        <v>4.0576615056059799E-2</v>
      </c>
      <c r="CC739" s="129">
        <f t="shared" ref="CC739" si="14182">U739/U746</f>
        <v>5.9332509270704575E-2</v>
      </c>
      <c r="CD739" s="130">
        <f t="shared" ref="CD739" si="14183">V739/V746</f>
        <v>9.2357187696170753E-2</v>
      </c>
      <c r="CE739" s="131">
        <f t="shared" ref="CE739" si="14184">W739/W746</f>
        <v>4.5960658171470992E-2</v>
      </c>
      <c r="CF739" s="128">
        <f t="shared" ref="CF739" si="14185">X739/X746</f>
        <v>4.366167475216199E-2</v>
      </c>
      <c r="CG739" s="129">
        <f t="shared" ref="CG739" si="14186">Y739/Y746</f>
        <v>6.5073529411764711E-2</v>
      </c>
      <c r="CH739" s="130">
        <f t="shared" ref="CH739" si="14187">Z739/Z746</f>
        <v>6.8045961742826774E-2</v>
      </c>
      <c r="CI739" s="128">
        <f t="shared" ref="CI739" si="14188">AA739/AA746</f>
        <v>4.9773901808785527E-2</v>
      </c>
      <c r="CJ739" s="134">
        <f t="shared" ref="CJ739" si="14189">AB739/AB746</f>
        <v>5.9548642047777274E-2</v>
      </c>
      <c r="CK739" s="135">
        <f t="shared" ref="CK739" si="14190">AC739/AC746</f>
        <v>6.1997147983856117E-2</v>
      </c>
    </row>
    <row r="740" spans="1:89" x14ac:dyDescent="0.2">
      <c r="A740" s="145" t="s">
        <v>34</v>
      </c>
      <c r="B740" s="189">
        <v>493</v>
      </c>
      <c r="C740" s="183">
        <v>749</v>
      </c>
      <c r="D740" s="184">
        <v>116</v>
      </c>
      <c r="E740" s="185">
        <v>426</v>
      </c>
      <c r="F740" s="182">
        <v>426</v>
      </c>
      <c r="G740" s="186">
        <v>998</v>
      </c>
      <c r="H740" s="184">
        <v>1109</v>
      </c>
      <c r="I740" s="185">
        <v>1612</v>
      </c>
      <c r="J740" s="182">
        <v>181</v>
      </c>
      <c r="K740" s="183">
        <v>70</v>
      </c>
      <c r="L740" s="184">
        <v>627</v>
      </c>
      <c r="M740" s="182">
        <v>283</v>
      </c>
      <c r="N740" s="187">
        <v>1453</v>
      </c>
      <c r="O740" s="190">
        <v>1301</v>
      </c>
      <c r="P740" s="182">
        <v>352</v>
      </c>
      <c r="Q740" s="183">
        <v>974</v>
      </c>
      <c r="R740" s="184">
        <v>599</v>
      </c>
      <c r="S740" s="185">
        <v>1192</v>
      </c>
      <c r="T740" s="182">
        <v>74</v>
      </c>
      <c r="U740" s="186">
        <v>144</v>
      </c>
      <c r="V740" s="184">
        <v>968</v>
      </c>
      <c r="W740" s="191">
        <v>608</v>
      </c>
      <c r="X740" s="182">
        <v>280</v>
      </c>
      <c r="Y740" s="186">
        <v>367</v>
      </c>
      <c r="Z740" s="184">
        <v>1272</v>
      </c>
      <c r="AA740" s="182">
        <v>1559</v>
      </c>
      <c r="AB740" s="156">
        <f t="shared" si="13726"/>
        <v>7950</v>
      </c>
      <c r="AC740" s="157">
        <f t="shared" si="13727"/>
        <v>10283</v>
      </c>
      <c r="BI740" s="145" t="s">
        <v>34</v>
      </c>
      <c r="BJ740" s="128">
        <f>B740/B746</f>
        <v>2.7492750390363595E-2</v>
      </c>
      <c r="BK740" s="129">
        <f t="shared" ref="BK740" si="14191">C740/C746</f>
        <v>4.3635304398485293E-2</v>
      </c>
      <c r="BL740" s="130">
        <f t="shared" ref="BL740" si="14192">D740/D746</f>
        <v>1.8703643985811029E-2</v>
      </c>
      <c r="BM740" s="131">
        <f t="shared" ref="BM740" si="14193">E740/E746</f>
        <v>6.4331017819389907E-2</v>
      </c>
      <c r="BN740" s="128">
        <f t="shared" ref="BN740" si="14194">F740/F746</f>
        <v>2.5024966222170004E-2</v>
      </c>
      <c r="BO740" s="129">
        <f t="shared" ref="BO740" si="14195">G740/G746</f>
        <v>7.2676958928051261E-2</v>
      </c>
      <c r="BP740" s="130">
        <f t="shared" ref="BP740" si="14196">H740/H746</f>
        <v>3.805504083453435E-2</v>
      </c>
      <c r="BQ740" s="131">
        <f t="shared" ref="BQ740" si="14197">I740/I746</f>
        <v>5.6143772638618E-2</v>
      </c>
      <c r="BR740" s="128">
        <f t="shared" ref="BR740" si="14198">J740/J746</f>
        <v>7.1203776553894566E-2</v>
      </c>
      <c r="BS740" s="129">
        <f t="shared" ref="BS740" si="14199">K740/K746</f>
        <v>2.4691358024691357E-2</v>
      </c>
      <c r="BT740" s="130">
        <f t="shared" ref="BT740" si="14200">L740/L746</f>
        <v>6.3920888979508608E-2</v>
      </c>
      <c r="BU740" s="128">
        <f t="shared" ref="BU740" si="14201">M740/M746</f>
        <v>2.6240148354195643E-2</v>
      </c>
      <c r="BV740" s="132">
        <f t="shared" ref="BV740" si="14202">N740/N746</f>
        <v>5.7775657083780664E-2</v>
      </c>
      <c r="BW740" s="133">
        <f t="shared" ref="BW740" si="14203">O740/O746</f>
        <v>5.1567640413809505E-2</v>
      </c>
      <c r="BX740" s="128">
        <f t="shared" ref="BX740" si="14204">P740/P746</f>
        <v>2.875347165495834E-2</v>
      </c>
      <c r="BY740" s="129">
        <f t="shared" ref="BY740" si="14205">Q740/Q746</f>
        <v>8.2021052631578953E-2</v>
      </c>
      <c r="BZ740" s="130">
        <f t="shared" ref="BZ740" si="14206">R740/R746</f>
        <v>3.619335347432024E-2</v>
      </c>
      <c r="CA740" s="131">
        <f t="shared" ref="CA740" si="14207">S740/S746</f>
        <v>6.5881832752998401E-2</v>
      </c>
      <c r="CB740" s="128">
        <f t="shared" ref="CB740" si="14208">T740/T746</f>
        <v>3.9508809396689805E-2</v>
      </c>
      <c r="CC740" s="129">
        <f t="shared" ref="CC740" si="14209">U740/U746</f>
        <v>5.9332509270704575E-2</v>
      </c>
      <c r="CD740" s="130">
        <f t="shared" ref="CD740" si="14210">V740/V746</f>
        <v>7.595731324544884E-2</v>
      </c>
      <c r="CE740" s="131">
        <f t="shared" ref="CE740" si="14211">W740/W746</f>
        <v>3.7609798342199678E-2</v>
      </c>
      <c r="CF740" s="128">
        <f t="shared" ref="CF740" si="14212">X740/X746</f>
        <v>2.9529635098080573E-2</v>
      </c>
      <c r="CG740" s="129">
        <f t="shared" ref="CG740" si="14213">Y740/Y746</f>
        <v>6.7463235294117643E-2</v>
      </c>
      <c r="CH740" s="130">
        <f t="shared" ref="CH740" si="14214">Z740/Z746</f>
        <v>4.2242295430393199E-2</v>
      </c>
      <c r="CI740" s="128">
        <f t="shared" ref="CI740" si="14215">AA740/AA746</f>
        <v>5.0355297157622741E-2</v>
      </c>
      <c r="CJ740" s="134">
        <f t="shared" ref="CJ740" si="14216">AB740/AB746</f>
        <v>4.1666229913732561E-2</v>
      </c>
      <c r="CK740" s="135">
        <f t="shared" ref="CK740" si="14217">AC740/AC746</f>
        <v>5.4109376397724701E-2</v>
      </c>
    </row>
    <row r="741" spans="1:89" x14ac:dyDescent="0.2">
      <c r="A741" s="136" t="s">
        <v>35</v>
      </c>
      <c r="B741" s="192">
        <v>0</v>
      </c>
      <c r="C741" s="176">
        <v>416</v>
      </c>
      <c r="D741" s="177">
        <v>7</v>
      </c>
      <c r="E741" s="178">
        <v>302</v>
      </c>
      <c r="F741" s="175">
        <v>26</v>
      </c>
      <c r="G741" s="179">
        <v>698</v>
      </c>
      <c r="H741" s="177">
        <v>71</v>
      </c>
      <c r="I741" s="178">
        <v>905</v>
      </c>
      <c r="J741" s="175">
        <v>74</v>
      </c>
      <c r="K741" s="176">
        <v>57</v>
      </c>
      <c r="L741" s="177">
        <v>645</v>
      </c>
      <c r="M741" s="175">
        <v>78</v>
      </c>
      <c r="N741" s="180">
        <v>454</v>
      </c>
      <c r="O741" s="193">
        <v>279</v>
      </c>
      <c r="P741" s="175">
        <v>61</v>
      </c>
      <c r="Q741" s="176">
        <v>183</v>
      </c>
      <c r="R741" s="177">
        <v>173</v>
      </c>
      <c r="S741" s="178">
        <v>157</v>
      </c>
      <c r="T741" s="175">
        <v>18</v>
      </c>
      <c r="U741" s="179">
        <v>13</v>
      </c>
      <c r="V741" s="177">
        <v>351</v>
      </c>
      <c r="W741" s="194">
        <v>38</v>
      </c>
      <c r="X741" s="175">
        <v>47</v>
      </c>
      <c r="Y741" s="179">
        <v>7</v>
      </c>
      <c r="Z741" s="177">
        <v>175</v>
      </c>
      <c r="AA741" s="175">
        <v>102</v>
      </c>
      <c r="AB741" s="156">
        <f t="shared" si="13726"/>
        <v>2102</v>
      </c>
      <c r="AC741" s="157">
        <f t="shared" si="13727"/>
        <v>3235</v>
      </c>
      <c r="BI741" s="136" t="s">
        <v>35</v>
      </c>
      <c r="BJ741" s="128">
        <f>B741/B746</f>
        <v>0</v>
      </c>
      <c r="BK741" s="129">
        <f t="shared" ref="BK741" si="14218">C741/C746</f>
        <v>2.4235362656568598E-2</v>
      </c>
      <c r="BL741" s="130">
        <f t="shared" ref="BL741" si="14219">D741/D746</f>
        <v>1.128668171557562E-3</v>
      </c>
      <c r="BM741" s="131">
        <f t="shared" ref="BM741" si="14220">E741/E746</f>
        <v>4.5605557233464211E-2</v>
      </c>
      <c r="BN741" s="128">
        <f t="shared" ref="BN741" si="14221">F741/F746</f>
        <v>1.5273453562826764E-3</v>
      </c>
      <c r="BO741" s="129">
        <f t="shared" ref="BO741" si="14222">G741/G746</f>
        <v>5.0830177687154095E-2</v>
      </c>
      <c r="BP741" s="130">
        <f t="shared" ref="BP741" si="14223">H741/H746</f>
        <v>2.4363461670441288E-3</v>
      </c>
      <c r="BQ741" s="131">
        <f t="shared" ref="BQ741" si="14224">I741/I746</f>
        <v>3.1519921983839509E-2</v>
      </c>
      <c r="BR741" s="128">
        <f t="shared" ref="BR741" si="14225">J741/J746</f>
        <v>2.9110936270653028E-2</v>
      </c>
      <c r="BS741" s="129">
        <f t="shared" ref="BS741" si="14226">K741/K746</f>
        <v>2.0105820105820106E-2</v>
      </c>
      <c r="BT741" s="130">
        <f t="shared" ref="BT741" si="14227">L741/L746</f>
        <v>6.5755938423896418E-2</v>
      </c>
      <c r="BU741" s="128">
        <f t="shared" ref="BU741" si="14228">M741/M746</f>
        <v>7.2322670375521555E-3</v>
      </c>
      <c r="BV741" s="132">
        <f t="shared" ref="BV741" si="14229">N741/N746</f>
        <v>1.8052407650403595E-2</v>
      </c>
      <c r="BW741" s="133">
        <f t="shared" ref="BW741" si="14230">O741/O746</f>
        <v>1.1058702287050616E-2</v>
      </c>
      <c r="BX741" s="128">
        <f t="shared" ref="BX741" si="14231">P741/P746</f>
        <v>4.9828459402058486E-3</v>
      </c>
      <c r="BY741" s="129">
        <f t="shared" ref="BY741" si="14232">Q741/Q746</f>
        <v>1.5410526315789473E-2</v>
      </c>
      <c r="BZ741" s="130">
        <f t="shared" ref="BZ741" si="14233">R741/R746</f>
        <v>1.0453172205438066E-2</v>
      </c>
      <c r="CA741" s="131">
        <f t="shared" ref="CA741" si="14234">S741/S746</f>
        <v>8.6773890454872049E-3</v>
      </c>
      <c r="CB741" s="128">
        <f t="shared" ref="CB741" si="14235">T741/T746</f>
        <v>9.6102509343299527E-3</v>
      </c>
      <c r="CC741" s="129">
        <f t="shared" ref="CC741" si="14236">U741/U746</f>
        <v>5.356407086938607E-3</v>
      </c>
      <c r="CD741" s="130">
        <f t="shared" ref="CD741" si="14237">V741/V746</f>
        <v>2.7542372881355932E-2</v>
      </c>
      <c r="CE741" s="131">
        <f t="shared" ref="CE741" si="14238">W741/W746</f>
        <v>2.3506123963874799E-3</v>
      </c>
      <c r="CF741" s="128">
        <f t="shared" ref="CF741" si="14239">X741/X746</f>
        <v>4.9567601771778108E-3</v>
      </c>
      <c r="CG741" s="129">
        <f t="shared" ref="CG741" si="14240">Y741/Y746</f>
        <v>1.2867647058823529E-3</v>
      </c>
      <c r="CH741" s="130">
        <f t="shared" ref="CH741" si="14241">Z741/Z746</f>
        <v>5.81163655685441E-3</v>
      </c>
      <c r="CI741" s="128">
        <f t="shared" ref="CI741" si="14242">AA741/AA746</f>
        <v>3.2945736434108527E-3</v>
      </c>
      <c r="CJ741" s="134">
        <f t="shared" ref="CJ741" si="14243">AB741/AB746</f>
        <v>1.1016656009895074E-2</v>
      </c>
      <c r="CK741" s="135">
        <f t="shared" ref="CK741" si="14244">AC741/AC746</f>
        <v>1.7022642482411691E-2</v>
      </c>
    </row>
    <row r="742" spans="1:89" x14ac:dyDescent="0.2">
      <c r="A742" s="145" t="s">
        <v>36</v>
      </c>
      <c r="B742" s="189"/>
      <c r="C742" s="183"/>
      <c r="D742" s="184"/>
      <c r="E742" s="185"/>
      <c r="F742" s="182"/>
      <c r="G742" s="186"/>
      <c r="H742" s="184"/>
      <c r="I742" s="185"/>
      <c r="J742" s="182"/>
      <c r="K742" s="186"/>
      <c r="L742" s="184"/>
      <c r="M742" s="182"/>
      <c r="N742" s="187"/>
      <c r="O742" s="190"/>
      <c r="P742" s="182"/>
      <c r="Q742" s="186"/>
      <c r="R742" s="184"/>
      <c r="S742" s="185"/>
      <c r="T742" s="182"/>
      <c r="U742" s="186"/>
      <c r="V742" s="184"/>
      <c r="W742" s="185"/>
      <c r="X742" s="182"/>
      <c r="Y742" s="186"/>
      <c r="Z742" s="184"/>
      <c r="AA742" s="182"/>
      <c r="AB742" s="156">
        <f t="shared" si="13726"/>
        <v>0</v>
      </c>
      <c r="AC742" s="157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2">SUM(B743,D743,F743,H743,J743,L743,N743,P743,R743,T743,V743,X743,Z743)</f>
        <v>0</v>
      </c>
      <c r="AC743" s="159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2"/>
        <v>0</v>
      </c>
      <c r="AC744" s="159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2"/>
        <v>0</v>
      </c>
      <c r="AC745" s="159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5">SUM(B723:B745)</f>
        <v>17932</v>
      </c>
      <c r="C746" s="21">
        <f t="shared" si="14355"/>
        <v>17165</v>
      </c>
      <c r="D746" s="20">
        <f t="shared" si="14355"/>
        <v>6202</v>
      </c>
      <c r="E746" s="21">
        <f t="shared" si="14355"/>
        <v>6622</v>
      </c>
      <c r="F746" s="20">
        <f t="shared" si="14355"/>
        <v>17023</v>
      </c>
      <c r="G746" s="21">
        <f t="shared" si="14355"/>
        <v>13732</v>
      </c>
      <c r="H746" s="20">
        <f t="shared" si="14355"/>
        <v>29142</v>
      </c>
      <c r="I746" s="21">
        <f t="shared" si="14355"/>
        <v>28712</v>
      </c>
      <c r="J746" s="20">
        <f t="shared" si="14355"/>
        <v>2542</v>
      </c>
      <c r="K746" s="21">
        <f t="shared" si="14355"/>
        <v>2835</v>
      </c>
      <c r="L746" s="20">
        <f t="shared" si="14355"/>
        <v>9809</v>
      </c>
      <c r="M746" s="21">
        <f t="shared" si="14355"/>
        <v>10785</v>
      </c>
      <c r="N746" s="20">
        <f t="shared" si="14355"/>
        <v>25149</v>
      </c>
      <c r="O746" s="21">
        <f t="shared" si="14355"/>
        <v>25229</v>
      </c>
      <c r="P746" s="20">
        <f t="shared" si="14355"/>
        <v>12242</v>
      </c>
      <c r="Q746" s="21">
        <f t="shared" si="14355"/>
        <v>11875</v>
      </c>
      <c r="R746" s="20">
        <f t="shared" si="14355"/>
        <v>16550</v>
      </c>
      <c r="S746" s="21">
        <f t="shared" si="14355"/>
        <v>18093</v>
      </c>
      <c r="T746" s="20">
        <f t="shared" si="14355"/>
        <v>1873</v>
      </c>
      <c r="U746" s="21">
        <f t="shared" si="14355"/>
        <v>2427</v>
      </c>
      <c r="V746" s="20">
        <f t="shared" si="14355"/>
        <v>12744</v>
      </c>
      <c r="W746" s="21">
        <f t="shared" si="14355"/>
        <v>16166</v>
      </c>
      <c r="X746" s="20">
        <f t="shared" si="14355"/>
        <v>9482</v>
      </c>
      <c r="Y746" s="21">
        <f t="shared" si="14355"/>
        <v>5440</v>
      </c>
      <c r="Z746" s="20">
        <f t="shared" si="14355"/>
        <v>30112</v>
      </c>
      <c r="AA746" s="21">
        <f t="shared" si="14355"/>
        <v>30960</v>
      </c>
      <c r="AB746" s="160">
        <f>SUM(AB722:AB745)</f>
        <v>190802</v>
      </c>
      <c r="AC746" s="161">
        <f t="shared" ref="AC746" si="14356">SUM(AC722:AC745)</f>
        <v>190041</v>
      </c>
      <c r="BI746" s="229" t="s">
        <v>13</v>
      </c>
      <c r="BJ746" s="154">
        <f>SUM(BJ722:BJ745)</f>
        <v>1</v>
      </c>
      <c r="BK746" s="155">
        <f t="shared" ref="BK746:CK746" si="14357">SUM(BK722:BK745)</f>
        <v>1.0000000000000002</v>
      </c>
      <c r="BL746" s="154">
        <f t="shared" si="14357"/>
        <v>1.0000000000000002</v>
      </c>
      <c r="BM746" s="155">
        <f t="shared" si="14357"/>
        <v>1</v>
      </c>
      <c r="BN746" s="154">
        <f t="shared" si="14357"/>
        <v>1</v>
      </c>
      <c r="BO746" s="155">
        <f t="shared" si="14357"/>
        <v>1</v>
      </c>
      <c r="BP746" s="154">
        <f t="shared" si="14357"/>
        <v>0.99999999999999989</v>
      </c>
      <c r="BQ746" s="155">
        <f t="shared" si="14357"/>
        <v>0.99999999999999989</v>
      </c>
      <c r="BR746" s="154">
        <f t="shared" si="14357"/>
        <v>0.99999999999999989</v>
      </c>
      <c r="BS746" s="155">
        <f t="shared" si="14357"/>
        <v>0.99999999999999978</v>
      </c>
      <c r="BT746" s="154">
        <f t="shared" si="14357"/>
        <v>1.0000000000000002</v>
      </c>
      <c r="BU746" s="155">
        <f t="shared" si="14357"/>
        <v>0.99999999999999989</v>
      </c>
      <c r="BV746" s="154">
        <f t="shared" si="14357"/>
        <v>0.99999999999999989</v>
      </c>
      <c r="BW746" s="155">
        <f t="shared" si="14357"/>
        <v>0.99999999999999989</v>
      </c>
      <c r="BX746" s="154">
        <f t="shared" si="14357"/>
        <v>1.0000000000000002</v>
      </c>
      <c r="BY746" s="155">
        <f t="shared" si="14357"/>
        <v>0.99999999999999989</v>
      </c>
      <c r="BZ746" s="154">
        <f t="shared" si="14357"/>
        <v>0.99999999999999989</v>
      </c>
      <c r="CA746" s="155">
        <f t="shared" si="14357"/>
        <v>1</v>
      </c>
      <c r="CB746" s="154">
        <f t="shared" si="14357"/>
        <v>0.99999999999999989</v>
      </c>
      <c r="CC746" s="155">
        <f t="shared" si="14357"/>
        <v>1</v>
      </c>
      <c r="CD746" s="154">
        <f t="shared" si="14357"/>
        <v>1</v>
      </c>
      <c r="CE746" s="155">
        <f t="shared" si="14357"/>
        <v>1.0000000000000002</v>
      </c>
      <c r="CF746" s="154">
        <f t="shared" si="14357"/>
        <v>0.99999999999999989</v>
      </c>
      <c r="CG746" s="155">
        <f t="shared" si="14357"/>
        <v>1</v>
      </c>
      <c r="CH746" s="154">
        <f t="shared" si="14357"/>
        <v>1</v>
      </c>
      <c r="CI746" s="155">
        <f t="shared" si="14357"/>
        <v>1</v>
      </c>
      <c r="CJ746" s="154">
        <f t="shared" si="14357"/>
        <v>1</v>
      </c>
      <c r="CK746" s="155">
        <f t="shared" si="14357"/>
        <v>1</v>
      </c>
    </row>
    <row r="747" spans="1:89" ht="13.5" thickTop="1" x14ac:dyDescent="0.2">
      <c r="A747" s="173"/>
    </row>
    <row r="749" spans="1:89" x14ac:dyDescent="0.2">
      <c r="A749" s="305">
        <f>+A718+1</f>
        <v>44767</v>
      </c>
      <c r="B749" s="305"/>
      <c r="C749" s="305"/>
      <c r="D749" s="305"/>
      <c r="BI749" s="310">
        <f>+BI687+2</f>
        <v>44767</v>
      </c>
      <c r="BJ749" s="310"/>
      <c r="BK749" s="310"/>
      <c r="BL749" s="310"/>
    </row>
    <row r="750" spans="1:89" ht="13.5" thickBot="1" x14ac:dyDescent="0.25">
      <c r="AE750" s="232" t="s">
        <v>84</v>
      </c>
    </row>
    <row r="751" spans="1:89" ht="14.25" thickTop="1" thickBot="1" x14ac:dyDescent="0.25">
      <c r="A751" s="301" t="s">
        <v>0</v>
      </c>
      <c r="B751" s="303" t="s">
        <v>1</v>
      </c>
      <c r="C751" s="304"/>
      <c r="D751" s="303" t="s">
        <v>2</v>
      </c>
      <c r="E751" s="304"/>
      <c r="F751" s="303" t="s">
        <v>3</v>
      </c>
      <c r="G751" s="304"/>
      <c r="H751" s="303" t="s">
        <v>4</v>
      </c>
      <c r="I751" s="304"/>
      <c r="J751" s="303" t="s">
        <v>5</v>
      </c>
      <c r="K751" s="304"/>
      <c r="L751" s="303" t="s">
        <v>6</v>
      </c>
      <c r="M751" s="304"/>
      <c r="N751" s="303" t="s">
        <v>7</v>
      </c>
      <c r="O751" s="304"/>
      <c r="P751" s="303" t="s">
        <v>8</v>
      </c>
      <c r="Q751" s="304"/>
      <c r="R751" s="303" t="s">
        <v>9</v>
      </c>
      <c r="S751" s="304"/>
      <c r="T751" s="303" t="s">
        <v>10</v>
      </c>
      <c r="U751" s="304"/>
      <c r="V751" s="303" t="s">
        <v>11</v>
      </c>
      <c r="W751" s="304"/>
      <c r="X751" s="303" t="s">
        <v>12</v>
      </c>
      <c r="Y751" s="304"/>
      <c r="Z751" s="306" t="s">
        <v>40</v>
      </c>
      <c r="AA751" s="307"/>
      <c r="AB751" s="308" t="s">
        <v>41</v>
      </c>
      <c r="AC751" s="309"/>
      <c r="AE751" s="301" t="s">
        <v>0</v>
      </c>
      <c r="AF751" s="303" t="s">
        <v>1</v>
      </c>
      <c r="AG751" s="304"/>
      <c r="AH751" s="303" t="s">
        <v>2</v>
      </c>
      <c r="AI751" s="304"/>
      <c r="AJ751" s="303" t="s">
        <v>3</v>
      </c>
      <c r="AK751" s="304"/>
      <c r="AL751" s="303" t="s">
        <v>4</v>
      </c>
      <c r="AM751" s="304"/>
      <c r="AN751" s="303" t="s">
        <v>5</v>
      </c>
      <c r="AO751" s="304"/>
      <c r="AP751" s="303" t="s">
        <v>6</v>
      </c>
      <c r="AQ751" s="304"/>
      <c r="AR751" s="303" t="s">
        <v>7</v>
      </c>
      <c r="AS751" s="304"/>
      <c r="AT751" s="303" t="s">
        <v>8</v>
      </c>
      <c r="AU751" s="304"/>
      <c r="AV751" s="303" t="s">
        <v>9</v>
      </c>
      <c r="AW751" s="304"/>
      <c r="AX751" s="303" t="s">
        <v>10</v>
      </c>
      <c r="AY751" s="304"/>
      <c r="AZ751" s="303" t="s">
        <v>11</v>
      </c>
      <c r="BA751" s="304"/>
      <c r="BB751" s="303" t="s">
        <v>12</v>
      </c>
      <c r="BC751" s="304"/>
      <c r="BD751" s="306" t="s">
        <v>40</v>
      </c>
      <c r="BE751" s="307"/>
      <c r="BF751" s="308" t="s">
        <v>41</v>
      </c>
      <c r="BG751" s="309"/>
      <c r="BI751" s="301" t="s">
        <v>0</v>
      </c>
      <c r="BJ751" s="303" t="s">
        <v>1</v>
      </c>
      <c r="BK751" s="304"/>
      <c r="BL751" s="303" t="s">
        <v>2</v>
      </c>
      <c r="BM751" s="304"/>
      <c r="BN751" s="303" t="s">
        <v>3</v>
      </c>
      <c r="BO751" s="304"/>
      <c r="BP751" s="303" t="s">
        <v>4</v>
      </c>
      <c r="BQ751" s="304"/>
      <c r="BR751" s="303" t="s">
        <v>5</v>
      </c>
      <c r="BS751" s="304"/>
      <c r="BT751" s="303" t="s">
        <v>6</v>
      </c>
      <c r="BU751" s="304"/>
      <c r="BV751" s="303" t="s">
        <v>7</v>
      </c>
      <c r="BW751" s="304"/>
      <c r="BX751" s="303" t="s">
        <v>8</v>
      </c>
      <c r="BY751" s="304"/>
      <c r="BZ751" s="303" t="s">
        <v>9</v>
      </c>
      <c r="CA751" s="304"/>
      <c r="CB751" s="303" t="s">
        <v>10</v>
      </c>
      <c r="CC751" s="304"/>
      <c r="CD751" s="303" t="s">
        <v>11</v>
      </c>
      <c r="CE751" s="304"/>
      <c r="CF751" s="303" t="s">
        <v>12</v>
      </c>
      <c r="CG751" s="304"/>
      <c r="CH751" s="306" t="s">
        <v>40</v>
      </c>
      <c r="CI751" s="307"/>
      <c r="CJ751" s="303" t="s">
        <v>41</v>
      </c>
      <c r="CK751" s="304"/>
    </row>
    <row r="752" spans="1:89" ht="15" thickTop="1" thickBot="1" x14ac:dyDescent="0.3">
      <c r="A752" s="302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2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2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2977</v>
      </c>
      <c r="AG753" s="172">
        <f t="shared" ref="AG753:AV755" si="14358">SUMIF($A$9:$A$32,$AE753,C$753:C$776)</f>
        <v>935</v>
      </c>
      <c r="AH753" s="126">
        <f t="shared" si="14358"/>
        <v>913</v>
      </c>
      <c r="AI753" s="166">
        <f t="shared" si="14358"/>
        <v>1003</v>
      </c>
      <c r="AJ753" s="125">
        <f t="shared" si="14358"/>
        <v>2883</v>
      </c>
      <c r="AK753" s="127">
        <f t="shared" si="14358"/>
        <v>1068</v>
      </c>
      <c r="AL753" s="126">
        <f t="shared" si="14358"/>
        <v>3783</v>
      </c>
      <c r="AM753" s="166">
        <f t="shared" si="14358"/>
        <v>2037</v>
      </c>
      <c r="AN753" s="125">
        <f t="shared" si="14358"/>
        <v>240</v>
      </c>
      <c r="AO753" s="127">
        <f t="shared" si="14358"/>
        <v>953</v>
      </c>
      <c r="AP753" s="126">
        <f t="shared" si="14358"/>
        <v>720</v>
      </c>
      <c r="AQ753" s="125">
        <f t="shared" si="14358"/>
        <v>3152</v>
      </c>
      <c r="AR753" s="165">
        <f t="shared" si="14358"/>
        <v>2512</v>
      </c>
      <c r="AS753" s="167">
        <f t="shared" si="14358"/>
        <v>4048</v>
      </c>
      <c r="AT753" s="125">
        <f t="shared" si="14358"/>
        <v>1851</v>
      </c>
      <c r="AU753" s="127">
        <f t="shared" si="14358"/>
        <v>1987</v>
      </c>
      <c r="AV753" s="126">
        <f t="shared" si="14358"/>
        <v>2334</v>
      </c>
      <c r="AW753" s="166">
        <f t="shared" ref="AW753:BE755" si="14359">SUMIF($A$9:$A$32,$AE753,S$753:S$776)</f>
        <v>1887</v>
      </c>
      <c r="AX753" s="125">
        <f t="shared" si="14359"/>
        <v>242</v>
      </c>
      <c r="AY753" s="127">
        <f t="shared" si="14359"/>
        <v>1436</v>
      </c>
      <c r="AZ753" s="126">
        <f t="shared" si="14359"/>
        <v>939</v>
      </c>
      <c r="BA753" s="166">
        <f t="shared" si="14359"/>
        <v>2828</v>
      </c>
      <c r="BB753" s="125">
        <f t="shared" si="14359"/>
        <v>2058</v>
      </c>
      <c r="BC753" s="127">
        <f t="shared" si="14359"/>
        <v>1844</v>
      </c>
      <c r="BD753" s="170">
        <f t="shared" si="14359"/>
        <v>3751</v>
      </c>
      <c r="BE753" s="171">
        <f t="shared" si="14359"/>
        <v>2489</v>
      </c>
      <c r="BF753" s="156">
        <f>AF753+AH753+AJ753+AL753+AN753+AP753+AR753+AT753+AV753+AX753+AZ753+BB753+BD753</f>
        <v>25203</v>
      </c>
      <c r="BG753" s="157">
        <f>AG753+AI753+AK753+AM753+AO753+AQ753+AS753+AU753+AW753+AY753+BA753+BC753+BE753</f>
        <v>25667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2">
      <c r="A754" s="136" t="s">
        <v>17</v>
      </c>
      <c r="B754" s="175">
        <v>579</v>
      </c>
      <c r="C754" s="176">
        <v>0</v>
      </c>
      <c r="D754" s="177">
        <v>504</v>
      </c>
      <c r="E754" s="178">
        <v>2</v>
      </c>
      <c r="F754" s="175">
        <v>1334</v>
      </c>
      <c r="G754" s="179">
        <v>12</v>
      </c>
      <c r="H754" s="177">
        <v>680</v>
      </c>
      <c r="I754" s="178">
        <v>68</v>
      </c>
      <c r="J754" s="175">
        <v>19</v>
      </c>
      <c r="K754" s="179">
        <v>37</v>
      </c>
      <c r="L754" s="177">
        <v>86</v>
      </c>
      <c r="M754" s="175">
        <v>76</v>
      </c>
      <c r="N754" s="180">
        <v>325</v>
      </c>
      <c r="O754" s="181">
        <v>188</v>
      </c>
      <c r="P754" s="175">
        <v>70</v>
      </c>
      <c r="Q754" s="179">
        <v>0</v>
      </c>
      <c r="R754" s="177">
        <v>39</v>
      </c>
      <c r="S754" s="178">
        <v>1</v>
      </c>
      <c r="T754" s="175">
        <v>1</v>
      </c>
      <c r="U754" s="179">
        <v>0</v>
      </c>
      <c r="V754" s="177">
        <v>11</v>
      </c>
      <c r="W754" s="178">
        <v>0</v>
      </c>
      <c r="X754" s="175">
        <v>1</v>
      </c>
      <c r="Y754" s="179">
        <v>0</v>
      </c>
      <c r="Z754" s="177">
        <v>0</v>
      </c>
      <c r="AA754" s="175">
        <v>0</v>
      </c>
      <c r="AB754" s="156">
        <f t="shared" ref="AB754:AB773" si="14387">B754+D754+F754+H754+J754+L754+N754+P754+R754+T754+V754+X754+Z754</f>
        <v>3649</v>
      </c>
      <c r="AC754" s="157">
        <f t="shared" ref="AC754:AC773" si="14388">C754+E754+G754+I754+K754+M754+O754+Q754+S754+U754+W754+Y754+AA754</f>
        <v>384</v>
      </c>
      <c r="AE754" s="237" t="str">
        <f>$AE$10</f>
        <v>08:00 - 08:59</v>
      </c>
      <c r="AF754" s="125">
        <f>SUMIF($A$9:$A$32,$AE754,B$753:B$776)</f>
        <v>2598</v>
      </c>
      <c r="AG754" s="176">
        <f t="shared" si="14358"/>
        <v>998</v>
      </c>
      <c r="AH754" s="177">
        <f t="shared" si="14358"/>
        <v>716</v>
      </c>
      <c r="AI754" s="178">
        <f t="shared" si="14358"/>
        <v>789</v>
      </c>
      <c r="AJ754" s="238">
        <f t="shared" si="14358"/>
        <v>2100</v>
      </c>
      <c r="AK754" s="179">
        <f t="shared" si="14358"/>
        <v>873</v>
      </c>
      <c r="AL754" s="177">
        <f t="shared" si="14358"/>
        <v>3209</v>
      </c>
      <c r="AM754" s="178">
        <f t="shared" si="14358"/>
        <v>1872</v>
      </c>
      <c r="AN754" s="238">
        <f t="shared" si="14358"/>
        <v>187</v>
      </c>
      <c r="AO754" s="179">
        <f t="shared" si="14358"/>
        <v>813</v>
      </c>
      <c r="AP754" s="177">
        <f t="shared" si="14358"/>
        <v>697</v>
      </c>
      <c r="AQ754" s="238">
        <f t="shared" si="14358"/>
        <v>2744</v>
      </c>
      <c r="AR754" s="180">
        <f t="shared" si="14358"/>
        <v>2023</v>
      </c>
      <c r="AS754" s="181">
        <f t="shared" si="14358"/>
        <v>3873</v>
      </c>
      <c r="AT754" s="238">
        <f t="shared" si="14358"/>
        <v>1331</v>
      </c>
      <c r="AU754" s="179">
        <f t="shared" si="14358"/>
        <v>1573</v>
      </c>
      <c r="AV754" s="177">
        <f t="shared" si="14358"/>
        <v>1817</v>
      </c>
      <c r="AW754" s="178">
        <f t="shared" si="14359"/>
        <v>1480</v>
      </c>
      <c r="AX754" s="238">
        <f t="shared" si="14359"/>
        <v>173</v>
      </c>
      <c r="AY754" s="179">
        <f t="shared" si="14359"/>
        <v>932</v>
      </c>
      <c r="AZ754" s="177">
        <f t="shared" si="14359"/>
        <v>680</v>
      </c>
      <c r="BA754" s="178">
        <f t="shared" si="14359"/>
        <v>2141</v>
      </c>
      <c r="BB754" s="238">
        <f t="shared" si="14359"/>
        <v>1455</v>
      </c>
      <c r="BC754" s="179">
        <f t="shared" si="14359"/>
        <v>1325</v>
      </c>
      <c r="BD754" s="177">
        <f t="shared" si="14359"/>
        <v>3061</v>
      </c>
      <c r="BE754" s="238">
        <f t="shared" si="14359"/>
        <v>2207</v>
      </c>
      <c r="BF754" s="158">
        <f>SUM(AF754,AH754,AJ754,AL754,AN754,AP754,AR754,AT754,AV754,AX754,AZ754,BB754,BD754)</f>
        <v>20047</v>
      </c>
      <c r="BG754" s="159">
        <f>SUM(AG754,AI754,AK754,AM754,AO754,AQ754,AS754,AU754,AW754,AY754,BA754,BC754,BE754)</f>
        <v>21620</v>
      </c>
      <c r="BI754" s="136" t="s">
        <v>17</v>
      </c>
      <c r="BJ754" s="128">
        <f>B754/B777</f>
        <v>2.0529002978300952E-2</v>
      </c>
      <c r="BK754" s="129">
        <f t="shared" ref="BK754" si="14389">C754/C777</f>
        <v>0</v>
      </c>
      <c r="BL754" s="130">
        <f t="shared" ref="BL754" si="14390">D754/D777</f>
        <v>4.2556784598497002E-2</v>
      </c>
      <c r="BM754" s="131">
        <f t="shared" ref="BM754" si="14391">E754/E777</f>
        <v>1.8228217280349981E-4</v>
      </c>
      <c r="BN754" s="128">
        <f t="shared" ref="BN754" si="14392">F754/F777</f>
        <v>4.8403483309143687E-2</v>
      </c>
      <c r="BO754" s="129">
        <f t="shared" ref="BO754" si="14393">G754/G777</f>
        <v>6.2305295950155766E-4</v>
      </c>
      <c r="BP754" s="130">
        <f t="shared" ref="BP754" si="14394">H754/H777</f>
        <v>1.6965221296342498E-2</v>
      </c>
      <c r="BQ754" s="131">
        <f t="shared" ref="BQ754" si="14395">I754/I777</f>
        <v>1.7160883280757098E-3</v>
      </c>
      <c r="BR754" s="128">
        <f t="shared" ref="BR754" si="14396">J754/J777</f>
        <v>3.4277467075590836E-3</v>
      </c>
      <c r="BS754" s="129">
        <f t="shared" ref="BS754" si="14397">K754/K777</f>
        <v>5.6765879104019642E-3</v>
      </c>
      <c r="BT754" s="130">
        <f t="shared" ref="BT754" si="14398">L754/L777</f>
        <v>4.2045565659528696E-3</v>
      </c>
      <c r="BU754" s="128">
        <f t="shared" ref="BU754" si="14399">M754/M777</f>
        <v>3.3589675594448863E-3</v>
      </c>
      <c r="BV754" s="132">
        <f t="shared" ref="BV754" si="14400">N754/N777</f>
        <v>8.5788195544293112E-3</v>
      </c>
      <c r="BW754" s="133">
        <f t="shared" ref="BW754" si="14401">O754/O777</f>
        <v>4.6289456837543706E-3</v>
      </c>
      <c r="BX754" s="128">
        <f t="shared" ref="BX754" si="14402">P754/P777</f>
        <v>3.6513483907986023E-3</v>
      </c>
      <c r="BY754" s="129">
        <f t="shared" ref="BY754" si="14403">Q754/Q777</f>
        <v>0</v>
      </c>
      <c r="BZ754" s="130">
        <f t="shared" ref="BZ754" si="14404">R754/R777</f>
        <v>1.6935168700334361E-3</v>
      </c>
      <c r="CA754" s="131">
        <f t="shared" ref="CA754" si="14405">S754/S777</f>
        <v>3.8237993270113186E-5</v>
      </c>
      <c r="CB754" s="128">
        <f t="shared" ref="CB754" si="14406">T754/T777</f>
        <v>1.6194331983805668E-4</v>
      </c>
      <c r="CC754" s="129">
        <f t="shared" ref="CC754" si="14407">U754/U777</f>
        <v>0</v>
      </c>
      <c r="CD754" s="130">
        <f t="shared" ref="CD754" si="14408">V754/V777</f>
        <v>5.4024851431658564E-4</v>
      </c>
      <c r="CE754" s="131">
        <f t="shared" ref="CE754" si="14409">W754/W777</f>
        <v>0</v>
      </c>
      <c r="CF754" s="128">
        <f t="shared" ref="CF754" si="14410">X754/X777</f>
        <v>5.0097690496468114E-5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1.2140791929650615E-2</v>
      </c>
      <c r="CK754" s="135">
        <f t="shared" ref="CK754" si="14415">AC754/AC777</f>
        <v>1.2829722189739564E-3</v>
      </c>
    </row>
    <row r="755" spans="1:89" ht="13.5" thickBot="1" x14ac:dyDescent="0.25">
      <c r="A755" s="145" t="s">
        <v>18</v>
      </c>
      <c r="B755" s="182">
        <v>2243</v>
      </c>
      <c r="C755" s="183">
        <v>143</v>
      </c>
      <c r="D755" s="184">
        <v>1224</v>
      </c>
      <c r="E755" s="185">
        <v>216</v>
      </c>
      <c r="F755" s="182">
        <v>3458</v>
      </c>
      <c r="G755" s="186">
        <v>277</v>
      </c>
      <c r="H755" s="184">
        <v>2423</v>
      </c>
      <c r="I755" s="185">
        <v>744</v>
      </c>
      <c r="J755" s="182">
        <v>88</v>
      </c>
      <c r="K755" s="186">
        <v>414</v>
      </c>
      <c r="L755" s="184">
        <v>385</v>
      </c>
      <c r="M755" s="182">
        <v>1238</v>
      </c>
      <c r="N755" s="187">
        <v>1609</v>
      </c>
      <c r="O755" s="188">
        <v>2451</v>
      </c>
      <c r="P755" s="182">
        <v>663</v>
      </c>
      <c r="Q755" s="186">
        <v>1171</v>
      </c>
      <c r="R755" s="184">
        <v>916</v>
      </c>
      <c r="S755" s="185">
        <v>1455</v>
      </c>
      <c r="T755" s="182">
        <v>64</v>
      </c>
      <c r="U755" s="186">
        <v>756</v>
      </c>
      <c r="V755" s="184">
        <v>365</v>
      </c>
      <c r="W755" s="185">
        <v>1958</v>
      </c>
      <c r="X755" s="182">
        <v>1018</v>
      </c>
      <c r="Y755" s="186">
        <v>811</v>
      </c>
      <c r="Z755" s="184">
        <v>2331</v>
      </c>
      <c r="AA755" s="182">
        <v>1668</v>
      </c>
      <c r="AB755" s="156">
        <f t="shared" si="14387"/>
        <v>16787</v>
      </c>
      <c r="AC755" s="157">
        <f t="shared" si="14388"/>
        <v>13302</v>
      </c>
      <c r="AE755" s="235">
        <f>$AE$11</f>
        <v>0</v>
      </c>
      <c r="AF755" s="125">
        <f>SUMIF($A$9:$A$32,$AE755,B$753:B$776)</f>
        <v>0</v>
      </c>
      <c r="AG755" s="183">
        <f t="shared" si="14358"/>
        <v>0</v>
      </c>
      <c r="AH755" s="184">
        <f t="shared" si="14358"/>
        <v>0</v>
      </c>
      <c r="AI755" s="185">
        <f t="shared" si="14358"/>
        <v>0</v>
      </c>
      <c r="AJ755" s="182">
        <f t="shared" si="14358"/>
        <v>0</v>
      </c>
      <c r="AK755" s="186">
        <f t="shared" si="14358"/>
        <v>0</v>
      </c>
      <c r="AL755" s="184">
        <f t="shared" si="14358"/>
        <v>0</v>
      </c>
      <c r="AM755" s="185">
        <f t="shared" si="14358"/>
        <v>0</v>
      </c>
      <c r="AN755" s="182">
        <f t="shared" si="14358"/>
        <v>0</v>
      </c>
      <c r="AO755" s="186">
        <f t="shared" si="14358"/>
        <v>0</v>
      </c>
      <c r="AP755" s="184">
        <f t="shared" si="14358"/>
        <v>0</v>
      </c>
      <c r="AQ755" s="182">
        <f t="shared" si="14358"/>
        <v>0</v>
      </c>
      <c r="AR755" s="187">
        <f t="shared" si="14358"/>
        <v>0</v>
      </c>
      <c r="AS755" s="188">
        <f t="shared" si="14358"/>
        <v>0</v>
      </c>
      <c r="AT755" s="182">
        <f t="shared" si="14358"/>
        <v>0</v>
      </c>
      <c r="AU755" s="186">
        <f t="shared" si="14358"/>
        <v>0</v>
      </c>
      <c r="AV755" s="184">
        <f t="shared" si="14358"/>
        <v>0</v>
      </c>
      <c r="AW755" s="185">
        <f t="shared" si="14359"/>
        <v>0</v>
      </c>
      <c r="AX755" s="182">
        <f t="shared" si="14359"/>
        <v>0</v>
      </c>
      <c r="AY755" s="186">
        <f t="shared" si="14359"/>
        <v>0</v>
      </c>
      <c r="AZ755" s="184">
        <f t="shared" si="14359"/>
        <v>0</v>
      </c>
      <c r="BA755" s="185">
        <f t="shared" si="14359"/>
        <v>0</v>
      </c>
      <c r="BB755" s="182">
        <f t="shared" si="14359"/>
        <v>0</v>
      </c>
      <c r="BC755" s="186">
        <f t="shared" si="14359"/>
        <v>0</v>
      </c>
      <c r="BD755" s="184">
        <f t="shared" si="14359"/>
        <v>0</v>
      </c>
      <c r="BE755" s="182">
        <f t="shared" si="14359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7.9527726563608001E-2</v>
      </c>
      <c r="BK755" s="129">
        <f t="shared" ref="BK755" si="14416">C755/C777</f>
        <v>5.9422397672969042E-3</v>
      </c>
      <c r="BL755" s="130">
        <f t="shared" ref="BL755" si="14417">D755/D777</f>
        <v>0.10335219116777844</v>
      </c>
      <c r="BM755" s="131">
        <f t="shared" ref="BM755" si="14418">E755/E777</f>
        <v>1.9686474662777981E-2</v>
      </c>
      <c r="BN755" s="128">
        <f t="shared" ref="BN755" si="14419">F755/F777</f>
        <v>0.12547169811320755</v>
      </c>
      <c r="BO755" s="129">
        <f t="shared" ref="BO755" si="14420">G755/G777</f>
        <v>1.4382139148494288E-2</v>
      </c>
      <c r="BP755" s="130">
        <f t="shared" ref="BP755" si="14421">H755/H777</f>
        <v>6.0451075295643933E-2</v>
      </c>
      <c r="BQ755" s="131">
        <f t="shared" ref="BQ755" si="14422">I755/I777</f>
        <v>1.8776025236593059E-2</v>
      </c>
      <c r="BR755" s="128">
        <f t="shared" ref="BR755" si="14423">J755/J777</f>
        <v>1.5875879487642072E-2</v>
      </c>
      <c r="BS755" s="129">
        <f t="shared" ref="BS755" si="14424">K755/K777</f>
        <v>6.3516416078551699E-2</v>
      </c>
      <c r="BT755" s="130">
        <f t="shared" ref="BT755" si="14425">L755/L777</f>
        <v>1.8822724161533196E-2</v>
      </c>
      <c r="BU755" s="128">
        <f t="shared" ref="BU755" si="14426">M755/M777</f>
        <v>5.4715813665694335E-2</v>
      </c>
      <c r="BV755" s="132">
        <f t="shared" ref="BV755" si="14427">N755/N777</f>
        <v>4.2471755886390031E-2</v>
      </c>
      <c r="BW755" s="133">
        <f t="shared" ref="BW755" si="14428">O755/O777</f>
        <v>6.0348648249372139E-2</v>
      </c>
      <c r="BX755" s="128">
        <f t="shared" ref="BX755" si="14429">P755/P777</f>
        <v>3.4583485472849618E-2</v>
      </c>
      <c r="BY755" s="129">
        <f t="shared" ref="BY755" si="14430">Q755/Q777</f>
        <v>5.6567315588618911E-2</v>
      </c>
      <c r="BZ755" s="130">
        <f t="shared" ref="BZ755" si="14431">R755/R777</f>
        <v>3.977593469104173E-2</v>
      </c>
      <c r="CA755" s="131">
        <f t="shared" ref="CA755" si="14432">S755/S777</f>
        <v>5.5636280208014685E-2</v>
      </c>
      <c r="CB755" s="128">
        <f t="shared" ref="CB755" si="14433">T755/T777</f>
        <v>1.0364372469635627E-2</v>
      </c>
      <c r="CC755" s="129">
        <f t="shared" ref="CC755" si="14434">U755/U777</f>
        <v>9.2375366568914957E-2</v>
      </c>
      <c r="CD755" s="130">
        <f t="shared" ref="CD755" si="14435">V755/V777</f>
        <v>1.7926427975050341E-2</v>
      </c>
      <c r="CE755" s="131">
        <f t="shared" ref="CE755" si="14436">W755/W777</f>
        <v>7.2435352003255515E-2</v>
      </c>
      <c r="CF755" s="128">
        <f t="shared" ref="CF755" si="14437">X755/X777</f>
        <v>5.0999448925404541E-2</v>
      </c>
      <c r="CG755" s="129">
        <f t="shared" ref="CG755" si="14438">Y755/Y777</f>
        <v>6.2022025084123585E-2</v>
      </c>
      <c r="CH755" s="130">
        <f t="shared" ref="CH755" si="14439">Z755/Z777</f>
        <v>5.7855547282204024E-2</v>
      </c>
      <c r="CI755" s="128">
        <f t="shared" ref="CI755" si="14440">AA755/AA777</f>
        <v>4.1204515698722854E-2</v>
      </c>
      <c r="CJ755" s="134">
        <f t="shared" ref="CJ755" si="14441">AB755/AB777</f>
        <v>5.5852966325854993E-2</v>
      </c>
      <c r="CK755" s="135">
        <f t="shared" ref="CK755" si="14442">AC755/AC777</f>
        <v>4.4442959522894704E-2</v>
      </c>
    </row>
    <row r="756" spans="1:89" ht="14.25" thickTop="1" thickBot="1" x14ac:dyDescent="0.25">
      <c r="A756" s="136" t="s">
        <v>19</v>
      </c>
      <c r="B756" s="175">
        <v>3217</v>
      </c>
      <c r="C756" s="176">
        <v>775</v>
      </c>
      <c r="D756" s="177">
        <v>1273</v>
      </c>
      <c r="E756" s="178">
        <v>771</v>
      </c>
      <c r="F756" s="175">
        <v>3268</v>
      </c>
      <c r="G756" s="179">
        <v>987</v>
      </c>
      <c r="H756" s="177">
        <v>3765</v>
      </c>
      <c r="I756" s="178">
        <v>1630</v>
      </c>
      <c r="J756" s="175">
        <v>192</v>
      </c>
      <c r="K756" s="179">
        <v>738</v>
      </c>
      <c r="L756" s="177">
        <v>671</v>
      </c>
      <c r="M756" s="175">
        <v>2483</v>
      </c>
      <c r="N756" s="180">
        <v>2566</v>
      </c>
      <c r="O756" s="181">
        <v>3691</v>
      </c>
      <c r="P756" s="175">
        <v>1386</v>
      </c>
      <c r="Q756" s="179">
        <v>1752</v>
      </c>
      <c r="R756" s="177">
        <v>1887</v>
      </c>
      <c r="S756" s="178">
        <v>2056</v>
      </c>
      <c r="T756" s="175">
        <v>179</v>
      </c>
      <c r="U756" s="179">
        <v>1472</v>
      </c>
      <c r="V756" s="177">
        <v>549</v>
      </c>
      <c r="W756" s="178">
        <v>3179</v>
      </c>
      <c r="X756" s="175">
        <v>1638</v>
      </c>
      <c r="Y756" s="179">
        <v>1475</v>
      </c>
      <c r="Z756" s="177">
        <v>3264</v>
      </c>
      <c r="AA756" s="175">
        <v>2173</v>
      </c>
      <c r="AB756" s="156">
        <f t="shared" si="14387"/>
        <v>23855</v>
      </c>
      <c r="AC756" s="157">
        <f t="shared" si="14388"/>
        <v>23182</v>
      </c>
      <c r="AE756" s="229" t="s">
        <v>13</v>
      </c>
      <c r="AF756" s="20">
        <f t="shared" ref="AF756:BG756" si="14443">SUM(AF753:AF755)</f>
        <v>5575</v>
      </c>
      <c r="AG756" s="21">
        <f t="shared" si="14443"/>
        <v>1933</v>
      </c>
      <c r="AH756" s="20">
        <f t="shared" si="14443"/>
        <v>1629</v>
      </c>
      <c r="AI756" s="21">
        <f t="shared" si="14443"/>
        <v>1792</v>
      </c>
      <c r="AJ756" s="20">
        <f t="shared" si="14443"/>
        <v>4983</v>
      </c>
      <c r="AK756" s="21">
        <f t="shared" si="14443"/>
        <v>1941</v>
      </c>
      <c r="AL756" s="20">
        <f t="shared" si="14443"/>
        <v>6992</v>
      </c>
      <c r="AM756" s="21">
        <f t="shared" si="14443"/>
        <v>3909</v>
      </c>
      <c r="AN756" s="20">
        <f t="shared" si="14443"/>
        <v>427</v>
      </c>
      <c r="AO756" s="21">
        <f t="shared" si="14443"/>
        <v>1766</v>
      </c>
      <c r="AP756" s="20">
        <f t="shared" si="14443"/>
        <v>1417</v>
      </c>
      <c r="AQ756" s="21">
        <f t="shared" si="14443"/>
        <v>5896</v>
      </c>
      <c r="AR756" s="20">
        <f t="shared" si="14443"/>
        <v>4535</v>
      </c>
      <c r="AS756" s="21">
        <f t="shared" si="14443"/>
        <v>7921</v>
      </c>
      <c r="AT756" s="20">
        <f t="shared" si="14443"/>
        <v>3182</v>
      </c>
      <c r="AU756" s="21">
        <f t="shared" si="14443"/>
        <v>3560</v>
      </c>
      <c r="AV756" s="20">
        <f t="shared" si="14443"/>
        <v>4151</v>
      </c>
      <c r="AW756" s="21">
        <f t="shared" si="14443"/>
        <v>3367</v>
      </c>
      <c r="AX756" s="20">
        <f t="shared" si="14443"/>
        <v>415</v>
      </c>
      <c r="AY756" s="21">
        <f t="shared" si="14443"/>
        <v>2368</v>
      </c>
      <c r="AZ756" s="20">
        <f t="shared" si="14443"/>
        <v>1619</v>
      </c>
      <c r="BA756" s="21">
        <f t="shared" si="14443"/>
        <v>4969</v>
      </c>
      <c r="BB756" s="20">
        <f t="shared" si="14443"/>
        <v>3513</v>
      </c>
      <c r="BC756" s="21">
        <f t="shared" si="14443"/>
        <v>3169</v>
      </c>
      <c r="BD756" s="20">
        <f t="shared" si="14443"/>
        <v>6812</v>
      </c>
      <c r="BE756" s="21">
        <f t="shared" si="14443"/>
        <v>4696</v>
      </c>
      <c r="BF756" s="160">
        <f t="shared" si="14443"/>
        <v>45250</v>
      </c>
      <c r="BG756" s="161">
        <f t="shared" si="14443"/>
        <v>47287</v>
      </c>
      <c r="BI756" s="136" t="s">
        <v>19</v>
      </c>
      <c r="BJ756" s="128">
        <f>B756/B777</f>
        <v>0.11406183520068075</v>
      </c>
      <c r="BK756" s="129">
        <f t="shared" ref="BK756" si="14444">C756/C777</f>
        <v>3.220444629129441E-2</v>
      </c>
      <c r="BL756" s="130">
        <f t="shared" ref="BL756" si="14445">D756/D777</f>
        <v>0.10748965633707676</v>
      </c>
      <c r="BM756" s="131">
        <f t="shared" ref="BM756" si="14446">E756/E777</f>
        <v>7.0269777615749179E-2</v>
      </c>
      <c r="BN756" s="128">
        <f t="shared" ref="BN756" si="14447">F756/F777</f>
        <v>0.11857764876632801</v>
      </c>
      <c r="BO756" s="129">
        <f t="shared" ref="BO756" si="14448">G756/G777</f>
        <v>5.1246105919003117E-2</v>
      </c>
      <c r="BP756" s="130">
        <f t="shared" ref="BP756" si="14449">H756/H777</f>
        <v>9.3932438501072801E-2</v>
      </c>
      <c r="BQ756" s="131">
        <f t="shared" ref="BQ756" si="14450">I756/I777</f>
        <v>4.1135646687697161E-2</v>
      </c>
      <c r="BR756" s="128">
        <f t="shared" ref="BR756" si="14451">J756/J777</f>
        <v>3.4638282518491791E-2</v>
      </c>
      <c r="BS756" s="129">
        <f t="shared" ref="BS756" si="14452">K756/K777</f>
        <v>0.11322491561828782</v>
      </c>
      <c r="BT756" s="130">
        <f t="shared" ref="BT756" si="14453">L756/L777</f>
        <v>3.2805319252957856E-2</v>
      </c>
      <c r="BU756" s="128">
        <f t="shared" ref="BU756" si="14454">M756/M777</f>
        <v>0.10974100592239017</v>
      </c>
      <c r="BV756" s="132">
        <f t="shared" ref="BV756" si="14455">N756/N777</f>
        <v>6.7733079928201878E-2</v>
      </c>
      <c r="BW756" s="133">
        <f t="shared" ref="BW756" si="14456">O756/O777</f>
        <v>9.0879992120943512E-2</v>
      </c>
      <c r="BX756" s="128">
        <f t="shared" ref="BX756" si="14457">P756/P777</f>
        <v>7.2296698137812324E-2</v>
      </c>
      <c r="BY756" s="129">
        <f t="shared" ref="BY756" si="14458">Q756/Q777</f>
        <v>8.4633592580068598E-2</v>
      </c>
      <c r="BZ756" s="130">
        <f t="shared" ref="BZ756" si="14459">R756/R777</f>
        <v>8.1940162403925487E-2</v>
      </c>
      <c r="CA756" s="131">
        <f t="shared" ref="CA756" si="14460">S756/S777</f>
        <v>7.8617314163352714E-2</v>
      </c>
      <c r="CB756" s="128">
        <f t="shared" ref="CB756" si="14461">T756/T777</f>
        <v>2.8987854251012145E-2</v>
      </c>
      <c r="CC756" s="129">
        <f t="shared" ref="CC756" si="14462">U756/U777</f>
        <v>0.1798631476050831</v>
      </c>
      <c r="CD756" s="130">
        <f t="shared" ref="CD756" si="14463">V756/V777</f>
        <v>2.6963312214527774E-2</v>
      </c>
      <c r="CE756" s="131">
        <f t="shared" ref="CE756" si="14464">W756/W777</f>
        <v>0.11760571196034184</v>
      </c>
      <c r="CF756" s="128">
        <f t="shared" ref="CF756" si="14465">X756/X777</f>
        <v>8.2060017033214763E-2</v>
      </c>
      <c r="CG756" s="129">
        <f t="shared" ref="CG756" si="14466">Y756/Y777</f>
        <v>0.11280208014683389</v>
      </c>
      <c r="CH756" s="130">
        <f t="shared" ref="CH756" si="14467">Z756/Z777</f>
        <v>8.1012658227848103E-2</v>
      </c>
      <c r="CI756" s="128">
        <f t="shared" ref="CI756" si="14468">AA756/AA777</f>
        <v>5.3679503964823003E-2</v>
      </c>
      <c r="CJ756" s="134">
        <f t="shared" ref="CJ756" si="14469">AB756/AB777</f>
        <v>7.9369304324969969E-2</v>
      </c>
      <c r="CK756" s="135">
        <f t="shared" ref="CK756" si="14470">AC756/AC777</f>
        <v>7.7452765573578788E-2</v>
      </c>
    </row>
    <row r="757" spans="1:89" ht="13.5" thickTop="1" x14ac:dyDescent="0.2">
      <c r="A757" s="145" t="s">
        <v>20</v>
      </c>
      <c r="B757" s="182">
        <v>2977</v>
      </c>
      <c r="C757" s="183">
        <v>935</v>
      </c>
      <c r="D757" s="184">
        <v>913</v>
      </c>
      <c r="E757" s="185">
        <v>1003</v>
      </c>
      <c r="F757" s="182">
        <v>2883</v>
      </c>
      <c r="G757" s="186">
        <v>1068</v>
      </c>
      <c r="H757" s="184">
        <v>3783</v>
      </c>
      <c r="I757" s="185">
        <v>2037</v>
      </c>
      <c r="J757" s="182">
        <v>240</v>
      </c>
      <c r="K757" s="186">
        <v>953</v>
      </c>
      <c r="L757" s="184">
        <v>720</v>
      </c>
      <c r="M757" s="182">
        <v>3152</v>
      </c>
      <c r="N757" s="187">
        <v>2512</v>
      </c>
      <c r="O757" s="188">
        <v>4048</v>
      </c>
      <c r="P757" s="182">
        <v>1851</v>
      </c>
      <c r="Q757" s="186">
        <v>1987</v>
      </c>
      <c r="R757" s="184">
        <v>2334</v>
      </c>
      <c r="S757" s="185">
        <v>1887</v>
      </c>
      <c r="T757" s="182">
        <v>242</v>
      </c>
      <c r="U757" s="186">
        <v>1436</v>
      </c>
      <c r="V757" s="184">
        <v>939</v>
      </c>
      <c r="W757" s="185">
        <v>2828</v>
      </c>
      <c r="X757" s="182">
        <v>2058</v>
      </c>
      <c r="Y757" s="186">
        <v>1844</v>
      </c>
      <c r="Z757" s="184">
        <v>3751</v>
      </c>
      <c r="AA757" s="182">
        <v>2489</v>
      </c>
      <c r="AB757" s="156">
        <f t="shared" si="14387"/>
        <v>25203</v>
      </c>
      <c r="AC757" s="157">
        <f t="shared" si="14388"/>
        <v>25667</v>
      </c>
      <c r="BI757" s="145" t="s">
        <v>20</v>
      </c>
      <c r="BJ757" s="128">
        <f>B757/B777</f>
        <v>0.10555240391433839</v>
      </c>
      <c r="BK757" s="129">
        <f t="shared" ref="BK757" si="14471">C757/C777</f>
        <v>3.8853106170787452E-2</v>
      </c>
      <c r="BL757" s="130">
        <f t="shared" ref="BL757" si="14472">D757/D777</f>
        <v>7.7091953052436032E-2</v>
      </c>
      <c r="BM757" s="131">
        <f t="shared" ref="BM757" si="14473">E757/E777</f>
        <v>9.1414509660955157E-2</v>
      </c>
      <c r="BN757" s="128">
        <f t="shared" ref="BN757" si="14474">F757/F777</f>
        <v>0.10460812772133526</v>
      </c>
      <c r="BO757" s="129">
        <f t="shared" ref="BO757" si="14475">G757/G777</f>
        <v>5.5451713395638633E-2</v>
      </c>
      <c r="BP757" s="130">
        <f t="shared" ref="BP757" si="14476">H757/H777</f>
        <v>9.4381517888328922E-2</v>
      </c>
      <c r="BQ757" s="131">
        <f t="shared" ref="BQ757" si="14477">I757/I777</f>
        <v>5.1406940063091482E-2</v>
      </c>
      <c r="BR757" s="128">
        <f t="shared" ref="BR757" si="14478">J757/J777</f>
        <v>4.329785314811474E-2</v>
      </c>
      <c r="BS757" s="129">
        <f t="shared" ref="BS757" si="14479">K757/K777</f>
        <v>0.14621049401656949</v>
      </c>
      <c r="BT757" s="130">
        <f t="shared" ref="BT757" si="14480">L757/L777</f>
        <v>3.5200938691698443E-2</v>
      </c>
      <c r="BU757" s="128">
        <f t="shared" ref="BU757" si="14481">M757/M777</f>
        <v>0.13930875983381949</v>
      </c>
      <c r="BV757" s="132">
        <f t="shared" ref="BV757" si="14482">N757/N777</f>
        <v>6.6307676063773621E-2</v>
      </c>
      <c r="BW757" s="133">
        <f t="shared" ref="BW757" si="14483">O757/O777</f>
        <v>9.9670064509774961E-2</v>
      </c>
      <c r="BX757" s="128">
        <f t="shared" ref="BX757" si="14484">P757/P777</f>
        <v>9.6552083876688746E-2</v>
      </c>
      <c r="BY757" s="129">
        <f t="shared" ref="BY757" si="14485">Q757/Q777</f>
        <v>9.5985701173856339E-2</v>
      </c>
      <c r="BZ757" s="130">
        <f t="shared" ref="BZ757" si="14486">R757/R777</f>
        <v>0.10135047114507795</v>
      </c>
      <c r="CA757" s="131">
        <f t="shared" ref="CA757" si="14487">S757/S777</f>
        <v>7.2155093300703577E-2</v>
      </c>
      <c r="CB757" s="128">
        <f t="shared" ref="CB757" si="14488">T757/T777</f>
        <v>3.9190283400809718E-2</v>
      </c>
      <c r="CC757" s="129">
        <f t="shared" ref="CC757" si="14489">U757/U777</f>
        <v>0.17546432062561096</v>
      </c>
      <c r="CD757" s="130">
        <f t="shared" ref="CD757" si="14490">V757/V777</f>
        <v>4.6117577722115811E-2</v>
      </c>
      <c r="CE757" s="131">
        <f t="shared" ref="CE757" si="14491">W757/W777</f>
        <v>0.10462062076874699</v>
      </c>
      <c r="CF757" s="128">
        <f t="shared" ref="CF757" si="14492">X757/X777</f>
        <v>0.10310104704173137</v>
      </c>
      <c r="CG757" s="129">
        <f t="shared" ref="CG757" si="14493">Y757/Y777</f>
        <v>0.14102171918017742</v>
      </c>
      <c r="CH757" s="130">
        <f t="shared" ref="CH757" si="14494">Z757/Z777</f>
        <v>9.3100024820054611E-2</v>
      </c>
      <c r="CI757" s="128">
        <f t="shared" ref="CI757" si="14495">AA757/AA777</f>
        <v>6.1485635236283691E-2</v>
      </c>
      <c r="CJ757" s="134">
        <f t="shared" ref="CJ757" si="14496">AB757/AB777</f>
        <v>8.3854310496844192E-2</v>
      </c>
      <c r="CK757" s="135">
        <f t="shared" ref="CK757" si="14497">AC757/AC777</f>
        <v>8.5755333188553481E-2</v>
      </c>
    </row>
    <row r="758" spans="1:89" ht="13.5" thickBot="1" x14ac:dyDescent="0.25">
      <c r="A758" s="136" t="s">
        <v>21</v>
      </c>
      <c r="B758" s="175">
        <v>2598</v>
      </c>
      <c r="C758" s="176">
        <v>998</v>
      </c>
      <c r="D758" s="177">
        <v>716</v>
      </c>
      <c r="E758" s="178">
        <v>789</v>
      </c>
      <c r="F758" s="175">
        <v>2100</v>
      </c>
      <c r="G758" s="179">
        <v>873</v>
      </c>
      <c r="H758" s="177">
        <v>3209</v>
      </c>
      <c r="I758" s="178">
        <v>1872</v>
      </c>
      <c r="J758" s="175">
        <v>187</v>
      </c>
      <c r="K758" s="179">
        <v>813</v>
      </c>
      <c r="L758" s="177">
        <v>697</v>
      </c>
      <c r="M758" s="175">
        <v>2744</v>
      </c>
      <c r="N758" s="180">
        <v>2023</v>
      </c>
      <c r="O758" s="181">
        <v>3873</v>
      </c>
      <c r="P758" s="175">
        <v>1331</v>
      </c>
      <c r="Q758" s="179">
        <v>1573</v>
      </c>
      <c r="R758" s="177">
        <v>1817</v>
      </c>
      <c r="S758" s="178">
        <v>1480</v>
      </c>
      <c r="T758" s="175">
        <v>173</v>
      </c>
      <c r="U758" s="179">
        <v>932</v>
      </c>
      <c r="V758" s="177">
        <v>680</v>
      </c>
      <c r="W758" s="178">
        <v>2141</v>
      </c>
      <c r="X758" s="175">
        <v>1455</v>
      </c>
      <c r="Y758" s="179">
        <v>1325</v>
      </c>
      <c r="Z758" s="177">
        <v>3061</v>
      </c>
      <c r="AA758" s="175">
        <v>2207</v>
      </c>
      <c r="AB758" s="156">
        <f t="shared" si="14387"/>
        <v>20047</v>
      </c>
      <c r="AC758" s="157">
        <f t="shared" si="14388"/>
        <v>21620</v>
      </c>
      <c r="AE758" s="232" t="s">
        <v>85</v>
      </c>
      <c r="BI758" s="136" t="s">
        <v>21</v>
      </c>
      <c r="BJ758" s="128">
        <f>B758/B777</f>
        <v>9.2114593674656076E-2</v>
      </c>
      <c r="BK758" s="129">
        <f t="shared" ref="BK758" si="14498">C758/C777</f>
        <v>4.1471015998337836E-2</v>
      </c>
      <c r="BL758" s="130">
        <f t="shared" ref="BL758" si="14499">D758/D777</f>
        <v>6.04576543105632E-2</v>
      </c>
      <c r="BM758" s="131">
        <f t="shared" ref="BM758" si="14500">E758/E777</f>
        <v>7.1910317170980675E-2</v>
      </c>
      <c r="BN758" s="128">
        <f t="shared" ref="BN758" si="14501">F758/F777</f>
        <v>7.6197387518142229E-2</v>
      </c>
      <c r="BO758" s="129">
        <f t="shared" ref="BO758" si="14502">G758/G777</f>
        <v>4.532710280373832E-2</v>
      </c>
      <c r="BP758" s="130">
        <f t="shared" ref="BP758" si="14503">H758/H777</f>
        <v>8.0060875205828053E-2</v>
      </c>
      <c r="BQ758" s="131">
        <f t="shared" ref="BQ758" si="14504">I758/I777</f>
        <v>4.724290220820189E-2</v>
      </c>
      <c r="BR758" s="128">
        <f t="shared" ref="BR758" si="14505">J758/J777</f>
        <v>3.3736243911239402E-2</v>
      </c>
      <c r="BS758" s="129">
        <f t="shared" ref="BS758" si="14506">K758/K777</f>
        <v>0.12473151273396747</v>
      </c>
      <c r="BT758" s="130">
        <f t="shared" ref="BT758" si="14507">L758/L777</f>
        <v>3.4076464261269188E-2</v>
      </c>
      <c r="BU758" s="128">
        <f t="shared" ref="BU758" si="14508">M758/M777</f>
        <v>0.12127640767258906</v>
      </c>
      <c r="BV758" s="132">
        <f t="shared" ref="BV758" si="14509">N758/N777</f>
        <v>5.3399852180339984E-2</v>
      </c>
      <c r="BW758" s="133">
        <f t="shared" ref="BW758" si="14510">O758/O777</f>
        <v>9.5361205495641893E-2</v>
      </c>
      <c r="BX758" s="128">
        <f t="shared" ref="BX758" si="14511">P758/P777</f>
        <v>6.9427781545041992E-2</v>
      </c>
      <c r="BY758" s="129">
        <f t="shared" ref="BY758" si="14512">Q758/Q777</f>
        <v>7.5986667310757941E-2</v>
      </c>
      <c r="BZ758" s="130">
        <f t="shared" ref="BZ758" si="14513">R758/R777</f>
        <v>7.8900516739762908E-2</v>
      </c>
      <c r="CA758" s="131">
        <f t="shared" ref="CA758" si="14514">S758/S777</f>
        <v>5.6592230039767516E-2</v>
      </c>
      <c r="CB758" s="128">
        <f t="shared" ref="CB758" si="14515">T758/T777</f>
        <v>2.8016194331983806E-2</v>
      </c>
      <c r="CC758" s="129">
        <f t="shared" ref="CC758" si="14516">U758/U777</f>
        <v>0.11388074291300097</v>
      </c>
      <c r="CD758" s="130">
        <f t="shared" ref="CD758" si="14517">V758/V777</f>
        <v>3.3397180885025295E-2</v>
      </c>
      <c r="CE758" s="131">
        <f t="shared" ref="CE758" si="14518">W758/W777</f>
        <v>7.9205356812548561E-2</v>
      </c>
      <c r="CF758" s="128">
        <f t="shared" ref="CF758" si="14519">X758/X777</f>
        <v>7.2892139672361106E-2</v>
      </c>
      <c r="CG758" s="129">
        <f t="shared" ref="CG758" si="14520">Y758/Y777</f>
        <v>0.10133068216579993</v>
      </c>
      <c r="CH758" s="130">
        <f t="shared" ref="CH758" si="14521">Z758/Z777</f>
        <v>7.5974187143211719E-2</v>
      </c>
      <c r="CI758" s="128">
        <f t="shared" ref="CI758" si="14522">AA758/AA777</f>
        <v>5.4519404164916872E-2</v>
      </c>
      <c r="CJ758" s="134">
        <f t="shared" ref="CJ758" si="14523">AB758/AB777</f>
        <v>6.6699494605016688E-2</v>
      </c>
      <c r="CK758" s="135">
        <f t="shared" ref="CK758" si="14524">AC758/AC777</f>
        <v>7.2234008787023268E-2</v>
      </c>
    </row>
    <row r="759" spans="1:89" ht="14.25" thickTop="1" thickBot="1" x14ac:dyDescent="0.25">
      <c r="A759" s="145" t="s">
        <v>22</v>
      </c>
      <c r="B759" s="182">
        <v>1908</v>
      </c>
      <c r="C759" s="183">
        <v>1066</v>
      </c>
      <c r="D759" s="184">
        <v>572</v>
      </c>
      <c r="E759" s="185">
        <v>604</v>
      </c>
      <c r="F759" s="182">
        <v>1633</v>
      </c>
      <c r="G759" s="186">
        <v>743</v>
      </c>
      <c r="H759" s="184">
        <v>2717</v>
      </c>
      <c r="I759" s="185">
        <v>1840</v>
      </c>
      <c r="J759" s="182">
        <v>189</v>
      </c>
      <c r="K759" s="186">
        <v>724</v>
      </c>
      <c r="L759" s="184">
        <v>639</v>
      </c>
      <c r="M759" s="182">
        <v>1935</v>
      </c>
      <c r="N759" s="187">
        <v>1988</v>
      </c>
      <c r="O759" s="188">
        <v>2714</v>
      </c>
      <c r="P759" s="182">
        <v>1075</v>
      </c>
      <c r="Q759" s="186">
        <v>1096</v>
      </c>
      <c r="R759" s="184">
        <v>1602</v>
      </c>
      <c r="S759" s="185">
        <v>1229</v>
      </c>
      <c r="T759" s="182">
        <v>211</v>
      </c>
      <c r="U759" s="186">
        <v>543</v>
      </c>
      <c r="V759" s="184">
        <v>605</v>
      </c>
      <c r="W759" s="185">
        <v>1888</v>
      </c>
      <c r="X759" s="182">
        <v>1093</v>
      </c>
      <c r="Y759" s="186">
        <v>909</v>
      </c>
      <c r="Z759" s="184">
        <v>2582</v>
      </c>
      <c r="AA759" s="182">
        <v>2132</v>
      </c>
      <c r="AB759" s="156">
        <f t="shared" si="14387"/>
        <v>16814</v>
      </c>
      <c r="AC759" s="157">
        <f t="shared" si="14388"/>
        <v>17423</v>
      </c>
      <c r="AE759" s="301" t="s">
        <v>0</v>
      </c>
      <c r="AF759" s="303" t="s">
        <v>1</v>
      </c>
      <c r="AG759" s="304"/>
      <c r="AH759" s="303" t="s">
        <v>2</v>
      </c>
      <c r="AI759" s="304"/>
      <c r="AJ759" s="303" t="s">
        <v>3</v>
      </c>
      <c r="AK759" s="304"/>
      <c r="AL759" s="303" t="s">
        <v>4</v>
      </c>
      <c r="AM759" s="304"/>
      <c r="AN759" s="303" t="s">
        <v>5</v>
      </c>
      <c r="AO759" s="304"/>
      <c r="AP759" s="303" t="s">
        <v>6</v>
      </c>
      <c r="AQ759" s="304"/>
      <c r="AR759" s="303" t="s">
        <v>7</v>
      </c>
      <c r="AS759" s="304"/>
      <c r="AT759" s="303" t="s">
        <v>8</v>
      </c>
      <c r="AU759" s="304"/>
      <c r="AV759" s="303" t="s">
        <v>9</v>
      </c>
      <c r="AW759" s="304"/>
      <c r="AX759" s="303" t="s">
        <v>10</v>
      </c>
      <c r="AY759" s="304"/>
      <c r="AZ759" s="303" t="s">
        <v>11</v>
      </c>
      <c r="BA759" s="304"/>
      <c r="BB759" s="303" t="s">
        <v>12</v>
      </c>
      <c r="BC759" s="304"/>
      <c r="BD759" s="306" t="s">
        <v>40</v>
      </c>
      <c r="BE759" s="307"/>
      <c r="BF759" s="308" t="s">
        <v>41</v>
      </c>
      <c r="BG759" s="309"/>
      <c r="BI759" s="145" t="s">
        <v>22</v>
      </c>
      <c r="BJ759" s="128">
        <f>B759/B777</f>
        <v>6.7649978726421783E-2</v>
      </c>
      <c r="BK759" s="129">
        <f t="shared" ref="BK759" si="14525">C759/C777</f>
        <v>4.4296696447122377E-2</v>
      </c>
      <c r="BL759" s="130">
        <f t="shared" ref="BL759" si="14526">D759/D777</f>
        <v>4.8298572996706916E-2</v>
      </c>
      <c r="BM759" s="131">
        <f t="shared" ref="BM759" si="14527">E759/E777</f>
        <v>5.5049216186656945E-2</v>
      </c>
      <c r="BN759" s="128">
        <f t="shared" ref="BN759" si="14528">F759/F777</f>
        <v>5.9252539912917269E-2</v>
      </c>
      <c r="BO759" s="129">
        <f t="shared" ref="BO759" si="14529">G759/G777</f>
        <v>3.8577362409138109E-2</v>
      </c>
      <c r="BP759" s="130">
        <f t="shared" ref="BP759" si="14530">H759/H777</f>
        <v>6.7786038620827299E-2</v>
      </c>
      <c r="BQ759" s="131">
        <f t="shared" ref="BQ759" si="14531">I759/I777</f>
        <v>4.6435331230283913E-2</v>
      </c>
      <c r="BR759" s="128">
        <f t="shared" ref="BR759" si="14532">J759/J777</f>
        <v>3.4097059354140355E-2</v>
      </c>
      <c r="BS759" s="129">
        <f t="shared" ref="BS759" si="14533">K759/K777</f>
        <v>0.11107701749002762</v>
      </c>
      <c r="BT759" s="130">
        <f t="shared" ref="BT759" si="14534">L759/L777</f>
        <v>3.1240833088882369E-2</v>
      </c>
      <c r="BU759" s="128">
        <f t="shared" ref="BU759" si="14535">M759/M777</f>
        <v>8.5521081941129673E-2</v>
      </c>
      <c r="BV759" s="132">
        <f t="shared" ref="BV759" si="14536">N759/N777</f>
        <v>5.2475979305247597E-2</v>
      </c>
      <c r="BW759" s="133">
        <f t="shared" ref="BW759" si="14537">O759/O777</f>
        <v>6.6824247796326383E-2</v>
      </c>
      <c r="BX759" s="128">
        <f t="shared" ref="BX759" si="14538">P759/P777</f>
        <v>5.6074278858692816E-2</v>
      </c>
      <c r="BY759" s="129">
        <f t="shared" ref="BY759" si="14539">Q759/Q777</f>
        <v>5.294430220762282E-2</v>
      </c>
      <c r="BZ759" s="130">
        <f t="shared" ref="BZ759" si="14540">R759/R777</f>
        <v>6.9564462199834989E-2</v>
      </c>
      <c r="CA759" s="131">
        <f t="shared" ref="CA759" si="14541">S759/S777</f>
        <v>4.6994493728969106E-2</v>
      </c>
      <c r="CB759" s="128">
        <f t="shared" ref="CB759" si="14542">T759/T777</f>
        <v>3.4170040485829958E-2</v>
      </c>
      <c r="CC759" s="129">
        <f t="shared" ref="CC759" si="14543">U759/U777</f>
        <v>6.634897360703812E-2</v>
      </c>
      <c r="CD759" s="130">
        <f t="shared" ref="CD759" si="14544">V759/V777</f>
        <v>2.9713668287412211E-2</v>
      </c>
      <c r="CE759" s="131">
        <f t="shared" ref="CE759" si="14545">W759/W777</f>
        <v>6.9845732677296435E-2</v>
      </c>
      <c r="CF759" s="128">
        <f t="shared" ref="CF759" si="14546">X759/X777</f>
        <v>5.4756775712639649E-2</v>
      </c>
      <c r="CG759" s="129">
        <f t="shared" ref="CG759" si="14547">Y759/Y777</f>
        <v>6.9516671765065763E-2</v>
      </c>
      <c r="CH759" s="130">
        <f t="shared" ref="CH759" si="14548">Z759/Z777</f>
        <v>6.408538098783817E-2</v>
      </c>
      <c r="CI759" s="128">
        <f t="shared" ref="CI759" si="14549">AA759/AA777</f>
        <v>5.2666683135298042E-2</v>
      </c>
      <c r="CJ759" s="134">
        <f t="shared" ref="CJ759" si="14550">AB759/AB777</f>
        <v>5.5942799535529032E-2</v>
      </c>
      <c r="CK759" s="135">
        <f t="shared" ref="CK759" si="14551">AC759/AC777</f>
        <v>5.8211523362456358E-2</v>
      </c>
    </row>
    <row r="760" spans="1:89" ht="15" thickTop="1" thickBot="1" x14ac:dyDescent="0.3">
      <c r="A760" s="136" t="s">
        <v>23</v>
      </c>
      <c r="B760" s="175">
        <v>1423</v>
      </c>
      <c r="C760" s="176">
        <v>989</v>
      </c>
      <c r="D760" s="177">
        <v>452</v>
      </c>
      <c r="E760" s="178">
        <v>487</v>
      </c>
      <c r="F760" s="175">
        <v>1383</v>
      </c>
      <c r="G760" s="179">
        <v>665</v>
      </c>
      <c r="H760" s="177">
        <v>2311</v>
      </c>
      <c r="I760" s="178">
        <v>1669</v>
      </c>
      <c r="J760" s="175">
        <v>235</v>
      </c>
      <c r="K760" s="179">
        <v>492</v>
      </c>
      <c r="L760" s="177">
        <v>704</v>
      </c>
      <c r="M760" s="175">
        <v>1412</v>
      </c>
      <c r="N760" s="180">
        <v>1612</v>
      </c>
      <c r="O760" s="181">
        <v>2099</v>
      </c>
      <c r="P760" s="175">
        <v>897</v>
      </c>
      <c r="Q760" s="179">
        <v>864</v>
      </c>
      <c r="R760" s="177">
        <v>1308</v>
      </c>
      <c r="S760" s="178">
        <v>1165</v>
      </c>
      <c r="T760" s="175">
        <v>230</v>
      </c>
      <c r="U760" s="179">
        <v>335</v>
      </c>
      <c r="V760" s="177">
        <v>604</v>
      </c>
      <c r="W760" s="178">
        <v>1527</v>
      </c>
      <c r="X760" s="175">
        <v>776</v>
      </c>
      <c r="Y760" s="179">
        <v>728</v>
      </c>
      <c r="Z760" s="177">
        <v>2410</v>
      </c>
      <c r="AA760" s="175">
        <v>2238</v>
      </c>
      <c r="AB760" s="156">
        <f t="shared" si="14387"/>
        <v>14345</v>
      </c>
      <c r="AC760" s="157">
        <f t="shared" si="14388"/>
        <v>14670</v>
      </c>
      <c r="AE760" s="302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5.045383633527159E-2</v>
      </c>
      <c r="BK760" s="129">
        <f t="shared" ref="BK760" si="14552">C760/C777</f>
        <v>4.1097028880116349E-2</v>
      </c>
      <c r="BL760" s="130">
        <f t="shared" ref="BL760" si="14553">D760/D777</f>
        <v>3.8166005235160012E-2</v>
      </c>
      <c r="BM760" s="131">
        <f t="shared" ref="BM760" si="14554">E760/E777</f>
        <v>4.4385709077652206E-2</v>
      </c>
      <c r="BN760" s="128">
        <f t="shared" ref="BN760" si="14555">F760/F777</f>
        <v>5.018142235123367E-2</v>
      </c>
      <c r="BO760" s="129">
        <f t="shared" ref="BO760" si="14556">G760/G777</f>
        <v>3.4527518172377987E-2</v>
      </c>
      <c r="BP760" s="130">
        <f t="shared" ref="BP760" si="14557">H760/H777</f>
        <v>5.7656803552716927E-2</v>
      </c>
      <c r="BQ760" s="131">
        <f t="shared" ref="BQ760" si="14558">I760/I777</f>
        <v>4.2119873817034699E-2</v>
      </c>
      <c r="BR760" s="128">
        <f t="shared" ref="BR760" si="14559">J760/J777</f>
        <v>4.2395814540862352E-2</v>
      </c>
      <c r="BS760" s="129">
        <f t="shared" ref="BS760" si="14560">K760/K777</f>
        <v>7.5483277078858546E-2</v>
      </c>
      <c r="BT760" s="130">
        <f t="shared" ref="BT760" si="14561">L760/L777</f>
        <v>3.4418695609660703E-2</v>
      </c>
      <c r="BU760" s="128">
        <f t="shared" ref="BU760" si="14562">M760/M777</f>
        <v>6.2406081499160257E-2</v>
      </c>
      <c r="BV760" s="132">
        <f t="shared" ref="BV760" si="14563">N760/N777</f>
        <v>4.2550944989969378E-2</v>
      </c>
      <c r="BW760" s="133">
        <f t="shared" ref="BW760" si="14564">O760/O777</f>
        <v>5.1681686118087357E-2</v>
      </c>
      <c r="BX760" s="128">
        <f t="shared" ref="BX760" si="14565">P760/P777</f>
        <v>4.678942152209066E-2</v>
      </c>
      <c r="BY760" s="129">
        <f t="shared" ref="BY760" si="14566">Q760/Q777</f>
        <v>4.1737114149074925E-2</v>
      </c>
      <c r="BZ760" s="130">
        <f t="shared" ref="BZ760" si="14567">R760/R777</f>
        <v>5.6797950410352162E-2</v>
      </c>
      <c r="CA760" s="131">
        <f t="shared" ref="CA760" si="14568">S760/S777</f>
        <v>4.4547262159681862E-2</v>
      </c>
      <c r="CB760" s="128">
        <f t="shared" ref="CB760" si="14569">T760/T777</f>
        <v>3.724696356275304E-2</v>
      </c>
      <c r="CC760" s="129">
        <f t="shared" ref="CC760" si="14570">U760/U777</f>
        <v>4.0933528836754642E-2</v>
      </c>
      <c r="CD760" s="130">
        <f t="shared" ref="CD760" si="14571">V760/V777</f>
        <v>2.9664554786110704E-2</v>
      </c>
      <c r="CE760" s="131">
        <f t="shared" ref="CE760" si="14572">W760/W777</f>
        <v>5.6490695867707448E-2</v>
      </c>
      <c r="CF760" s="128">
        <f t="shared" ref="CF760" si="14573">X760/X777</f>
        <v>3.8875807825259255E-2</v>
      </c>
      <c r="CG760" s="129">
        <f t="shared" ref="CG760" si="14574">Y760/Y777</f>
        <v>5.5674518201284794E-2</v>
      </c>
      <c r="CH760" s="130">
        <f t="shared" ref="CH760" si="14575">Z760/Z777</f>
        <v>5.9816331595929514E-2</v>
      </c>
      <c r="CI760" s="128">
        <f t="shared" ref="CI760" si="14576">AA760/AA777</f>
        <v>5.5285195523825992E-2</v>
      </c>
      <c r="CJ760" s="134">
        <f t="shared" ref="CJ760" si="14577">AB760/AB777</f>
        <v>4.7728051584225287E-2</v>
      </c>
      <c r="CK760" s="135">
        <f t="shared" ref="CK760" si="14578">AC760/AC777</f>
        <v>4.9013548052989422E-2</v>
      </c>
    </row>
    <row r="761" spans="1:89" ht="13.5" thickTop="1" x14ac:dyDescent="0.2">
      <c r="A761" s="145" t="s">
        <v>24</v>
      </c>
      <c r="B761" s="189">
        <v>1381</v>
      </c>
      <c r="C761" s="183">
        <v>1194</v>
      </c>
      <c r="D761" s="184">
        <v>519</v>
      </c>
      <c r="E761" s="185">
        <v>408</v>
      </c>
      <c r="F761" s="182">
        <v>1295</v>
      </c>
      <c r="G761" s="186">
        <v>649</v>
      </c>
      <c r="H761" s="184">
        <v>2255</v>
      </c>
      <c r="I761" s="185">
        <v>1780</v>
      </c>
      <c r="J761" s="182">
        <v>226</v>
      </c>
      <c r="K761" s="186">
        <v>304</v>
      </c>
      <c r="L761" s="184">
        <v>860</v>
      </c>
      <c r="M761" s="182">
        <v>1262</v>
      </c>
      <c r="N761" s="187">
        <v>1609</v>
      </c>
      <c r="O761" s="190">
        <v>2133</v>
      </c>
      <c r="P761" s="182">
        <v>880</v>
      </c>
      <c r="Q761" s="186">
        <v>725</v>
      </c>
      <c r="R761" s="184">
        <v>1166</v>
      </c>
      <c r="S761" s="185">
        <v>1172</v>
      </c>
      <c r="T761" s="182">
        <v>184</v>
      </c>
      <c r="U761" s="186">
        <v>308</v>
      </c>
      <c r="V761" s="184">
        <v>689</v>
      </c>
      <c r="W761" s="191">
        <v>1414</v>
      </c>
      <c r="X761" s="182">
        <v>803</v>
      </c>
      <c r="Y761" s="186">
        <v>569</v>
      </c>
      <c r="Z761" s="184">
        <v>2173</v>
      </c>
      <c r="AA761" s="182">
        <v>2179</v>
      </c>
      <c r="AB761" s="156">
        <f t="shared" si="14387"/>
        <v>14040</v>
      </c>
      <c r="AC761" s="157">
        <f t="shared" si="14388"/>
        <v>14097</v>
      </c>
      <c r="AE761" s="235" t="str">
        <f>$AE$17</f>
        <v>17:00 - 17:59</v>
      </c>
      <c r="AF761" s="125">
        <f t="shared" ref="AF761:AU763" si="14579">SUMIF($A$9:$A$32,$AE761,B$753:B$776)</f>
        <v>1565</v>
      </c>
      <c r="AG761" s="172">
        <f t="shared" si="14579"/>
        <v>2919</v>
      </c>
      <c r="AH761" s="126">
        <f t="shared" si="14579"/>
        <v>1049</v>
      </c>
      <c r="AI761" s="166">
        <f t="shared" si="14579"/>
        <v>884</v>
      </c>
      <c r="AJ761" s="125">
        <f t="shared" si="14579"/>
        <v>1269</v>
      </c>
      <c r="AK761" s="127">
        <f t="shared" si="14579"/>
        <v>1865</v>
      </c>
      <c r="AL761" s="126">
        <f t="shared" si="14579"/>
        <v>2242</v>
      </c>
      <c r="AM761" s="166">
        <f t="shared" si="14579"/>
        <v>4068</v>
      </c>
      <c r="AN761" s="125">
        <f t="shared" si="14579"/>
        <v>887</v>
      </c>
      <c r="AO761" s="127">
        <f t="shared" si="14579"/>
        <v>239</v>
      </c>
      <c r="AP761" s="126">
        <f t="shared" si="14579"/>
        <v>2730</v>
      </c>
      <c r="AQ761" s="125">
        <f t="shared" si="14579"/>
        <v>768</v>
      </c>
      <c r="AR761" s="165">
        <f t="shared" si="14579"/>
        <v>3630</v>
      </c>
      <c r="AS761" s="167">
        <f t="shared" si="14579"/>
        <v>2394</v>
      </c>
      <c r="AT761" s="125">
        <f t="shared" si="14579"/>
        <v>1799</v>
      </c>
      <c r="AU761" s="127">
        <f t="shared" si="14579"/>
        <v>1585</v>
      </c>
      <c r="AV761" s="126">
        <f t="shared" ref="AP761:BE763" si="14580">SUMIF($A$9:$A$32,$AE761,R$753:R$776)</f>
        <v>1645</v>
      </c>
      <c r="AW761" s="166">
        <f t="shared" si="14580"/>
        <v>2223</v>
      </c>
      <c r="AX761" s="125">
        <f t="shared" si="14580"/>
        <v>1251</v>
      </c>
      <c r="AY761" s="127">
        <f t="shared" si="14580"/>
        <v>239</v>
      </c>
      <c r="AZ761" s="126">
        <f t="shared" si="14580"/>
        <v>2499</v>
      </c>
      <c r="BA761" s="166">
        <f t="shared" si="14580"/>
        <v>1366</v>
      </c>
      <c r="BB761" s="125">
        <f t="shared" si="14580"/>
        <v>2116</v>
      </c>
      <c r="BC761" s="127">
        <f t="shared" si="14580"/>
        <v>634</v>
      </c>
      <c r="BD761" s="170">
        <f t="shared" si="14580"/>
        <v>2880</v>
      </c>
      <c r="BE761" s="171">
        <f t="shared" si="14580"/>
        <v>3389</v>
      </c>
      <c r="BF761" s="156">
        <f>AF761+AH761+AJ761+AL761+AN761+AP761+AR761+AT761+AV761+AX761+AZ761+BB761+BD761</f>
        <v>25562</v>
      </c>
      <c r="BG761" s="157">
        <f>AG761+AI761+AK761+AM761+AO761+AQ761+AS761+AU761+AW761+AY761+BA761+BC761+BE761</f>
        <v>22573</v>
      </c>
      <c r="BI761" s="145" t="s">
        <v>24</v>
      </c>
      <c r="BJ761" s="128">
        <f>B761/B777</f>
        <v>4.8964685860161679E-2</v>
      </c>
      <c r="BK761" s="129">
        <f t="shared" ref="BK761" si="14581">C761/C777</f>
        <v>4.9615624350716807E-2</v>
      </c>
      <c r="BL761" s="130">
        <f t="shared" ref="BL761" si="14582">D761/D777</f>
        <v>4.3823355568690367E-2</v>
      </c>
      <c r="BM761" s="131">
        <f t="shared" ref="BM761" si="14583">E761/E777</f>
        <v>3.718556325191396E-2</v>
      </c>
      <c r="BN761" s="128">
        <f t="shared" ref="BN761" si="14584">F761/F777</f>
        <v>4.6988388969521046E-2</v>
      </c>
      <c r="BO761" s="129">
        <f t="shared" ref="BO761" si="14585">G761/G777</f>
        <v>3.3696780893042573E-2</v>
      </c>
      <c r="BP761" s="130">
        <f t="shared" ref="BP761" si="14586">H761/H777</f>
        <v>5.6259667681253428E-2</v>
      </c>
      <c r="BQ761" s="131">
        <f t="shared" ref="BQ761" si="14587">I761/I777</f>
        <v>4.4921135646687697E-2</v>
      </c>
      <c r="BR761" s="128">
        <f t="shared" ref="BR761" si="14588">J761/J777</f>
        <v>4.0772145047808045E-2</v>
      </c>
      <c r="BS761" s="129">
        <f t="shared" ref="BS761" si="14589">K761/K777</f>
        <v>4.6640073642221537E-2</v>
      </c>
      <c r="BT761" s="130">
        <f t="shared" ref="BT761" si="14590">L761/L777</f>
        <v>4.2045565659528696E-2</v>
      </c>
      <c r="BU761" s="128">
        <f t="shared" ref="BU761" si="14591">M761/M777</f>
        <v>5.5776540263413769E-2</v>
      </c>
      <c r="BV761" s="132">
        <f t="shared" ref="BV761" si="14592">N761/N777</f>
        <v>4.2471755886390031E-2</v>
      </c>
      <c r="BW761" s="133">
        <f t="shared" ref="BW761" si="14593">O761/O777</f>
        <v>5.2518835869404638E-2</v>
      </c>
      <c r="BX761" s="128">
        <f t="shared" ref="BX761" si="14594">P761/P777</f>
        <v>4.5902665484325283E-2</v>
      </c>
      <c r="BY761" s="129">
        <f t="shared" ref="BY761" si="14595">Q761/Q777</f>
        <v>3.5022462682962177E-2</v>
      </c>
      <c r="BZ761" s="130">
        <f t="shared" ref="BZ761" si="14596">R761/R777</f>
        <v>5.0631812063050938E-2</v>
      </c>
      <c r="CA761" s="131">
        <f t="shared" ref="CA761" si="14597">S761/S777</f>
        <v>4.481492811257265E-2</v>
      </c>
      <c r="CB761" s="128">
        <f t="shared" ref="CB761" si="14598">T761/T777</f>
        <v>2.9797570850202428E-2</v>
      </c>
      <c r="CC761" s="129">
        <f t="shared" ref="CC761" si="14599">U761/U777</f>
        <v>3.7634408602150539E-2</v>
      </c>
      <c r="CD761" s="130">
        <f t="shared" ref="CD761" si="14600">V761/V777</f>
        <v>3.3839202396738863E-2</v>
      </c>
      <c r="CE761" s="131">
        <f t="shared" ref="CE761" si="14601">W761/W777</f>
        <v>5.2310310384373497E-2</v>
      </c>
      <c r="CF761" s="128">
        <f t="shared" ref="CF761" si="14602">X761/X777</f>
        <v>4.0228445468663894E-2</v>
      </c>
      <c r="CG761" s="129">
        <f t="shared" ref="CG761" si="14603">Y761/Y777</f>
        <v>4.3514836341388807E-2</v>
      </c>
      <c r="CH761" s="130">
        <f t="shared" ref="CH761" si="14604">Z761/Z777</f>
        <v>5.3933978654753044E-2</v>
      </c>
      <c r="CI761" s="128">
        <f t="shared" ref="CI761" si="14605">AA761/AA777</f>
        <v>5.382772164719251E-2</v>
      </c>
      <c r="CJ761" s="134">
        <f t="shared" ref="CJ761" si="14606">AB761/AB777</f>
        <v>4.6713269030500042E-2</v>
      </c>
      <c r="CK761" s="135">
        <f t="shared" ref="CK761" si="14607">AC761/AC777</f>
        <v>4.7099112944989224E-2</v>
      </c>
    </row>
    <row r="762" spans="1:89" x14ac:dyDescent="0.2">
      <c r="A762" s="136" t="s">
        <v>25</v>
      </c>
      <c r="B762" s="192">
        <v>1230</v>
      </c>
      <c r="C762" s="176">
        <v>1009</v>
      </c>
      <c r="D762" s="177">
        <v>401</v>
      </c>
      <c r="E762" s="178">
        <v>371</v>
      </c>
      <c r="F762" s="175">
        <v>1192</v>
      </c>
      <c r="G762" s="179">
        <v>556</v>
      </c>
      <c r="H762" s="177">
        <v>1865</v>
      </c>
      <c r="I762" s="178">
        <v>1557</v>
      </c>
      <c r="J762" s="175">
        <v>238</v>
      </c>
      <c r="K762" s="176">
        <v>196</v>
      </c>
      <c r="L762" s="177">
        <v>782</v>
      </c>
      <c r="M762" s="175">
        <v>1129</v>
      </c>
      <c r="N762" s="180">
        <v>1558</v>
      </c>
      <c r="O762" s="193">
        <v>1578</v>
      </c>
      <c r="P762" s="175">
        <v>954</v>
      </c>
      <c r="Q762" s="176">
        <v>737</v>
      </c>
      <c r="R762" s="177">
        <v>1285</v>
      </c>
      <c r="S762" s="178">
        <v>957</v>
      </c>
      <c r="T762" s="184">
        <v>203</v>
      </c>
      <c r="U762" s="175">
        <v>233</v>
      </c>
      <c r="V762" s="177">
        <v>737</v>
      </c>
      <c r="W762" s="194">
        <v>1241</v>
      </c>
      <c r="X762" s="175">
        <v>770</v>
      </c>
      <c r="Y762" s="179">
        <v>429</v>
      </c>
      <c r="Z762" s="177">
        <v>2082</v>
      </c>
      <c r="AA762" s="175">
        <v>1938</v>
      </c>
      <c r="AB762" s="156">
        <f t="shared" si="14387"/>
        <v>13297</v>
      </c>
      <c r="AC762" s="157">
        <f t="shared" si="14388"/>
        <v>11931</v>
      </c>
      <c r="AE762" s="237" t="str">
        <f>$AE$18</f>
        <v>18:00 - 18:59</v>
      </c>
      <c r="AF762" s="125">
        <f t="shared" si="14579"/>
        <v>1572</v>
      </c>
      <c r="AG762" s="176">
        <f t="shared" si="14579"/>
        <v>3299</v>
      </c>
      <c r="AH762" s="177">
        <f t="shared" si="14579"/>
        <v>714</v>
      </c>
      <c r="AI762" s="178">
        <f t="shared" si="14579"/>
        <v>1129</v>
      </c>
      <c r="AJ762" s="238">
        <f t="shared" si="14579"/>
        <v>1091</v>
      </c>
      <c r="AK762" s="179">
        <f t="shared" si="14579"/>
        <v>2093</v>
      </c>
      <c r="AL762" s="177">
        <f t="shared" si="14579"/>
        <v>2293</v>
      </c>
      <c r="AM762" s="178">
        <f t="shared" si="14579"/>
        <v>4696</v>
      </c>
      <c r="AN762" s="238">
        <f t="shared" si="14579"/>
        <v>574</v>
      </c>
      <c r="AO762" s="179">
        <f t="shared" si="14579"/>
        <v>317</v>
      </c>
      <c r="AP762" s="177">
        <f t="shared" si="14580"/>
        <v>2809</v>
      </c>
      <c r="AQ762" s="238">
        <f t="shared" si="14580"/>
        <v>793</v>
      </c>
      <c r="AR762" s="180">
        <f t="shared" si="14580"/>
        <v>3878</v>
      </c>
      <c r="AS762" s="181">
        <f t="shared" si="14580"/>
        <v>2449</v>
      </c>
      <c r="AT762" s="238">
        <f t="shared" si="14580"/>
        <v>1722</v>
      </c>
      <c r="AU762" s="179">
        <f t="shared" si="14580"/>
        <v>1912</v>
      </c>
      <c r="AV762" s="177">
        <f t="shared" si="14580"/>
        <v>1450</v>
      </c>
      <c r="AW762" s="178">
        <f t="shared" si="14580"/>
        <v>2564</v>
      </c>
      <c r="AX762" s="238">
        <f t="shared" si="14580"/>
        <v>868</v>
      </c>
      <c r="AY762" s="179">
        <f t="shared" si="14580"/>
        <v>271</v>
      </c>
      <c r="AZ762" s="177">
        <f t="shared" si="14580"/>
        <v>2850</v>
      </c>
      <c r="BA762" s="178">
        <f t="shared" si="14580"/>
        <v>1548</v>
      </c>
      <c r="BB762" s="238">
        <f t="shared" si="14580"/>
        <v>1939</v>
      </c>
      <c r="BC762" s="179">
        <f t="shared" si="14580"/>
        <v>885</v>
      </c>
      <c r="BD762" s="177">
        <f t="shared" si="14580"/>
        <v>2474</v>
      </c>
      <c r="BE762" s="238">
        <f t="shared" si="14580"/>
        <v>4110</v>
      </c>
      <c r="BF762" s="158">
        <f>SUM(AF762,AH762,AJ762,AL762,AN762,AP762,AR762,AT762,AV762,AX762,AZ762,BB762,BD762)</f>
        <v>24234</v>
      </c>
      <c r="BG762" s="159">
        <f>SUM(AG762,AI762,AK762,AM762,AO762,AQ762,AS762,AU762,AW762,AY762,BA762,BC762,BE762)</f>
        <v>26066</v>
      </c>
      <c r="BI762" s="136" t="s">
        <v>25</v>
      </c>
      <c r="BJ762" s="128">
        <f>B762/B777</f>
        <v>4.3610835342504609E-2</v>
      </c>
      <c r="BK762" s="129">
        <f t="shared" ref="BK762" si="14608">C762/C777</f>
        <v>4.1928111365052985E-2</v>
      </c>
      <c r="BL762" s="130">
        <f t="shared" ref="BL762" si="14609">D762/D777</f>
        <v>3.3859663936502575E-2</v>
      </c>
      <c r="BM762" s="131">
        <f t="shared" ref="BM762" si="14610">E762/E777</f>
        <v>3.3813343055049218E-2</v>
      </c>
      <c r="BN762" s="128">
        <f t="shared" ref="BN762" si="14611">F762/F777</f>
        <v>4.3251088534107404E-2</v>
      </c>
      <c r="BO762" s="129">
        <f t="shared" ref="BO762" si="14612">G762/G777</f>
        <v>2.8868120456905504E-2</v>
      </c>
      <c r="BP762" s="130">
        <f t="shared" ref="BP762" si="14613">H762/H777</f>
        <v>4.6529614290704055E-2</v>
      </c>
      <c r="BQ762" s="131">
        <f t="shared" ref="BQ762" si="14614">I762/I777</f>
        <v>3.9293375394321768E-2</v>
      </c>
      <c r="BR762" s="128">
        <f t="shared" ref="BR762" si="14615">J762/J777</f>
        <v>4.2937037705213781E-2</v>
      </c>
      <c r="BS762" s="129">
        <f t="shared" ref="BS762" si="14616">K762/K777</f>
        <v>3.0070573795642836E-2</v>
      </c>
      <c r="BT762" s="130">
        <f t="shared" ref="BT762" si="14617">L762/L777</f>
        <v>3.8232130634594699E-2</v>
      </c>
      <c r="BU762" s="128">
        <f t="shared" ref="BU762" si="14618">M762/M777</f>
        <v>4.989834703438522E-2</v>
      </c>
      <c r="BV762" s="132">
        <f t="shared" ref="BV762" si="14619">N762/N777</f>
        <v>4.1125541125541128E-2</v>
      </c>
      <c r="BW762" s="133">
        <f t="shared" ref="BW762" si="14620">O762/O777</f>
        <v>3.8853597281725515E-2</v>
      </c>
      <c r="BX762" s="128">
        <f t="shared" ref="BX762" si="14621">P762/P777</f>
        <v>4.9762662354598093E-2</v>
      </c>
      <c r="BY762" s="129">
        <f t="shared" ref="BY762" si="14622">Q762/Q777</f>
        <v>3.5602144823921551E-2</v>
      </c>
      <c r="BZ762" s="130">
        <f t="shared" ref="BZ762" si="14623">R762/R777</f>
        <v>5.5799209692127316E-2</v>
      </c>
      <c r="CA762" s="131">
        <f t="shared" ref="CA762" si="14624">S762/S777</f>
        <v>3.6593759559498319E-2</v>
      </c>
      <c r="CB762" s="128">
        <f t="shared" ref="CB762" si="14625">T762/T777</f>
        <v>3.2874493927125506E-2</v>
      </c>
      <c r="CC762" s="129">
        <f t="shared" ref="CC762" si="14626">U762/U777</f>
        <v>2.8470185728250243E-2</v>
      </c>
      <c r="CD762" s="130">
        <f t="shared" ref="CD762" si="14627">V762/V777</f>
        <v>3.6196650459211235E-2</v>
      </c>
      <c r="CE762" s="131">
        <f t="shared" ref="CE762" si="14628">W762/W777</f>
        <v>4.5910251193074618E-2</v>
      </c>
      <c r="CF762" s="128">
        <f t="shared" ref="CF762" si="14629">X762/X777</f>
        <v>3.8575221682280447E-2</v>
      </c>
      <c r="CG762" s="129">
        <f t="shared" ref="CG762" si="14630">Y762/Y777</f>
        <v>3.2808198225757111E-2</v>
      </c>
      <c r="CH762" s="130">
        <f t="shared" ref="CH762" si="14631">Z762/Z777</f>
        <v>5.1675353685778108E-2</v>
      </c>
      <c r="CI762" s="128">
        <f t="shared" ref="CI762" si="14632">AA762/AA777</f>
        <v>4.7874311405350659E-2</v>
      </c>
      <c r="CJ762" s="134">
        <f t="shared" ref="CJ762" si="14633">AB762/AB777</f>
        <v>4.4241192186507051E-2</v>
      </c>
      <c r="CK762" s="135">
        <f t="shared" ref="CK762" si="14634">AC762/AC777</f>
        <v>3.9862347772339254E-2</v>
      </c>
    </row>
    <row r="763" spans="1:89" ht="13.5" thickBot="1" x14ac:dyDescent="0.25">
      <c r="A763" s="145" t="s">
        <v>26</v>
      </c>
      <c r="B763" s="189">
        <v>1066</v>
      </c>
      <c r="C763" s="183">
        <v>1143</v>
      </c>
      <c r="D763" s="184">
        <v>510</v>
      </c>
      <c r="E763" s="185">
        <v>491</v>
      </c>
      <c r="F763" s="182">
        <v>1134</v>
      </c>
      <c r="G763" s="186">
        <v>753</v>
      </c>
      <c r="H763" s="184">
        <v>1938</v>
      </c>
      <c r="I763" s="185">
        <v>1924</v>
      </c>
      <c r="J763" s="182">
        <v>272</v>
      </c>
      <c r="K763" s="183">
        <v>286</v>
      </c>
      <c r="L763" s="184">
        <v>759</v>
      </c>
      <c r="M763" s="182">
        <v>1063</v>
      </c>
      <c r="N763" s="187">
        <v>1470</v>
      </c>
      <c r="O763" s="190">
        <v>1766</v>
      </c>
      <c r="P763" s="182">
        <v>862</v>
      </c>
      <c r="Q763" s="183">
        <v>748</v>
      </c>
      <c r="R763" s="184">
        <v>987</v>
      </c>
      <c r="S763" s="185">
        <v>1199</v>
      </c>
      <c r="T763" s="182">
        <v>178</v>
      </c>
      <c r="U763" s="186">
        <v>301</v>
      </c>
      <c r="V763" s="184">
        <v>697</v>
      </c>
      <c r="W763" s="191">
        <v>1301</v>
      </c>
      <c r="X763" s="182">
        <v>592</v>
      </c>
      <c r="Y763" s="186">
        <v>480</v>
      </c>
      <c r="Z763" s="184">
        <v>1914</v>
      </c>
      <c r="AA763" s="182">
        <v>2099</v>
      </c>
      <c r="AB763" s="156">
        <f t="shared" si="14387"/>
        <v>12379</v>
      </c>
      <c r="AC763" s="157">
        <f t="shared" si="14388"/>
        <v>13554</v>
      </c>
      <c r="AE763" s="235">
        <f>$AE$19</f>
        <v>0</v>
      </c>
      <c r="AF763" s="125">
        <f t="shared" si="14579"/>
        <v>0</v>
      </c>
      <c r="AG763" s="183">
        <f t="shared" si="14579"/>
        <v>0</v>
      </c>
      <c r="AH763" s="184">
        <f t="shared" si="14579"/>
        <v>0</v>
      </c>
      <c r="AI763" s="185">
        <f t="shared" si="14579"/>
        <v>0</v>
      </c>
      <c r="AJ763" s="182">
        <f t="shared" si="14579"/>
        <v>0</v>
      </c>
      <c r="AK763" s="186">
        <f t="shared" si="14579"/>
        <v>0</v>
      </c>
      <c r="AL763" s="184">
        <f t="shared" si="14579"/>
        <v>0</v>
      </c>
      <c r="AM763" s="185">
        <f t="shared" si="14579"/>
        <v>0</v>
      </c>
      <c r="AN763" s="182">
        <f t="shared" si="14579"/>
        <v>0</v>
      </c>
      <c r="AO763" s="186">
        <f t="shared" si="14579"/>
        <v>0</v>
      </c>
      <c r="AP763" s="184">
        <f t="shared" si="14580"/>
        <v>0</v>
      </c>
      <c r="AQ763" s="182">
        <f t="shared" si="14580"/>
        <v>0</v>
      </c>
      <c r="AR763" s="187">
        <f t="shared" si="14580"/>
        <v>0</v>
      </c>
      <c r="AS763" s="188">
        <f t="shared" si="14580"/>
        <v>0</v>
      </c>
      <c r="AT763" s="182">
        <f t="shared" si="14580"/>
        <v>0</v>
      </c>
      <c r="AU763" s="186">
        <f t="shared" si="14580"/>
        <v>0</v>
      </c>
      <c r="AV763" s="184">
        <f t="shared" si="14580"/>
        <v>0</v>
      </c>
      <c r="AW763" s="185">
        <f t="shared" si="14580"/>
        <v>0</v>
      </c>
      <c r="AX763" s="182">
        <f t="shared" si="14580"/>
        <v>0</v>
      </c>
      <c r="AY763" s="186">
        <f t="shared" si="14580"/>
        <v>0</v>
      </c>
      <c r="AZ763" s="184">
        <f t="shared" si="14580"/>
        <v>0</v>
      </c>
      <c r="BA763" s="185">
        <f t="shared" si="14580"/>
        <v>0</v>
      </c>
      <c r="BB763" s="182">
        <f t="shared" si="14580"/>
        <v>0</v>
      </c>
      <c r="BC763" s="186">
        <f t="shared" si="14580"/>
        <v>0</v>
      </c>
      <c r="BD763" s="184">
        <f t="shared" si="14580"/>
        <v>0</v>
      </c>
      <c r="BE763" s="182">
        <f t="shared" si="14580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3.7796057296837327E-2</v>
      </c>
      <c r="BK763" s="129">
        <f t="shared" ref="BK763" si="14635">C763/C777</f>
        <v>4.7496364014128399E-2</v>
      </c>
      <c r="BL763" s="130">
        <f t="shared" ref="BL763" si="14636">D763/D777</f>
        <v>4.3063412986574345E-2</v>
      </c>
      <c r="BM763" s="131">
        <f t="shared" ref="BM763" si="14637">E763/E777</f>
        <v>4.4750273423259206E-2</v>
      </c>
      <c r="BN763" s="128">
        <f t="shared" ref="BN763" si="14638">F763/F777</f>
        <v>4.1146589259796806E-2</v>
      </c>
      <c r="BO763" s="129">
        <f t="shared" ref="BO763" si="14639">G763/G777</f>
        <v>3.9096573208722743E-2</v>
      </c>
      <c r="BP763" s="130">
        <f t="shared" ref="BP763" si="14640">H763/H777</f>
        <v>4.8350880694576118E-2</v>
      </c>
      <c r="BQ763" s="131">
        <f t="shared" ref="BQ763" si="14641">I763/I777</f>
        <v>4.8555205047318611E-2</v>
      </c>
      <c r="BR763" s="128">
        <f t="shared" ref="BR763" si="14642">J763/J777</f>
        <v>4.9070900234530035E-2</v>
      </c>
      <c r="BS763" s="129">
        <f t="shared" ref="BS763" si="14643">K763/K777</f>
        <v>4.3878490334458425E-2</v>
      </c>
      <c r="BT763" s="130">
        <f t="shared" ref="BT763" si="14644">L763/L777</f>
        <v>3.7107656204165444E-2</v>
      </c>
      <c r="BU763" s="128">
        <f t="shared" ref="BU763" si="14645">M763/M777</f>
        <v>4.698134889065677E-2</v>
      </c>
      <c r="BV763" s="132">
        <f t="shared" ref="BV763" si="14646">N763/N777</f>
        <v>3.8802660753880266E-2</v>
      </c>
      <c r="BW763" s="133">
        <f t="shared" ref="BW763" si="14647">O763/O777</f>
        <v>4.3482542965479883E-2</v>
      </c>
      <c r="BX763" s="128">
        <f t="shared" ref="BX763" si="14648">P763/P777</f>
        <v>4.496374732669136E-2</v>
      </c>
      <c r="BY763" s="129">
        <f t="shared" ref="BY763" si="14649">Q763/Q777</f>
        <v>3.6133520119800977E-2</v>
      </c>
      <c r="BZ763" s="130">
        <f t="shared" ref="BZ763" si="14650">R763/R777</f>
        <v>4.2859003864692345E-2</v>
      </c>
      <c r="CA763" s="131">
        <f t="shared" ref="CA763" si="14651">S763/S777</f>
        <v>4.5847353930865711E-2</v>
      </c>
      <c r="CB763" s="128">
        <f t="shared" ref="CB763" si="14652">T763/T777</f>
        <v>2.8825910931174089E-2</v>
      </c>
      <c r="CC763" s="129">
        <f t="shared" ref="CC763" si="14653">U763/U777</f>
        <v>3.6779081133919846E-2</v>
      </c>
      <c r="CD763" s="130">
        <f t="shared" ref="CD763" si="14654">V763/V777</f>
        <v>3.4232110407150927E-2</v>
      </c>
      <c r="CE763" s="131">
        <f t="shared" ref="CE763" si="14655">W763/W777</f>
        <v>4.8129924901039546E-2</v>
      </c>
      <c r="CF763" s="128">
        <f t="shared" ref="CF763" si="14656">X763/X777</f>
        <v>2.9657832773909123E-2</v>
      </c>
      <c r="CG763" s="129">
        <f t="shared" ref="CG763" si="14657">Y763/Y777</f>
        <v>3.6708473539308659E-2</v>
      </c>
      <c r="CH763" s="130">
        <f t="shared" ref="CH763" si="14658">Z763/Z777</f>
        <v>4.7505584512285925E-2</v>
      </c>
      <c r="CI763" s="128">
        <f t="shared" ref="CI763" si="14659">AA763/AA777</f>
        <v>5.1851485882265756E-2</v>
      </c>
      <c r="CJ763" s="134">
        <f t="shared" ref="CJ763" si="14660">AB763/AB777</f>
        <v>4.1186863057589743E-2</v>
      </c>
      <c r="CK763" s="135">
        <f t="shared" ref="CK763" si="14661">AC763/AC777</f>
        <v>4.5284910041596363E-2</v>
      </c>
    </row>
    <row r="764" spans="1:89" ht="14.25" thickTop="1" thickBot="1" x14ac:dyDescent="0.25">
      <c r="A764" s="136" t="s">
        <v>27</v>
      </c>
      <c r="B764" s="192">
        <v>1071</v>
      </c>
      <c r="C764" s="176">
        <v>1270</v>
      </c>
      <c r="D764" s="177">
        <v>502</v>
      </c>
      <c r="E764" s="178">
        <v>456</v>
      </c>
      <c r="F764" s="175">
        <v>914</v>
      </c>
      <c r="G764" s="179">
        <v>764</v>
      </c>
      <c r="H764" s="177">
        <v>1850</v>
      </c>
      <c r="I764" s="178">
        <v>1854</v>
      </c>
      <c r="J764" s="175">
        <v>265</v>
      </c>
      <c r="K764" s="176">
        <v>204</v>
      </c>
      <c r="L764" s="177">
        <v>916</v>
      </c>
      <c r="M764" s="175">
        <v>806</v>
      </c>
      <c r="N764" s="180">
        <v>1567</v>
      </c>
      <c r="O764" s="193">
        <v>1530</v>
      </c>
      <c r="P764" s="175">
        <v>895</v>
      </c>
      <c r="Q764" s="176">
        <v>678</v>
      </c>
      <c r="R764" s="177">
        <v>915</v>
      </c>
      <c r="S764" s="178">
        <v>1163</v>
      </c>
      <c r="T764" s="175">
        <v>278</v>
      </c>
      <c r="U764" s="179">
        <v>204</v>
      </c>
      <c r="V764" s="177">
        <v>876</v>
      </c>
      <c r="W764" s="194">
        <v>1171</v>
      </c>
      <c r="X764" s="175">
        <v>752</v>
      </c>
      <c r="Y764" s="179">
        <v>418</v>
      </c>
      <c r="Z764" s="177">
        <v>1948</v>
      </c>
      <c r="AA764" s="175">
        <v>2205</v>
      </c>
      <c r="AB764" s="156">
        <f t="shared" si="14387"/>
        <v>12749</v>
      </c>
      <c r="AC764" s="157">
        <f t="shared" si="14388"/>
        <v>12723</v>
      </c>
      <c r="AE764" s="229" t="s">
        <v>13</v>
      </c>
      <c r="AF764" s="20">
        <f t="shared" ref="AF764:BG764" si="14662">SUM(AF761:AF763)</f>
        <v>3137</v>
      </c>
      <c r="AG764" s="21">
        <f t="shared" si="14662"/>
        <v>6218</v>
      </c>
      <c r="AH764" s="20">
        <f t="shared" si="14662"/>
        <v>1763</v>
      </c>
      <c r="AI764" s="21">
        <f t="shared" si="14662"/>
        <v>2013</v>
      </c>
      <c r="AJ764" s="20">
        <f t="shared" si="14662"/>
        <v>2360</v>
      </c>
      <c r="AK764" s="21">
        <f t="shared" si="14662"/>
        <v>3958</v>
      </c>
      <c r="AL764" s="20">
        <f t="shared" si="14662"/>
        <v>4535</v>
      </c>
      <c r="AM764" s="21">
        <f t="shared" si="14662"/>
        <v>8764</v>
      </c>
      <c r="AN764" s="20">
        <f t="shared" si="14662"/>
        <v>1461</v>
      </c>
      <c r="AO764" s="21">
        <f t="shared" si="14662"/>
        <v>556</v>
      </c>
      <c r="AP764" s="20">
        <f t="shared" si="14662"/>
        <v>5539</v>
      </c>
      <c r="AQ764" s="21">
        <f t="shared" si="14662"/>
        <v>1561</v>
      </c>
      <c r="AR764" s="20">
        <f t="shared" si="14662"/>
        <v>7508</v>
      </c>
      <c r="AS764" s="21">
        <f t="shared" si="14662"/>
        <v>4843</v>
      </c>
      <c r="AT764" s="20">
        <f t="shared" si="14662"/>
        <v>3521</v>
      </c>
      <c r="AU764" s="21">
        <f t="shared" si="14662"/>
        <v>3497</v>
      </c>
      <c r="AV764" s="20">
        <f t="shared" si="14662"/>
        <v>3095</v>
      </c>
      <c r="AW764" s="21">
        <f t="shared" si="14662"/>
        <v>4787</v>
      </c>
      <c r="AX764" s="20">
        <f t="shared" si="14662"/>
        <v>2119</v>
      </c>
      <c r="AY764" s="21">
        <f t="shared" si="14662"/>
        <v>510</v>
      </c>
      <c r="AZ764" s="20">
        <f t="shared" si="14662"/>
        <v>5349</v>
      </c>
      <c r="BA764" s="21">
        <f t="shared" si="14662"/>
        <v>2914</v>
      </c>
      <c r="BB764" s="20">
        <f t="shared" si="14662"/>
        <v>4055</v>
      </c>
      <c r="BC764" s="21">
        <f t="shared" si="14662"/>
        <v>1519</v>
      </c>
      <c r="BD764" s="20">
        <f t="shared" si="14662"/>
        <v>5354</v>
      </c>
      <c r="BE764" s="21">
        <f t="shared" si="14662"/>
        <v>7499</v>
      </c>
      <c r="BF764" s="160">
        <f t="shared" si="14662"/>
        <v>49796</v>
      </c>
      <c r="BG764" s="161">
        <f t="shared" si="14662"/>
        <v>48639</v>
      </c>
      <c r="BI764" s="136" t="s">
        <v>27</v>
      </c>
      <c r="BJ764" s="128">
        <f>B764/B777</f>
        <v>3.7973337115302791E-2</v>
      </c>
      <c r="BK764" s="129">
        <f t="shared" ref="BK764" si="14663">C764/C777</f>
        <v>5.2773737793476001E-2</v>
      </c>
      <c r="BL764" s="130">
        <f t="shared" ref="BL764" si="14664">D764/D777</f>
        <v>4.238790846913789E-2</v>
      </c>
      <c r="BM764" s="131">
        <f t="shared" ref="BM764" si="14665">E764/E777</f>
        <v>4.1560335399197956E-2</v>
      </c>
      <c r="BN764" s="128">
        <f t="shared" ref="BN764" si="14666">F764/F777</f>
        <v>3.3164005805515241E-2</v>
      </c>
      <c r="BO764" s="129">
        <f t="shared" ref="BO764" si="14667">G764/G777</f>
        <v>3.9667705088265837E-2</v>
      </c>
      <c r="BP764" s="130">
        <f t="shared" ref="BP764" si="14668">H764/H777</f>
        <v>4.6155381467990621E-2</v>
      </c>
      <c r="BQ764" s="131">
        <f t="shared" ref="BQ764" si="14669">I764/I777</f>
        <v>4.678864353312303E-2</v>
      </c>
      <c r="BR764" s="128">
        <f t="shared" ref="BR764" si="14670">J764/J777</f>
        <v>4.7808046184376694E-2</v>
      </c>
      <c r="BS764" s="129">
        <f t="shared" ref="BS764" si="14671">K764/K777</f>
        <v>3.1297944154648663E-2</v>
      </c>
      <c r="BT764" s="130">
        <f t="shared" ref="BT764" si="14672">L764/L777</f>
        <v>4.4783416446660798E-2</v>
      </c>
      <c r="BU764" s="128">
        <f t="shared" ref="BU764" si="14673">M764/M777</f>
        <v>3.5622734906744453E-2</v>
      </c>
      <c r="BV764" s="132">
        <f t="shared" ref="BV764" si="14674">N764/N777</f>
        <v>4.1363108436279168E-2</v>
      </c>
      <c r="BW764" s="133">
        <f t="shared" ref="BW764" si="14675">O764/O777</f>
        <v>3.7671738809277586E-2</v>
      </c>
      <c r="BX764" s="128">
        <f t="shared" ref="BX764" si="14676">P764/P777</f>
        <v>4.6685097282353552E-2</v>
      </c>
      <c r="BY764" s="129">
        <f t="shared" ref="BY764" si="14677">Q764/Q777</f>
        <v>3.2752040964204629E-2</v>
      </c>
      <c r="BZ764" s="130">
        <f t="shared" ref="BZ764" si="14678">R764/R777</f>
        <v>3.9732511181553694E-2</v>
      </c>
      <c r="CA764" s="131">
        <f t="shared" ref="CA764" si="14679">S764/S777</f>
        <v>4.4470786173141631E-2</v>
      </c>
      <c r="CB764" s="128">
        <f t="shared" ref="CB764" si="14680">T764/T777</f>
        <v>4.5020242914979754E-2</v>
      </c>
      <c r="CC764" s="129">
        <f t="shared" ref="CC764" si="14681">U764/U777</f>
        <v>2.4926686217008796E-2</v>
      </c>
      <c r="CD764" s="130">
        <f t="shared" ref="CD764" si="14682">V764/V777</f>
        <v>4.3023427140120821E-2</v>
      </c>
      <c r="CE764" s="131">
        <f t="shared" ref="CE764" si="14683">W764/W777</f>
        <v>4.3320631867115537E-2</v>
      </c>
      <c r="CF764" s="128">
        <f t="shared" ref="CF764" si="14684">X764/X777</f>
        <v>3.7673463253344024E-2</v>
      </c>
      <c r="CG764" s="129">
        <f t="shared" ref="CG764" si="14685">Y764/Y777</f>
        <v>3.196696237381462E-2</v>
      </c>
      <c r="CH764" s="130">
        <f t="shared" ref="CH764" si="14686">Z764/Z777</f>
        <v>4.8349466368826012E-2</v>
      </c>
      <c r="CI764" s="128">
        <f t="shared" ref="CI764" si="14687">AA764/AA777</f>
        <v>5.4469998270793706E-2</v>
      </c>
      <c r="CJ764" s="134">
        <f t="shared" ref="CJ764" si="14688">AB764/AB777</f>
        <v>4.2417910745715458E-2</v>
      </c>
      <c r="CK764" s="135">
        <f t="shared" ref="CK764" si="14689">AC764/AC777</f>
        <v>4.2508477973973037E-2</v>
      </c>
    </row>
    <row r="765" spans="1:89" ht="13.5" thickTop="1" x14ac:dyDescent="0.2">
      <c r="A765" s="145" t="s">
        <v>28</v>
      </c>
      <c r="B765" s="189">
        <v>1028</v>
      </c>
      <c r="C765" s="183">
        <v>1539</v>
      </c>
      <c r="D765" s="184">
        <v>539</v>
      </c>
      <c r="E765" s="185">
        <v>546</v>
      </c>
      <c r="F765" s="182">
        <v>882</v>
      </c>
      <c r="G765" s="186">
        <v>1205</v>
      </c>
      <c r="H765" s="184">
        <v>1925</v>
      </c>
      <c r="I765" s="185">
        <v>2208</v>
      </c>
      <c r="J765" s="182">
        <v>340</v>
      </c>
      <c r="K765" s="183">
        <v>198</v>
      </c>
      <c r="L765" s="184">
        <v>1478</v>
      </c>
      <c r="M765" s="182">
        <v>725</v>
      </c>
      <c r="N765" s="187">
        <v>2144</v>
      </c>
      <c r="O765" s="190">
        <v>1632</v>
      </c>
      <c r="P765" s="182">
        <v>1003</v>
      </c>
      <c r="Q765" s="183">
        <v>801</v>
      </c>
      <c r="R765" s="184">
        <v>1158</v>
      </c>
      <c r="S765" s="185">
        <v>1259</v>
      </c>
      <c r="T765" s="182">
        <v>398</v>
      </c>
      <c r="U765" s="186">
        <v>176</v>
      </c>
      <c r="V765" s="184">
        <v>1400</v>
      </c>
      <c r="W765" s="191">
        <v>886</v>
      </c>
      <c r="X765" s="182">
        <v>925</v>
      </c>
      <c r="Y765" s="186">
        <v>353</v>
      </c>
      <c r="Z765" s="184">
        <v>2005</v>
      </c>
      <c r="AA765" s="182">
        <v>2360</v>
      </c>
      <c r="AB765" s="156">
        <f t="shared" si="14387"/>
        <v>15225</v>
      </c>
      <c r="AC765" s="157">
        <f t="shared" si="14388"/>
        <v>13888</v>
      </c>
      <c r="BI765" s="145" t="s">
        <v>28</v>
      </c>
      <c r="BJ765" s="128">
        <f>B765/B777</f>
        <v>3.6448730676499785E-2</v>
      </c>
      <c r="BK765" s="129">
        <f t="shared" ref="BK765" si="14690">C765/C777</f>
        <v>6.3951797215873671E-2</v>
      </c>
      <c r="BL765" s="130">
        <f t="shared" ref="BL765" si="14691">D765/D777</f>
        <v>4.5512116862281515E-2</v>
      </c>
      <c r="BM765" s="131">
        <f t="shared" ref="BM765" si="14692">E765/E777</f>
        <v>4.9763033175355451E-2</v>
      </c>
      <c r="BN765" s="128">
        <f t="shared" ref="BN765" si="14693">F765/F777</f>
        <v>3.2002902757619738E-2</v>
      </c>
      <c r="BO765" s="129">
        <f t="shared" ref="BO765" si="14694">G765/G777</f>
        <v>6.2564901349948077E-2</v>
      </c>
      <c r="BP765" s="130">
        <f t="shared" ref="BP765" si="14695">H765/H777</f>
        <v>4.8026545581557806E-2</v>
      </c>
      <c r="BQ765" s="131">
        <f t="shared" ref="BQ765" si="14696">I765/I777</f>
        <v>5.5722397476340696E-2</v>
      </c>
      <c r="BR765" s="128">
        <f t="shared" ref="BR765" si="14697">J765/J777</f>
        <v>6.1338625293162551E-2</v>
      </c>
      <c r="BS765" s="129">
        <f t="shared" ref="BS765" si="14698">K765/K777</f>
        <v>3.0377416385394294E-2</v>
      </c>
      <c r="BT765" s="130">
        <f t="shared" ref="BT765" si="14699">L765/L777</f>
        <v>7.2259704703236532E-2</v>
      </c>
      <c r="BU765" s="128">
        <f t="shared" ref="BU765" si="14700">M765/M777</f>
        <v>3.2042782639441353E-2</v>
      </c>
      <c r="BV765" s="132">
        <f t="shared" ref="BV765" si="14701">N765/N777</f>
        <v>5.6593812691373667E-2</v>
      </c>
      <c r="BW765" s="133">
        <f t="shared" ref="BW765" si="14702">O765/O777</f>
        <v>4.018318806322943E-2</v>
      </c>
      <c r="BX765" s="128">
        <f t="shared" ref="BX765" si="14703">P765/P777</f>
        <v>5.2318606228157115E-2</v>
      </c>
      <c r="BY765" s="129">
        <f t="shared" ref="BY765" si="14704">Q765/Q777</f>
        <v>3.8693782909038209E-2</v>
      </c>
      <c r="BZ765" s="130">
        <f t="shared" ref="BZ765" si="14705">R765/R777</f>
        <v>5.0284423987146644E-2</v>
      </c>
      <c r="CA765" s="131">
        <f t="shared" ref="CA765" si="14706">S765/S777</f>
        <v>4.81416335270725E-2</v>
      </c>
      <c r="CB765" s="128">
        <f t="shared" ref="CB765" si="14707">T765/T777</f>
        <v>6.445344129554656E-2</v>
      </c>
      <c r="CC765" s="129">
        <f t="shared" ref="CC765" si="14708">U765/U777</f>
        <v>2.1505376344086023E-2</v>
      </c>
      <c r="CD765" s="130">
        <f t="shared" ref="CD765" si="14709">V765/V777</f>
        <v>6.8758901822110904E-2</v>
      </c>
      <c r="CE765" s="131">
        <f t="shared" ref="CE765" si="14710">W765/W777</f>
        <v>3.2777181754282118E-2</v>
      </c>
      <c r="CF765" s="128">
        <f t="shared" ref="CF765" si="14711">X765/X777</f>
        <v>4.6340363709233001E-2</v>
      </c>
      <c r="CG765" s="129">
        <f t="shared" ref="CG765" si="14712">Y765/Y777</f>
        <v>2.6996023248699909E-2</v>
      </c>
      <c r="CH765" s="130">
        <f t="shared" ref="CH765" si="14713">Z765/Z777</f>
        <v>4.9764209481260861E-2</v>
      </c>
      <c r="CI765" s="128">
        <f t="shared" ref="CI765" si="14714">AA765/AA777</f>
        <v>5.8298955065339296E-2</v>
      </c>
      <c r="CJ765" s="134">
        <f t="shared" ref="CJ765" si="14715">AB765/AB777</f>
        <v>5.0655948788416172E-2</v>
      </c>
      <c r="CK765" s="135">
        <f t="shared" ref="CK765" si="14716">AC765/AC777</f>
        <v>4.6400828586224754E-2</v>
      </c>
    </row>
    <row r="766" spans="1:89" x14ac:dyDescent="0.2">
      <c r="A766" s="136" t="s">
        <v>29</v>
      </c>
      <c r="B766" s="192">
        <v>1057</v>
      </c>
      <c r="C766" s="176">
        <v>2262</v>
      </c>
      <c r="D766" s="177">
        <v>822</v>
      </c>
      <c r="E766" s="178">
        <v>727</v>
      </c>
      <c r="F766" s="175">
        <v>1183</v>
      </c>
      <c r="G766" s="179">
        <v>1738</v>
      </c>
      <c r="H766" s="177">
        <v>2083</v>
      </c>
      <c r="I766" s="178">
        <v>3204</v>
      </c>
      <c r="J766" s="175">
        <v>562</v>
      </c>
      <c r="K766" s="176">
        <v>182</v>
      </c>
      <c r="L766" s="177">
        <v>1924</v>
      </c>
      <c r="M766" s="175">
        <v>682</v>
      </c>
      <c r="N766" s="180">
        <v>2795</v>
      </c>
      <c r="O766" s="193">
        <v>1979</v>
      </c>
      <c r="P766" s="175">
        <v>1328</v>
      </c>
      <c r="Q766" s="176">
        <v>1141</v>
      </c>
      <c r="R766" s="177">
        <v>1338</v>
      </c>
      <c r="S766" s="178">
        <v>1944</v>
      </c>
      <c r="T766" s="175">
        <v>722</v>
      </c>
      <c r="U766" s="179">
        <v>221</v>
      </c>
      <c r="V766" s="177">
        <v>1994</v>
      </c>
      <c r="W766" s="194">
        <v>1215</v>
      </c>
      <c r="X766" s="175">
        <v>1406</v>
      </c>
      <c r="Y766" s="179">
        <v>547</v>
      </c>
      <c r="Z766" s="177">
        <v>2348</v>
      </c>
      <c r="AA766" s="175">
        <v>2994</v>
      </c>
      <c r="AB766" s="156">
        <f t="shared" si="14387"/>
        <v>19562</v>
      </c>
      <c r="AC766" s="157">
        <f t="shared" si="14388"/>
        <v>18836</v>
      </c>
      <c r="BI766" s="136" t="s">
        <v>29</v>
      </c>
      <c r="BJ766" s="128">
        <f>B766/B777</f>
        <v>3.7476953623599492E-2</v>
      </c>
      <c r="BK766" s="129">
        <f t="shared" ref="BK766" si="14717">C766/C777</f>
        <v>9.3995429046332846E-2</v>
      </c>
      <c r="BL766" s="130">
        <f t="shared" ref="BL766" si="14718">D766/D777</f>
        <v>6.9408089166596298E-2</v>
      </c>
      <c r="BM766" s="131">
        <f t="shared" ref="BM766" si="14719">E766/E777</f>
        <v>6.6259569814072189E-2</v>
      </c>
      <c r="BN766" s="128">
        <f t="shared" ref="BN766" si="14720">F766/F777</f>
        <v>4.292452830188679E-2</v>
      </c>
      <c r="BO766" s="129">
        <f t="shared" ref="BO766" si="14721">G766/G777</f>
        <v>9.0238836967808933E-2</v>
      </c>
      <c r="BP766" s="130">
        <f t="shared" ref="BP766" si="14722">H766/H777</f>
        <v>5.1968464647472679E-2</v>
      </c>
      <c r="BQ766" s="131">
        <f t="shared" ref="BQ766" si="14723">I766/I777</f>
        <v>8.0858044164037857E-2</v>
      </c>
      <c r="BR766" s="128">
        <f t="shared" ref="BR766" si="14724">J766/J777</f>
        <v>0.10138913945516868</v>
      </c>
      <c r="BS766" s="129">
        <f t="shared" ref="BS766" si="14725">K766/K777</f>
        <v>2.7922675667382633E-2</v>
      </c>
      <c r="BT766" s="130">
        <f t="shared" ref="BT766" si="14726">L766/L777</f>
        <v>9.4064730615038616E-2</v>
      </c>
      <c r="BU766" s="128">
        <f t="shared" ref="BU766" si="14727">M766/M777</f>
        <v>3.0142314151860691E-2</v>
      </c>
      <c r="BV766" s="132">
        <f t="shared" ref="BV766" si="14728">N766/N777</f>
        <v>7.3777848168092075E-2</v>
      </c>
      <c r="BW766" s="133">
        <f t="shared" ref="BW766" si="14729">O766/O777</f>
        <v>4.8727039936967545E-2</v>
      </c>
      <c r="BX766" s="128">
        <f t="shared" ref="BX766" si="14730">P766/P777</f>
        <v>6.927129518543633E-2</v>
      </c>
      <c r="BY766" s="129">
        <f t="shared" ref="BY766" si="14731">Q766/Q777</f>
        <v>5.5118110236220472E-2</v>
      </c>
      <c r="BZ766" s="130">
        <f t="shared" ref="BZ766" si="14732">R766/R777</f>
        <v>5.8100655694993272E-2</v>
      </c>
      <c r="CA766" s="131">
        <f t="shared" ref="CA766" si="14733">S766/S777</f>
        <v>7.4334658917100033E-2</v>
      </c>
      <c r="CB766" s="128">
        <f t="shared" ref="CB766" si="14734">T766/T777</f>
        <v>0.11692307692307692</v>
      </c>
      <c r="CC766" s="129">
        <f t="shared" ref="CC766" si="14735">U766/U777</f>
        <v>2.7003910068426198E-2</v>
      </c>
      <c r="CD766" s="130">
        <f t="shared" ref="CD766" si="14736">V766/V777</f>
        <v>9.7932321595206526E-2</v>
      </c>
      <c r="CE766" s="131">
        <f t="shared" ref="CE766" si="14737">W766/W777</f>
        <v>4.4948392586289812E-2</v>
      </c>
      <c r="CF766" s="128">
        <f t="shared" ref="CF766" si="14738">X766/X777</f>
        <v>7.0437352838034165E-2</v>
      </c>
      <c r="CG766" s="129">
        <f t="shared" ref="CG766" si="14739">Y766/Y777</f>
        <v>4.1832364637503824E-2</v>
      </c>
      <c r="CH766" s="130">
        <f t="shared" ref="CH766" si="14740">Z766/Z777</f>
        <v>5.8277488210474064E-2</v>
      </c>
      <c r="CI766" s="128">
        <f t="shared" ref="CI766" si="14741">AA766/AA777</f>
        <v>7.3960623502383832E-2</v>
      </c>
      <c r="CJ766" s="134">
        <f t="shared" ref="CJ766" si="14742">AB766/AB777</f>
        <v>6.5085823986797839E-2</v>
      </c>
      <c r="CK766" s="135">
        <f t="shared" ref="CK766" si="14743">AC766/AC777</f>
        <v>6.2932460199462081E-2</v>
      </c>
    </row>
    <row r="767" spans="1:89" x14ac:dyDescent="0.2">
      <c r="A767" s="145" t="s">
        <v>30</v>
      </c>
      <c r="B767" s="189">
        <v>1565</v>
      </c>
      <c r="C767" s="183">
        <v>2919</v>
      </c>
      <c r="D767" s="184">
        <v>1049</v>
      </c>
      <c r="E767" s="185">
        <v>884</v>
      </c>
      <c r="F767" s="182">
        <v>1269</v>
      </c>
      <c r="G767" s="186">
        <v>1865</v>
      </c>
      <c r="H767" s="184">
        <v>2242</v>
      </c>
      <c r="I767" s="185">
        <v>4068</v>
      </c>
      <c r="J767" s="182">
        <v>887</v>
      </c>
      <c r="K767" s="183">
        <v>239</v>
      </c>
      <c r="L767" s="184">
        <v>2730</v>
      </c>
      <c r="M767" s="182">
        <v>768</v>
      </c>
      <c r="N767" s="187">
        <v>3630</v>
      </c>
      <c r="O767" s="190">
        <v>2394</v>
      </c>
      <c r="P767" s="182">
        <v>1799</v>
      </c>
      <c r="Q767" s="183">
        <v>1585</v>
      </c>
      <c r="R767" s="184">
        <v>1645</v>
      </c>
      <c r="S767" s="185">
        <v>2223</v>
      </c>
      <c r="T767" s="182">
        <v>1251</v>
      </c>
      <c r="U767" s="186">
        <v>239</v>
      </c>
      <c r="V767" s="184">
        <v>2499</v>
      </c>
      <c r="W767" s="191">
        <v>1366</v>
      </c>
      <c r="X767" s="182">
        <v>2116</v>
      </c>
      <c r="Y767" s="186">
        <v>634</v>
      </c>
      <c r="Z767" s="184">
        <v>2880</v>
      </c>
      <c r="AA767" s="182">
        <v>3389</v>
      </c>
      <c r="AB767" s="156">
        <f t="shared" si="14387"/>
        <v>25562</v>
      </c>
      <c r="AC767" s="157">
        <f t="shared" si="14388"/>
        <v>22573</v>
      </c>
      <c r="BI767" s="145" t="s">
        <v>30</v>
      </c>
      <c r="BJ767" s="128">
        <f>B767/B777</f>
        <v>5.5488583179690826E-2</v>
      </c>
      <c r="BK767" s="129">
        <f t="shared" ref="BK767" si="14744">C767/C777</f>
        <v>0.12129648867650114</v>
      </c>
      <c r="BL767" s="130">
        <f t="shared" ref="BL767" si="14745">D767/D777</f>
        <v>8.8575529848855861E-2</v>
      </c>
      <c r="BM767" s="131">
        <f t="shared" ref="BM767" si="14746">E767/E777</f>
        <v>8.0568720379146919E-2</v>
      </c>
      <c r="BN767" s="128">
        <f t="shared" ref="BN767" si="14747">F767/F777</f>
        <v>4.6044992743105952E-2</v>
      </c>
      <c r="BO767" s="129">
        <f t="shared" ref="BO767" si="14748">G767/G777</f>
        <v>9.683281412253375E-2</v>
      </c>
      <c r="BP767" s="130">
        <f t="shared" ref="BP767" si="14749">H767/H777</f>
        <v>5.5935332568235116E-2</v>
      </c>
      <c r="BQ767" s="131">
        <f t="shared" ref="BQ767" si="14750">I767/I777</f>
        <v>0.10266246056782334</v>
      </c>
      <c r="BR767" s="128">
        <f t="shared" ref="BR767" si="14751">J767/J777</f>
        <v>0.16002164892657406</v>
      </c>
      <c r="BS767" s="129">
        <f t="shared" ref="BS767" si="14752">K767/K777</f>
        <v>3.6667689475299171E-2</v>
      </c>
      <c r="BT767" s="130">
        <f t="shared" ref="BT767" si="14753">L767/L777</f>
        <v>0.13347022587268995</v>
      </c>
      <c r="BU767" s="128">
        <f t="shared" ref="BU767" si="14754">M767/M777</f>
        <v>3.3943251127022012E-2</v>
      </c>
      <c r="BV767" s="132">
        <f t="shared" ref="BV767" si="14755">N767/N777</f>
        <v>9.5818815331010457E-2</v>
      </c>
      <c r="BW767" s="133">
        <f t="shared" ref="BW767" si="14756">O767/O777</f>
        <v>5.894519131334023E-2</v>
      </c>
      <c r="BX767" s="128">
        <f t="shared" ref="BX767" si="14757">P767/P777</f>
        <v>9.3839653643524076E-2</v>
      </c>
      <c r="BY767" s="129">
        <f t="shared" ref="BY767" si="14758">Q767/Q777</f>
        <v>7.6566349451717308E-2</v>
      </c>
      <c r="BZ767" s="130">
        <f t="shared" ref="BZ767" si="14759">R767/R777</f>
        <v>7.1431673107820573E-2</v>
      </c>
      <c r="CA767" s="131">
        <f t="shared" ref="CA767" si="14760">S767/S777</f>
        <v>8.5003059039461606E-2</v>
      </c>
      <c r="CB767" s="128">
        <f t="shared" ref="CB767" si="14761">T767/T777</f>
        <v>0.20259109311740892</v>
      </c>
      <c r="CC767" s="129">
        <f t="shared" ref="CC767" si="14762">U767/U777</f>
        <v>2.9203323558162266E-2</v>
      </c>
      <c r="CD767" s="130">
        <f t="shared" ref="CD767" si="14763">V767/V777</f>
        <v>0.12273463975246796</v>
      </c>
      <c r="CE767" s="131">
        <f t="shared" ref="CE767" si="14764">W767/W777</f>
        <v>5.053457141800155E-2</v>
      </c>
      <c r="CF767" s="128">
        <f t="shared" ref="CF767" si="14765">X767/X777</f>
        <v>0.10600671309052653</v>
      </c>
      <c r="CG767" s="129">
        <f t="shared" ref="CG767" si="14766">Y767/Y777</f>
        <v>4.8485775466503518E-2</v>
      </c>
      <c r="CH767" s="130">
        <f t="shared" ref="CH767" si="14767">Z767/Z777</f>
        <v>7.1481757259865969E-2</v>
      </c>
      <c r="CI767" s="128">
        <f t="shared" ref="CI767" si="14768">AA767/AA777</f>
        <v>8.3718287591709697E-2</v>
      </c>
      <c r="CJ767" s="134">
        <f t="shared" ref="CJ767" si="14769">AB767/AB777</f>
        <v>8.5048759469917523E-2</v>
      </c>
      <c r="CK767" s="135">
        <f t="shared" ref="CK767" si="14770">AC767/AC777</f>
        <v>7.5418051820049778E-2</v>
      </c>
    </row>
    <row r="768" spans="1:89" x14ac:dyDescent="0.2">
      <c r="A768" s="136" t="s">
        <v>31</v>
      </c>
      <c r="B768" s="192">
        <v>1572</v>
      </c>
      <c r="C768" s="176">
        <v>3299</v>
      </c>
      <c r="D768" s="177">
        <v>714</v>
      </c>
      <c r="E768" s="178">
        <v>1129</v>
      </c>
      <c r="F768" s="175">
        <v>1091</v>
      </c>
      <c r="G768" s="179">
        <v>2093</v>
      </c>
      <c r="H768" s="177">
        <v>2293</v>
      </c>
      <c r="I768" s="178">
        <v>4696</v>
      </c>
      <c r="J768" s="175">
        <v>574</v>
      </c>
      <c r="K768" s="176">
        <v>317</v>
      </c>
      <c r="L768" s="177">
        <v>2809</v>
      </c>
      <c r="M768" s="175">
        <v>793</v>
      </c>
      <c r="N768" s="180">
        <v>3878</v>
      </c>
      <c r="O768" s="193">
        <v>2449</v>
      </c>
      <c r="P768" s="175">
        <v>1722</v>
      </c>
      <c r="Q768" s="176">
        <v>1912</v>
      </c>
      <c r="R768" s="177">
        <v>1450</v>
      </c>
      <c r="S768" s="178">
        <v>2564</v>
      </c>
      <c r="T768" s="175">
        <v>868</v>
      </c>
      <c r="U768" s="179">
        <v>271</v>
      </c>
      <c r="V768" s="177">
        <v>2850</v>
      </c>
      <c r="W768" s="194">
        <v>1548</v>
      </c>
      <c r="X768" s="175">
        <v>1939</v>
      </c>
      <c r="Y768" s="179">
        <v>885</v>
      </c>
      <c r="Z768" s="177">
        <v>2474</v>
      </c>
      <c r="AA768" s="175">
        <v>4110</v>
      </c>
      <c r="AB768" s="156">
        <f t="shared" si="14387"/>
        <v>24234</v>
      </c>
      <c r="AC768" s="157">
        <f t="shared" si="14388"/>
        <v>26066</v>
      </c>
      <c r="BI768" s="136" t="s">
        <v>31</v>
      </c>
      <c r="BJ768" s="128">
        <f>B768/B777</f>
        <v>5.5736774925542479E-2</v>
      </c>
      <c r="BK768" s="129">
        <f t="shared" ref="BK768" si="14771">C768/C777</f>
        <v>0.1370870558902971</v>
      </c>
      <c r="BL768" s="130">
        <f t="shared" ref="BL768" si="14772">D768/D777</f>
        <v>6.0288778181204088E-2</v>
      </c>
      <c r="BM768" s="131">
        <f t="shared" ref="BM768" si="14773">E768/E777</f>
        <v>0.10289828654757564</v>
      </c>
      <c r="BN768" s="128">
        <f t="shared" ref="BN768" si="14774">F768/F777</f>
        <v>3.9586357039187225E-2</v>
      </c>
      <c r="BO768" s="129">
        <f t="shared" ref="BO768" si="14775">G768/G777</f>
        <v>0.10867082035306334</v>
      </c>
      <c r="BP768" s="130">
        <f t="shared" ref="BP768" si="14776">H768/H777</f>
        <v>5.7207724165460806E-2</v>
      </c>
      <c r="BQ768" s="131">
        <f t="shared" ref="BQ768" si="14777">I768/I777</f>
        <v>0.11851104100946372</v>
      </c>
      <c r="BR768" s="128">
        <f t="shared" ref="BR768" si="14778">J768/J777</f>
        <v>0.10355403211257441</v>
      </c>
      <c r="BS768" s="129">
        <f t="shared" ref="BS768" si="14779">K768/K777</f>
        <v>4.8634550475606012E-2</v>
      </c>
      <c r="BT768" s="130">
        <f t="shared" ref="BT768" si="14780">L768/L777</f>
        <v>0.1373325510902513</v>
      </c>
      <c r="BU768" s="128">
        <f t="shared" ref="BU768" si="14781">M768/M777</f>
        <v>3.5048174666313089E-2</v>
      </c>
      <c r="BV768" s="132">
        <f t="shared" ref="BV768" si="14782">N768/N777</f>
        <v>0.10236511456023652</v>
      </c>
      <c r="BW768" s="133">
        <f t="shared" ref="BW768" si="14783">O768/O777</f>
        <v>6.0299404146353472E-2</v>
      </c>
      <c r="BX768" s="128">
        <f t="shared" ref="BX768" si="14784">P768/P777</f>
        <v>8.9823170413645612E-2</v>
      </c>
      <c r="BY768" s="129">
        <f t="shared" ref="BY768" si="14785">Q768/Q777</f>
        <v>9.2362687792860249E-2</v>
      </c>
      <c r="BZ768" s="130">
        <f t="shared" ref="BZ768" si="14786">R768/R777</f>
        <v>6.29640887576534E-2</v>
      </c>
      <c r="CA768" s="131">
        <f t="shared" ref="CA768" si="14787">S768/S777</f>
        <v>9.80422147445702E-2</v>
      </c>
      <c r="CB768" s="128">
        <f t="shared" ref="CB768" si="14788">T768/T777</f>
        <v>0.14056680161943319</v>
      </c>
      <c r="CC768" s="129">
        <f t="shared" ref="CC768" si="14789">U768/U777</f>
        <v>3.3113391984359725E-2</v>
      </c>
      <c r="CD768" s="130">
        <f t="shared" ref="CD768" si="14790">V768/V777</f>
        <v>0.13997347870929719</v>
      </c>
      <c r="CE768" s="131">
        <f t="shared" ref="CE768" si="14791">W768/W777</f>
        <v>5.7267581665495171E-2</v>
      </c>
      <c r="CF768" s="128">
        <f t="shared" ref="CF768" si="14792">X768/X777</f>
        <v>9.7139421872651677E-2</v>
      </c>
      <c r="CG768" s="129">
        <f t="shared" ref="CG768" si="14793">Y768/Y777</f>
        <v>6.7681248088100332E-2</v>
      </c>
      <c r="CH768" s="130">
        <f t="shared" ref="CH768" si="14794">Z768/Z777</f>
        <v>6.1404815090593201E-2</v>
      </c>
      <c r="CI768" s="128">
        <f t="shared" ref="CI768" si="14795">AA768/AA777</f>
        <v>0.10152911242311208</v>
      </c>
      <c r="CJ768" s="134">
        <f t="shared" ref="CJ768" si="14796">AB768/AB777</f>
        <v>8.0630296416320371E-2</v>
      </c>
      <c r="CK768" s="135">
        <f t="shared" ref="CK768" si="14797">AC768/AC777</f>
        <v>8.7088421509831107E-2</v>
      </c>
    </row>
    <row r="769" spans="1:89" x14ac:dyDescent="0.2">
      <c r="A769" s="145" t="s">
        <v>32</v>
      </c>
      <c r="B769" s="189">
        <v>1544</v>
      </c>
      <c r="C769" s="183">
        <v>2167</v>
      </c>
      <c r="D769" s="184">
        <v>544</v>
      </c>
      <c r="E769" s="185">
        <v>814</v>
      </c>
      <c r="F769" s="182">
        <v>1035</v>
      </c>
      <c r="G769" s="186">
        <v>1877</v>
      </c>
      <c r="H769" s="184">
        <v>2085</v>
      </c>
      <c r="I769" s="185">
        <v>3677</v>
      </c>
      <c r="J769" s="182">
        <v>468</v>
      </c>
      <c r="K769" s="183">
        <v>182</v>
      </c>
      <c r="L769" s="184">
        <v>1751</v>
      </c>
      <c r="M769" s="182">
        <v>853</v>
      </c>
      <c r="N769" s="187">
        <v>2587</v>
      </c>
      <c r="O769" s="190">
        <v>2249</v>
      </c>
      <c r="P769" s="182">
        <v>1111</v>
      </c>
      <c r="Q769" s="183">
        <v>1644</v>
      </c>
      <c r="R769" s="184">
        <v>1325</v>
      </c>
      <c r="S769" s="185">
        <v>1821</v>
      </c>
      <c r="T769" s="182">
        <v>457</v>
      </c>
      <c r="U769" s="186">
        <v>284</v>
      </c>
      <c r="V769" s="184">
        <v>1999</v>
      </c>
      <c r="W769" s="191">
        <v>1363</v>
      </c>
      <c r="X769" s="182">
        <v>1224</v>
      </c>
      <c r="Y769" s="186">
        <v>670</v>
      </c>
      <c r="Z769" s="184">
        <v>2186</v>
      </c>
      <c r="AA769" s="182">
        <v>3012</v>
      </c>
      <c r="AB769" s="156">
        <f t="shared" si="14387"/>
        <v>18316</v>
      </c>
      <c r="AC769" s="157">
        <f t="shared" si="14388"/>
        <v>20613</v>
      </c>
      <c r="BI769" s="145" t="s">
        <v>32</v>
      </c>
      <c r="BJ769" s="128">
        <f>B769/B777</f>
        <v>5.4744007942135867E-2</v>
      </c>
      <c r="BK769" s="129">
        <f t="shared" ref="BK769" si="14798">C769/C777</f>
        <v>9.0047787242883856E-2</v>
      </c>
      <c r="BL769" s="130">
        <f t="shared" ref="BL769" si="14799">D769/D777</f>
        <v>4.5934307185679306E-2</v>
      </c>
      <c r="BM769" s="131">
        <f t="shared" ref="BM769" si="14800">E769/E777</f>
        <v>7.418884433102442E-2</v>
      </c>
      <c r="BN769" s="128">
        <f t="shared" ref="BN769" si="14801">F769/F777</f>
        <v>3.7554426705370104E-2</v>
      </c>
      <c r="BO769" s="129">
        <f t="shared" ref="BO769" si="14802">G769/G777</f>
        <v>9.7455867082035311E-2</v>
      </c>
      <c r="BP769" s="130">
        <f t="shared" ref="BP769" si="14803">H769/H777</f>
        <v>5.2018362357167808E-2</v>
      </c>
      <c r="BQ769" s="131">
        <f t="shared" ref="BQ769" si="14804">I769/I777</f>
        <v>9.2794952681388015E-2</v>
      </c>
      <c r="BR769" s="128">
        <f t="shared" ref="BR769" si="14805">J769/J777</f>
        <v>8.4430813638823737E-2</v>
      </c>
      <c r="BS769" s="129">
        <f t="shared" ref="BS769" si="14806">K769/K777</f>
        <v>2.7922675667382633E-2</v>
      </c>
      <c r="BT769" s="130">
        <f t="shared" ref="BT769" si="14807">L769/L777</f>
        <v>8.560672729050553E-2</v>
      </c>
      <c r="BU769" s="128">
        <f t="shared" ref="BU769" si="14808">M769/M777</f>
        <v>3.7699991160611686E-2</v>
      </c>
      <c r="BV769" s="132">
        <f t="shared" ref="BV769" si="14809">N769/N777</f>
        <v>6.8287403653257306E-2</v>
      </c>
      <c r="BW769" s="133">
        <f t="shared" ref="BW769" si="14810">O769/O777</f>
        <v>5.5374993844487123E-2</v>
      </c>
      <c r="BX769" s="128">
        <f t="shared" ref="BX769" si="14811">P769/P777</f>
        <v>5.7952115173960671E-2</v>
      </c>
      <c r="BY769" s="129">
        <f t="shared" ref="BY769" si="14812">Q769/Q777</f>
        <v>7.9416453311434224E-2</v>
      </c>
      <c r="BZ769" s="130">
        <f t="shared" ref="BZ769" si="14813">R769/R777</f>
        <v>5.7536150071648792E-2</v>
      </c>
      <c r="CA769" s="131">
        <f t="shared" ref="CA769" si="14814">S769/S777</f>
        <v>6.9631385744876109E-2</v>
      </c>
      <c r="CB769" s="128">
        <f t="shared" ref="CB769" si="14815">T769/T777</f>
        <v>7.400809716599191E-2</v>
      </c>
      <c r="CC769" s="129">
        <f t="shared" ref="CC769" si="14816">U769/U777</f>
        <v>3.4701857282502441E-2</v>
      </c>
      <c r="CD769" s="130">
        <f t="shared" ref="CD769" si="14817">V769/V777</f>
        <v>9.8177889101714058E-2</v>
      </c>
      <c r="CE769" s="131">
        <f t="shared" ref="CE769" si="14818">W769/W777</f>
        <v>5.042358773260331E-2</v>
      </c>
      <c r="CF769" s="128">
        <f t="shared" ref="CF769" si="14819">X769/X777</f>
        <v>6.1319573167676972E-2</v>
      </c>
      <c r="CG769" s="129">
        <f t="shared" ref="CG769" si="14820">Y769/Y777</f>
        <v>5.1238910981951664E-2</v>
      </c>
      <c r="CH769" s="130">
        <f t="shared" ref="CH769" si="14821">Z769/Z777</f>
        <v>5.4256639364606604E-2</v>
      </c>
      <c r="CI769" s="128">
        <f t="shared" ref="CI769" si="14822">AA769/AA777</f>
        <v>7.4405276549492361E-2</v>
      </c>
      <c r="CJ769" s="134">
        <f t="shared" ref="CJ769" si="14823">AB769/AB777</f>
        <v>6.0940187718136661E-2</v>
      </c>
      <c r="CK769" s="135">
        <f t="shared" ref="CK769" si="14824">AC769/AC777</f>
        <v>6.8869547785703547E-2</v>
      </c>
    </row>
    <row r="770" spans="1:89" x14ac:dyDescent="0.2">
      <c r="A770" s="136" t="s">
        <v>33</v>
      </c>
      <c r="B770" s="192">
        <v>1287</v>
      </c>
      <c r="C770" s="176">
        <v>1203</v>
      </c>
      <c r="D770" s="177">
        <v>409</v>
      </c>
      <c r="E770" s="178">
        <v>591</v>
      </c>
      <c r="F770" s="175">
        <v>1008</v>
      </c>
      <c r="G770" s="179">
        <v>1457</v>
      </c>
      <c r="H770" s="177">
        <v>1740</v>
      </c>
      <c r="I770" s="178">
        <v>2396</v>
      </c>
      <c r="J770" s="175">
        <v>380</v>
      </c>
      <c r="K770" s="176">
        <v>115</v>
      </c>
      <c r="L770" s="177">
        <v>1111</v>
      </c>
      <c r="M770" s="175">
        <v>849</v>
      </c>
      <c r="N770" s="180">
        <v>1931</v>
      </c>
      <c r="O770" s="193">
        <v>2160</v>
      </c>
      <c r="P770" s="175">
        <v>742</v>
      </c>
      <c r="Q770" s="176">
        <v>1255</v>
      </c>
      <c r="R770" s="177">
        <v>980</v>
      </c>
      <c r="S770" s="178">
        <v>1389</v>
      </c>
      <c r="T770" s="175">
        <v>347</v>
      </c>
      <c r="U770" s="179">
        <v>244</v>
      </c>
      <c r="V770" s="177">
        <v>1549</v>
      </c>
      <c r="W770" s="194">
        <v>1162</v>
      </c>
      <c r="X770" s="175">
        <v>835</v>
      </c>
      <c r="Y770" s="179">
        <v>552</v>
      </c>
      <c r="Z770" s="177">
        <v>1690</v>
      </c>
      <c r="AA770" s="175">
        <v>1880</v>
      </c>
      <c r="AB770" s="156">
        <f t="shared" si="14387"/>
        <v>14009</v>
      </c>
      <c r="AC770" s="157">
        <f t="shared" si="14388"/>
        <v>15253</v>
      </c>
      <c r="BI770" s="136" t="s">
        <v>33</v>
      </c>
      <c r="BJ770" s="128">
        <f>B770/B777</f>
        <v>4.563182527301092E-2</v>
      </c>
      <c r="BK770" s="129">
        <f t="shared" ref="BK770" si="14825">C770/C777</f>
        <v>4.9989611468938294E-2</v>
      </c>
      <c r="BL770" s="130">
        <f t="shared" ref="BL770" si="14826">D770/D777</f>
        <v>3.4535168453939037E-2</v>
      </c>
      <c r="BM770" s="131">
        <f t="shared" ref="BM770" si="14827">E770/E777</f>
        <v>5.3864382063434198E-2</v>
      </c>
      <c r="BN770" s="128">
        <f t="shared" ref="BN770" si="14828">F770/F777</f>
        <v>3.6574746008708275E-2</v>
      </c>
      <c r="BO770" s="129">
        <f t="shared" ref="BO770" si="14829">G770/G777</f>
        <v>7.5649013499480791E-2</v>
      </c>
      <c r="BP770" s="130">
        <f t="shared" ref="BP770" si="14830">H770/H777</f>
        <v>4.3411007434758744E-2</v>
      </c>
      <c r="BQ770" s="131">
        <f t="shared" ref="BQ770" si="14831">I770/I777</f>
        <v>6.0466876971608831E-2</v>
      </c>
      <c r="BR770" s="128">
        <f t="shared" ref="BR770" si="14832">J770/J777</f>
        <v>6.8554934151181676E-2</v>
      </c>
      <c r="BS770" s="129">
        <f t="shared" ref="BS770" si="14833">K770/K777</f>
        <v>1.7643448910708806E-2</v>
      </c>
      <c r="BT770" s="130">
        <f t="shared" ref="BT770" si="14834">L770/L777</f>
        <v>5.4317004008995792E-2</v>
      </c>
      <c r="BU770" s="128">
        <f t="shared" ref="BU770" si="14835">M770/M777</f>
        <v>3.7523203394325112E-2</v>
      </c>
      <c r="BV770" s="132">
        <f t="shared" ref="BV770" si="14836">N770/N777</f>
        <v>5.0971386337239993E-2</v>
      </c>
      <c r="BW770" s="133">
        <f t="shared" ref="BW770" si="14837">O770/O777</f>
        <v>5.31836312601566E-2</v>
      </c>
      <c r="BX770" s="128">
        <f t="shared" ref="BX770" si="14838">P770/P777</f>
        <v>3.8704292942465184E-2</v>
      </c>
      <c r="BY770" s="129">
        <f t="shared" ref="BY770" si="14839">Q770/Q777</f>
        <v>6.0625090575334523E-2</v>
      </c>
      <c r="BZ770" s="130">
        <f t="shared" ref="BZ770" si="14840">R770/R777</f>
        <v>4.2555039298276087E-2</v>
      </c>
      <c r="CA770" s="131">
        <f t="shared" ref="CA770" si="14841">S770/S777</f>
        <v>5.3112572652187211E-2</v>
      </c>
      <c r="CB770" s="128">
        <f t="shared" ref="CB770" si="14842">T770/T777</f>
        <v>5.6194331983805669E-2</v>
      </c>
      <c r="CC770" s="129">
        <f t="shared" ref="CC770" si="14843">U770/U777</f>
        <v>2.9814271749755622E-2</v>
      </c>
      <c r="CD770" s="130">
        <f t="shared" ref="CD770" si="14844">V770/V777</f>
        <v>7.6076813516035555E-2</v>
      </c>
      <c r="CE770" s="131">
        <f t="shared" ref="CE770" si="14845">W770/W777</f>
        <v>4.2987680810920796E-2</v>
      </c>
      <c r="CF770" s="128">
        <f t="shared" ref="CF770" si="14846">X770/X777</f>
        <v>4.1831571564550876E-2</v>
      </c>
      <c r="CG770" s="129">
        <f t="shared" ref="CG770" si="14847">Y770/Y777</f>
        <v>4.2214744570204958E-2</v>
      </c>
      <c r="CH770" s="130">
        <f t="shared" ref="CH770" si="14848">Z770/Z777</f>
        <v>4.1945892280963015E-2</v>
      </c>
      <c r="CI770" s="128">
        <f t="shared" ref="CI770" si="14849">AA770/AA777</f>
        <v>4.644154047577876E-2</v>
      </c>
      <c r="CJ770" s="134">
        <f t="shared" ref="CJ770" si="14850">AB770/AB777</f>
        <v>4.6610127197170587E-2</v>
      </c>
      <c r="CK770" s="135">
        <f t="shared" ref="CK770" si="14851">AC770/AC777</f>
        <v>5.0961393895858742E-2</v>
      </c>
    </row>
    <row r="771" spans="1:89" x14ac:dyDescent="0.2">
      <c r="A771" s="145" t="s">
        <v>34</v>
      </c>
      <c r="B771" s="189">
        <v>458</v>
      </c>
      <c r="C771" s="183">
        <v>778</v>
      </c>
      <c r="D771" s="184">
        <v>173</v>
      </c>
      <c r="E771" s="185">
        <v>413</v>
      </c>
      <c r="F771" s="182">
        <v>486</v>
      </c>
      <c r="G771" s="186">
        <v>1027</v>
      </c>
      <c r="H771" s="184">
        <v>836</v>
      </c>
      <c r="I771" s="185">
        <v>1676</v>
      </c>
      <c r="J771" s="182">
        <v>135</v>
      </c>
      <c r="K771" s="183">
        <v>76</v>
      </c>
      <c r="L771" s="184">
        <v>879</v>
      </c>
      <c r="M771" s="182">
        <v>556</v>
      </c>
      <c r="N771" s="187">
        <v>1625</v>
      </c>
      <c r="O771" s="190">
        <v>1432</v>
      </c>
      <c r="P771" s="182">
        <v>511</v>
      </c>
      <c r="Q771" s="183">
        <v>851</v>
      </c>
      <c r="R771" s="184">
        <v>698</v>
      </c>
      <c r="S771" s="185">
        <v>1086</v>
      </c>
      <c r="T771" s="182">
        <v>153</v>
      </c>
      <c r="U771" s="186">
        <v>213</v>
      </c>
      <c r="V771" s="184">
        <v>1143</v>
      </c>
      <c r="W771" s="191">
        <v>803</v>
      </c>
      <c r="X771" s="182">
        <v>473</v>
      </c>
      <c r="Y771" s="186">
        <v>429</v>
      </c>
      <c r="Z771" s="184">
        <v>1136</v>
      </c>
      <c r="AA771" s="182">
        <v>1318</v>
      </c>
      <c r="AB771" s="156">
        <f t="shared" si="14387"/>
        <v>8706</v>
      </c>
      <c r="AC771" s="157">
        <f t="shared" si="14388"/>
        <v>10658</v>
      </c>
      <c r="BI771" s="145" t="s">
        <v>34</v>
      </c>
      <c r="BJ771" s="128">
        <f>B771/B777</f>
        <v>1.6238831371436675E-2</v>
      </c>
      <c r="BK771" s="129">
        <f t="shared" ref="BK771" si="14852">C771/C777</f>
        <v>3.2329108664034906E-2</v>
      </c>
      <c r="BL771" s="130">
        <f t="shared" ref="BL771" si="14853">D771/D777</f>
        <v>1.4607785189563455E-2</v>
      </c>
      <c r="BM771" s="131">
        <f t="shared" ref="BM771" si="14854">E771/E777</f>
        <v>3.7641268683922716E-2</v>
      </c>
      <c r="BN771" s="128">
        <f t="shared" ref="BN771" si="14855">F771/F777</f>
        <v>1.7634252539912916E-2</v>
      </c>
      <c r="BO771" s="129">
        <f t="shared" ref="BO771" si="14856">G771/G777</f>
        <v>5.3322949117341638E-2</v>
      </c>
      <c r="BP771" s="130">
        <f t="shared" ref="BP771" si="14857">H771/H777</f>
        <v>2.0857242652562249E-2</v>
      </c>
      <c r="BQ771" s="131">
        <f t="shared" ref="BQ771" si="14858">I771/I777</f>
        <v>4.2296529968454261E-2</v>
      </c>
      <c r="BR771" s="128">
        <f t="shared" ref="BR771" si="14859">J771/J777</f>
        <v>2.4355042395814541E-2</v>
      </c>
      <c r="BS771" s="129">
        <f t="shared" ref="BS771" si="14860">K771/K777</f>
        <v>1.1660018410555384E-2</v>
      </c>
      <c r="BT771" s="130">
        <f t="shared" ref="BT771" si="14861">L771/L777</f>
        <v>4.2974479319448519E-2</v>
      </c>
      <c r="BU771" s="128">
        <f t="shared" ref="BU771" si="14862">M771/M777</f>
        <v>2.4573499513833644E-2</v>
      </c>
      <c r="BV771" s="132">
        <f t="shared" ref="BV771" si="14863">N771/N777</f>
        <v>4.2894097772146554E-2</v>
      </c>
      <c r="BW771" s="133">
        <f t="shared" ref="BW771" si="14864">O771/O777</f>
        <v>3.5258777761363075E-2</v>
      </c>
      <c r="BX771" s="128">
        <f t="shared" ref="BX771" si="14865">P771/P777</f>
        <v>2.6654843252829796E-2</v>
      </c>
      <c r="BY771" s="129">
        <f t="shared" ref="BY771" si="14866">Q771/Q777</f>
        <v>4.1109125163035602E-2</v>
      </c>
      <c r="BZ771" s="130">
        <f t="shared" ref="BZ771" si="14867">R771/R777</f>
        <v>3.0309609622649704E-2</v>
      </c>
      <c r="CA771" s="131">
        <f t="shared" ref="CA771" si="14868">S771/S777</f>
        <v>4.1526460691342922E-2</v>
      </c>
      <c r="CB771" s="128">
        <f t="shared" ref="CB771" si="14869">T771/T777</f>
        <v>2.4777327935222672E-2</v>
      </c>
      <c r="CC771" s="129">
        <f t="shared" ref="CC771" si="14870">U771/U777</f>
        <v>2.6026392961876834E-2</v>
      </c>
      <c r="CD771" s="130">
        <f t="shared" ref="CD771" si="14871">V771/V777</f>
        <v>5.6136731987623395E-2</v>
      </c>
      <c r="CE771" s="131">
        <f t="shared" ref="CE771" si="14872">W771/W777</f>
        <v>2.9706633124930635E-2</v>
      </c>
      <c r="CF771" s="128">
        <f t="shared" ref="CF771" si="14873">X771/X777</f>
        <v>2.3696207604829416E-2</v>
      </c>
      <c r="CG771" s="129">
        <f t="shared" ref="CG771" si="14874">Y771/Y777</f>
        <v>3.2808198225757111E-2</v>
      </c>
      <c r="CH771" s="130">
        <f t="shared" ref="CH771" si="14875">Z771/Z777</f>
        <v>2.8195582030280466E-2</v>
      </c>
      <c r="CI771" s="128">
        <f t="shared" ref="CI771" si="14876">AA771/AA777</f>
        <v>3.2558484227168304E-2</v>
      </c>
      <c r="CJ771" s="134">
        <f t="shared" ref="CJ771" si="14877">AB771/AB777</f>
        <v>2.8966219386006648E-2</v>
      </c>
      <c r="CK771" s="135">
        <f t="shared" ref="CK771" si="14878">AC771/AC777</f>
        <v>3.5609161223501114E-2</v>
      </c>
    </row>
    <row r="772" spans="1:89" x14ac:dyDescent="0.2">
      <c r="A772" s="136" t="s">
        <v>35</v>
      </c>
      <c r="B772" s="192">
        <v>0</v>
      </c>
      <c r="C772" s="176">
        <v>376</v>
      </c>
      <c r="D772" s="177">
        <v>7</v>
      </c>
      <c r="E772" s="178">
        <v>270</v>
      </c>
      <c r="F772" s="175">
        <v>12</v>
      </c>
      <c r="G772" s="179">
        <v>651</v>
      </c>
      <c r="H772" s="177">
        <v>82</v>
      </c>
      <c r="I772" s="178">
        <v>725</v>
      </c>
      <c r="J772" s="175">
        <v>46</v>
      </c>
      <c r="K772" s="176">
        <v>48</v>
      </c>
      <c r="L772" s="177">
        <v>553</v>
      </c>
      <c r="M772" s="175">
        <v>100</v>
      </c>
      <c r="N772" s="180">
        <v>455</v>
      </c>
      <c r="O772" s="193">
        <v>248</v>
      </c>
      <c r="P772" s="175">
        <v>91</v>
      </c>
      <c r="Q772" s="176">
        <v>181</v>
      </c>
      <c r="R772" s="177">
        <v>179</v>
      </c>
      <c r="S772" s="178">
        <v>102</v>
      </c>
      <c r="T772" s="175">
        <v>36</v>
      </c>
      <c r="U772" s="179">
        <v>16</v>
      </c>
      <c r="V772" s="177">
        <v>175</v>
      </c>
      <c r="W772" s="194">
        <v>40</v>
      </c>
      <c r="X772" s="175">
        <v>87</v>
      </c>
      <c r="Y772" s="179">
        <v>18</v>
      </c>
      <c r="Z772" s="177">
        <v>55</v>
      </c>
      <c r="AA772" s="175">
        <v>90</v>
      </c>
      <c r="AB772" s="156">
        <f t="shared" si="14387"/>
        <v>1778</v>
      </c>
      <c r="AC772" s="157">
        <f t="shared" si="14388"/>
        <v>2865</v>
      </c>
      <c r="BI772" s="136" t="s">
        <v>35</v>
      </c>
      <c r="BJ772" s="128">
        <f>B772/B777</f>
        <v>0</v>
      </c>
      <c r="BK772" s="129">
        <f t="shared" ref="BK772" si="14879">C772/C777</f>
        <v>1.5624350716808644E-2</v>
      </c>
      <c r="BL772" s="130">
        <f t="shared" ref="BL772" si="14880">D772/D777</f>
        <v>5.9106645275690283E-4</v>
      </c>
      <c r="BM772" s="131">
        <f t="shared" ref="BM772" si="14881">E772/E777</f>
        <v>2.4608093328472476E-2</v>
      </c>
      <c r="BN772" s="128">
        <f t="shared" ref="BN772" si="14882">F772/F777</f>
        <v>4.3541364296081279E-4</v>
      </c>
      <c r="BO772" s="129">
        <f t="shared" ref="BO772" si="14883">G772/G777</f>
        <v>3.38006230529595E-2</v>
      </c>
      <c r="BP772" s="130">
        <f t="shared" ref="BP772" si="14884">H772/H777</f>
        <v>2.0458060975001246E-3</v>
      </c>
      <c r="BQ772" s="131">
        <f t="shared" ref="BQ772" si="14885">I772/I777</f>
        <v>1.829652996845426E-2</v>
      </c>
      <c r="BR772" s="128">
        <f t="shared" ref="BR772" si="14886">J772/J777</f>
        <v>8.2987551867219917E-3</v>
      </c>
      <c r="BS772" s="129">
        <f t="shared" ref="BS772" si="14887">K772/K777</f>
        <v>7.3642221540349802E-3</v>
      </c>
      <c r="BT772" s="130">
        <f t="shared" ref="BT772" si="14888">L772/L777</f>
        <v>2.70362765229295E-2</v>
      </c>
      <c r="BU772" s="128">
        <f t="shared" ref="BU772" si="14889">M772/M777</f>
        <v>4.4196941571643241E-3</v>
      </c>
      <c r="BV772" s="132">
        <f t="shared" ref="BV772" si="14890">N772/N777</f>
        <v>1.2010347376201035E-2</v>
      </c>
      <c r="BW772" s="133">
        <f t="shared" ref="BW772" si="14891">O772/O777</f>
        <v>6.1062687743142757E-3</v>
      </c>
      <c r="BX772" s="128">
        <f t="shared" ref="BX772" si="14892">P772/P777</f>
        <v>4.7467529080381828E-3</v>
      </c>
      <c r="BY772" s="129">
        <f t="shared" ref="BY772" si="14893">Q772/Q777</f>
        <v>8.7435389594705572E-3</v>
      </c>
      <c r="BZ772" s="130">
        <f t="shared" ref="BZ772" si="14894">R772/R777</f>
        <v>7.7728081983585917E-3</v>
      </c>
      <c r="CA772" s="131">
        <f t="shared" ref="CA772" si="14895">S772/S777</f>
        <v>3.9002753135515449E-3</v>
      </c>
      <c r="CB772" s="128">
        <f t="shared" ref="CB772" si="14896">T772/T777</f>
        <v>5.8299595141700408E-3</v>
      </c>
      <c r="CC772" s="129">
        <f t="shared" ref="CC772" si="14897">U772/U777</f>
        <v>1.9550342130987292E-3</v>
      </c>
      <c r="CD772" s="130">
        <f t="shared" ref="CD772" si="14898">V772/V777</f>
        <v>8.5948627277638631E-3</v>
      </c>
      <c r="CE772" s="131">
        <f t="shared" ref="CE772" si="14899">W772/W777</f>
        <v>1.4797824719766195E-3</v>
      </c>
      <c r="CF772" s="128">
        <f t="shared" ref="CF772" si="14900">X772/X777</f>
        <v>4.3584990731927262E-3</v>
      </c>
      <c r="CG772" s="129">
        <f t="shared" ref="CG772" si="14901">Y772/Y777</f>
        <v>1.3765677577240747E-3</v>
      </c>
      <c r="CH772" s="130">
        <f t="shared" ref="CH772" si="14902">Z772/Z777</f>
        <v>1.365103003226607E-3</v>
      </c>
      <c r="CI772" s="128">
        <f t="shared" ref="CI772" si="14903">AA772/AA777</f>
        <v>2.2232652355426001E-3</v>
      </c>
      <c r="CJ772" s="134">
        <f t="shared" ref="CJ772" si="14904">AB772/AB777</f>
        <v>5.91568321483113E-3</v>
      </c>
      <c r="CK772" s="135">
        <f t="shared" ref="CK772" si="14905">AC772/AC777</f>
        <v>9.5721755400010027E-3</v>
      </c>
    </row>
    <row r="773" spans="1:89" x14ac:dyDescent="0.2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0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0</v>
      </c>
      <c r="AA773" s="182">
        <v>0</v>
      </c>
      <c r="AB773" s="156">
        <f t="shared" si="14387"/>
        <v>0</v>
      </c>
      <c r="AC773" s="157">
        <f t="shared" si="14388"/>
        <v>0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0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58">
        <f t="shared" ref="AB774:AB776" si="14933">SUM(B774,D774,F774,H774,J774,L774,N774,P774,R774,T774,V774,X774,Z774)</f>
        <v>0</v>
      </c>
      <c r="AC774" s="159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3"/>
        <v>0</v>
      </c>
      <c r="AC775" s="159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3"/>
        <v>0</v>
      </c>
      <c r="AC776" s="159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6">SUM(B754:B776)</f>
        <v>28204</v>
      </c>
      <c r="C777" s="21">
        <f t="shared" si="15016"/>
        <v>24065</v>
      </c>
      <c r="D777" s="20">
        <f t="shared" si="15016"/>
        <v>11843</v>
      </c>
      <c r="E777" s="21">
        <f t="shared" si="15016"/>
        <v>10972</v>
      </c>
      <c r="F777" s="20">
        <f t="shared" si="15016"/>
        <v>27560</v>
      </c>
      <c r="G777" s="21">
        <f t="shared" si="15016"/>
        <v>19260</v>
      </c>
      <c r="H777" s="20">
        <f t="shared" si="15016"/>
        <v>40082</v>
      </c>
      <c r="I777" s="21">
        <f t="shared" si="15016"/>
        <v>39625</v>
      </c>
      <c r="J777" s="20">
        <f t="shared" si="15016"/>
        <v>5543</v>
      </c>
      <c r="K777" s="21">
        <f t="shared" si="15016"/>
        <v>6518</v>
      </c>
      <c r="L777" s="20">
        <f t="shared" si="15016"/>
        <v>20454</v>
      </c>
      <c r="M777" s="21">
        <f t="shared" si="15016"/>
        <v>22626</v>
      </c>
      <c r="N777" s="20">
        <f t="shared" si="15016"/>
        <v>37884</v>
      </c>
      <c r="O777" s="21">
        <f t="shared" si="15016"/>
        <v>40614</v>
      </c>
      <c r="P777" s="20">
        <f t="shared" si="15016"/>
        <v>19171</v>
      </c>
      <c r="Q777" s="21">
        <f t="shared" si="15016"/>
        <v>20701</v>
      </c>
      <c r="R777" s="20">
        <f t="shared" si="15016"/>
        <v>23029</v>
      </c>
      <c r="S777" s="21">
        <f t="shared" si="15016"/>
        <v>26152</v>
      </c>
      <c r="T777" s="20">
        <f t="shared" si="15016"/>
        <v>6175</v>
      </c>
      <c r="U777" s="21">
        <f t="shared" si="15016"/>
        <v>8184</v>
      </c>
      <c r="V777" s="20">
        <f t="shared" si="15016"/>
        <v>20361</v>
      </c>
      <c r="W777" s="21">
        <f t="shared" si="15016"/>
        <v>27031</v>
      </c>
      <c r="X777" s="20">
        <f t="shared" si="15016"/>
        <v>19961</v>
      </c>
      <c r="Y777" s="21">
        <f t="shared" si="15016"/>
        <v>13076</v>
      </c>
      <c r="Z777" s="20">
        <f t="shared" si="15016"/>
        <v>40290</v>
      </c>
      <c r="AA777" s="21">
        <f t="shared" si="15016"/>
        <v>40481</v>
      </c>
      <c r="AB777" s="160">
        <f t="shared" ref="AB777:AC777" si="15017">SUM(AB753:AB776)</f>
        <v>300557</v>
      </c>
      <c r="AC777" s="161">
        <f t="shared" si="15017"/>
        <v>299305</v>
      </c>
      <c r="BI777" s="229" t="s">
        <v>13</v>
      </c>
      <c r="BJ777" s="154">
        <f>SUM(BJ753:BJ776)</f>
        <v>1</v>
      </c>
      <c r="BK777" s="155">
        <f t="shared" ref="BK777:CK777" si="15018">SUM(BK753:BK776)</f>
        <v>1</v>
      </c>
      <c r="BL777" s="154">
        <f t="shared" si="15018"/>
        <v>0.99999999999999967</v>
      </c>
      <c r="BM777" s="155">
        <f t="shared" si="15018"/>
        <v>1</v>
      </c>
      <c r="BN777" s="154">
        <f t="shared" si="15018"/>
        <v>0.99999999999999989</v>
      </c>
      <c r="BO777" s="155">
        <f t="shared" si="15018"/>
        <v>1</v>
      </c>
      <c r="BP777" s="154">
        <f t="shared" si="15018"/>
        <v>1</v>
      </c>
      <c r="BQ777" s="155">
        <f t="shared" si="15018"/>
        <v>1</v>
      </c>
      <c r="BR777" s="154">
        <f t="shared" si="15018"/>
        <v>0.99999999999999989</v>
      </c>
      <c r="BS777" s="155">
        <f t="shared" si="15018"/>
        <v>1</v>
      </c>
      <c r="BT777" s="154">
        <f t="shared" si="15018"/>
        <v>1</v>
      </c>
      <c r="BU777" s="155">
        <f t="shared" si="15018"/>
        <v>1</v>
      </c>
      <c r="BV777" s="154">
        <f t="shared" si="15018"/>
        <v>0.99999999999999989</v>
      </c>
      <c r="BW777" s="155">
        <f t="shared" si="15018"/>
        <v>1</v>
      </c>
      <c r="BX777" s="154">
        <f t="shared" si="15018"/>
        <v>0.99999999999999989</v>
      </c>
      <c r="BY777" s="155">
        <f t="shared" si="15018"/>
        <v>0.99999999999999989</v>
      </c>
      <c r="BZ777" s="154">
        <f t="shared" si="15018"/>
        <v>1</v>
      </c>
      <c r="CA777" s="155">
        <f t="shared" si="15018"/>
        <v>0.99999999999999989</v>
      </c>
      <c r="CB777" s="154">
        <f t="shared" si="15018"/>
        <v>1</v>
      </c>
      <c r="CC777" s="155">
        <f t="shared" si="15018"/>
        <v>0.99999999999999967</v>
      </c>
      <c r="CD777" s="154">
        <f t="shared" si="15018"/>
        <v>1</v>
      </c>
      <c r="CE777" s="155">
        <f t="shared" si="15018"/>
        <v>1</v>
      </c>
      <c r="CF777" s="154">
        <f t="shared" si="15018"/>
        <v>1</v>
      </c>
      <c r="CG777" s="155">
        <f t="shared" si="15018"/>
        <v>0.99999999999999989</v>
      </c>
      <c r="CH777" s="154">
        <f t="shared" si="15018"/>
        <v>0.99999999999999989</v>
      </c>
      <c r="CI777" s="155">
        <f t="shared" si="15018"/>
        <v>1</v>
      </c>
      <c r="CJ777" s="154">
        <f t="shared" si="15018"/>
        <v>1</v>
      </c>
      <c r="CK777" s="155">
        <f t="shared" si="15018"/>
        <v>1</v>
      </c>
    </row>
    <row r="778" spans="1:89" ht="13.5" thickTop="1" x14ac:dyDescent="0.2">
      <c r="A778" s="173"/>
    </row>
    <row r="780" spans="1:89" x14ac:dyDescent="0.2">
      <c r="A780" s="305">
        <f>+A749+1</f>
        <v>44768</v>
      </c>
      <c r="B780" s="305"/>
      <c r="C780" s="305"/>
      <c r="D780" s="305"/>
      <c r="BI780" s="310">
        <f>+BI718+2</f>
        <v>44768</v>
      </c>
      <c r="BJ780" s="310"/>
      <c r="BK780" s="310"/>
      <c r="BL780" s="310"/>
    </row>
    <row r="781" spans="1:89" ht="13.5" thickBot="1" x14ac:dyDescent="0.25">
      <c r="AE781" s="232" t="s">
        <v>84</v>
      </c>
    </row>
    <row r="782" spans="1:89" ht="14.25" thickTop="1" thickBot="1" x14ac:dyDescent="0.25">
      <c r="A782" s="301" t="s">
        <v>0</v>
      </c>
      <c r="B782" s="303" t="s">
        <v>1</v>
      </c>
      <c r="C782" s="304"/>
      <c r="D782" s="303" t="s">
        <v>2</v>
      </c>
      <c r="E782" s="304"/>
      <c r="F782" s="303" t="s">
        <v>3</v>
      </c>
      <c r="G782" s="304"/>
      <c r="H782" s="303" t="s">
        <v>4</v>
      </c>
      <c r="I782" s="304"/>
      <c r="J782" s="303" t="s">
        <v>5</v>
      </c>
      <c r="K782" s="304"/>
      <c r="L782" s="303" t="s">
        <v>6</v>
      </c>
      <c r="M782" s="304"/>
      <c r="N782" s="303" t="s">
        <v>7</v>
      </c>
      <c r="O782" s="304"/>
      <c r="P782" s="303" t="s">
        <v>8</v>
      </c>
      <c r="Q782" s="304"/>
      <c r="R782" s="303" t="s">
        <v>9</v>
      </c>
      <c r="S782" s="304"/>
      <c r="T782" s="303" t="s">
        <v>10</v>
      </c>
      <c r="U782" s="304"/>
      <c r="V782" s="303" t="s">
        <v>11</v>
      </c>
      <c r="W782" s="304"/>
      <c r="X782" s="303" t="s">
        <v>12</v>
      </c>
      <c r="Y782" s="304"/>
      <c r="Z782" s="306" t="s">
        <v>40</v>
      </c>
      <c r="AA782" s="307"/>
      <c r="AB782" s="308" t="s">
        <v>41</v>
      </c>
      <c r="AC782" s="309"/>
      <c r="AE782" s="301" t="s">
        <v>0</v>
      </c>
      <c r="AF782" s="303" t="s">
        <v>1</v>
      </c>
      <c r="AG782" s="304"/>
      <c r="AH782" s="303" t="s">
        <v>2</v>
      </c>
      <c r="AI782" s="304"/>
      <c r="AJ782" s="303" t="s">
        <v>3</v>
      </c>
      <c r="AK782" s="304"/>
      <c r="AL782" s="303" t="s">
        <v>4</v>
      </c>
      <c r="AM782" s="304"/>
      <c r="AN782" s="303" t="s">
        <v>5</v>
      </c>
      <c r="AO782" s="304"/>
      <c r="AP782" s="303" t="s">
        <v>6</v>
      </c>
      <c r="AQ782" s="304"/>
      <c r="AR782" s="303" t="s">
        <v>7</v>
      </c>
      <c r="AS782" s="304"/>
      <c r="AT782" s="303" t="s">
        <v>8</v>
      </c>
      <c r="AU782" s="304"/>
      <c r="AV782" s="303" t="s">
        <v>9</v>
      </c>
      <c r="AW782" s="304"/>
      <c r="AX782" s="303" t="s">
        <v>10</v>
      </c>
      <c r="AY782" s="304"/>
      <c r="AZ782" s="303" t="s">
        <v>11</v>
      </c>
      <c r="BA782" s="304"/>
      <c r="BB782" s="303" t="s">
        <v>12</v>
      </c>
      <c r="BC782" s="304"/>
      <c r="BD782" s="306" t="s">
        <v>40</v>
      </c>
      <c r="BE782" s="307"/>
      <c r="BF782" s="308" t="s">
        <v>41</v>
      </c>
      <c r="BG782" s="309"/>
      <c r="BI782" s="301" t="s">
        <v>0</v>
      </c>
      <c r="BJ782" s="303" t="s">
        <v>1</v>
      </c>
      <c r="BK782" s="304"/>
      <c r="BL782" s="303" t="s">
        <v>2</v>
      </c>
      <c r="BM782" s="304"/>
      <c r="BN782" s="303" t="s">
        <v>3</v>
      </c>
      <c r="BO782" s="304"/>
      <c r="BP782" s="303" t="s">
        <v>4</v>
      </c>
      <c r="BQ782" s="304"/>
      <c r="BR782" s="303" t="s">
        <v>5</v>
      </c>
      <c r="BS782" s="304"/>
      <c r="BT782" s="303" t="s">
        <v>6</v>
      </c>
      <c r="BU782" s="304"/>
      <c r="BV782" s="303" t="s">
        <v>7</v>
      </c>
      <c r="BW782" s="304"/>
      <c r="BX782" s="303" t="s">
        <v>8</v>
      </c>
      <c r="BY782" s="304"/>
      <c r="BZ782" s="303" t="s">
        <v>9</v>
      </c>
      <c r="CA782" s="304"/>
      <c r="CB782" s="303" t="s">
        <v>10</v>
      </c>
      <c r="CC782" s="304"/>
      <c r="CD782" s="303" t="s">
        <v>11</v>
      </c>
      <c r="CE782" s="304"/>
      <c r="CF782" s="303" t="s">
        <v>12</v>
      </c>
      <c r="CG782" s="304"/>
      <c r="CH782" s="306" t="s">
        <v>40</v>
      </c>
      <c r="CI782" s="307"/>
      <c r="CJ782" s="303" t="s">
        <v>41</v>
      </c>
      <c r="CK782" s="304"/>
    </row>
    <row r="783" spans="1:89" ht="15" thickTop="1" thickBot="1" x14ac:dyDescent="0.3">
      <c r="A783" s="302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2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2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3182</v>
      </c>
      <c r="AG784" s="172">
        <f t="shared" ref="AG784:AV786" si="15019">SUMIF($A$9:$A$32,$AE784,C$784:C$807)</f>
        <v>1171</v>
      </c>
      <c r="AH784" s="126">
        <f t="shared" si="15019"/>
        <v>1150</v>
      </c>
      <c r="AI784" s="166">
        <f t="shared" si="15019"/>
        <v>1064</v>
      </c>
      <c r="AJ784" s="125">
        <f t="shared" si="15019"/>
        <v>2601</v>
      </c>
      <c r="AK784" s="127">
        <f t="shared" si="15019"/>
        <v>1445</v>
      </c>
      <c r="AL784" s="126">
        <f t="shared" si="15019"/>
        <v>3788</v>
      </c>
      <c r="AM784" s="166">
        <f t="shared" si="15019"/>
        <v>2150</v>
      </c>
      <c r="AN784" s="125">
        <f t="shared" si="15019"/>
        <v>242</v>
      </c>
      <c r="AO784" s="127">
        <f t="shared" si="15019"/>
        <v>1015</v>
      </c>
      <c r="AP784" s="126">
        <f t="shared" si="15019"/>
        <v>1052</v>
      </c>
      <c r="AQ784" s="125">
        <f t="shared" si="15019"/>
        <v>3282</v>
      </c>
      <c r="AR784" s="165">
        <f t="shared" si="15019"/>
        <v>2973</v>
      </c>
      <c r="AS784" s="167">
        <f t="shared" si="15019"/>
        <v>4134</v>
      </c>
      <c r="AT784" s="125">
        <f t="shared" si="15019"/>
        <v>2045</v>
      </c>
      <c r="AU784" s="127">
        <f t="shared" si="15019"/>
        <v>2049</v>
      </c>
      <c r="AV784" s="126">
        <f t="shared" si="15019"/>
        <v>2527</v>
      </c>
      <c r="AW784" s="166">
        <f t="shared" ref="AW784:BE786" si="15020">SUMIF($A$9:$A$32,$AE784,S$784:S$807)</f>
        <v>1834</v>
      </c>
      <c r="AX784" s="125">
        <f t="shared" si="15020"/>
        <v>296</v>
      </c>
      <c r="AY784" s="127">
        <f t="shared" si="15020"/>
        <v>1507</v>
      </c>
      <c r="AZ784" s="126">
        <f t="shared" si="15020"/>
        <v>1079</v>
      </c>
      <c r="BA784" s="166">
        <f t="shared" si="15020"/>
        <v>2897</v>
      </c>
      <c r="BB784" s="125">
        <f t="shared" si="15020"/>
        <v>1834</v>
      </c>
      <c r="BC784" s="127">
        <f t="shared" si="15020"/>
        <v>1752</v>
      </c>
      <c r="BD784" s="170">
        <f t="shared" si="15020"/>
        <v>4127</v>
      </c>
      <c r="BE784" s="171">
        <f t="shared" si="15020"/>
        <v>2389</v>
      </c>
      <c r="BF784" s="156">
        <f>AF784+AH784+AJ784+AL784+AN784+AP784+AR784+AT784+AV784+AX784+AZ784+BB784+BD784</f>
        <v>26896</v>
      </c>
      <c r="BG784" s="157">
        <f>AG784+AI784+AK784+AM784+AO784+AQ784+AS784+AU784+AW784+AY784+BA784+BC784+BE784</f>
        <v>26689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2">
      <c r="A785" s="136" t="s">
        <v>17</v>
      </c>
      <c r="B785" s="175">
        <v>349</v>
      </c>
      <c r="C785" s="176">
        <v>0</v>
      </c>
      <c r="D785" s="177">
        <v>297</v>
      </c>
      <c r="E785" s="178">
        <v>3</v>
      </c>
      <c r="F785" s="175">
        <v>826</v>
      </c>
      <c r="G785" s="179">
        <v>4</v>
      </c>
      <c r="H785" s="177">
        <v>543</v>
      </c>
      <c r="I785" s="178">
        <v>69</v>
      </c>
      <c r="J785" s="175">
        <v>8</v>
      </c>
      <c r="K785" s="179">
        <v>26</v>
      </c>
      <c r="L785" s="177">
        <v>74</v>
      </c>
      <c r="M785" s="175">
        <v>86</v>
      </c>
      <c r="N785" s="180">
        <v>207</v>
      </c>
      <c r="O785" s="181">
        <v>183</v>
      </c>
      <c r="P785" s="175">
        <v>70</v>
      </c>
      <c r="Q785" s="179">
        <v>81</v>
      </c>
      <c r="R785" s="177">
        <v>29</v>
      </c>
      <c r="S785" s="178">
        <v>96</v>
      </c>
      <c r="T785" s="175">
        <v>1</v>
      </c>
      <c r="U785" s="179">
        <v>0</v>
      </c>
      <c r="V785" s="177">
        <v>24</v>
      </c>
      <c r="W785" s="178">
        <v>0</v>
      </c>
      <c r="X785" s="175">
        <v>2</v>
      </c>
      <c r="Y785" s="179">
        <v>0</v>
      </c>
      <c r="Z785" s="177">
        <v>0</v>
      </c>
      <c r="AA785" s="175">
        <v>0</v>
      </c>
      <c r="AB785" s="156">
        <f t="shared" ref="AB785:AB804" si="15048">B785+D785+F785+H785+J785+L785+N785+P785+R785+T785+V785+X785+Z785</f>
        <v>2430</v>
      </c>
      <c r="AC785" s="157">
        <f t="shared" ref="AC785:AC804" si="15049">C785+E785+G785+I785+K785+M785+O785+Q785+S785+U785+W785+Y785+AA785</f>
        <v>548</v>
      </c>
      <c r="AE785" s="237" t="str">
        <f>$AE$10</f>
        <v>08:00 - 08:59</v>
      </c>
      <c r="AF785" s="125">
        <f>SUMIF($A$9:$A$32,$AE785,B$784:B$807)</f>
        <v>2583</v>
      </c>
      <c r="AG785" s="176">
        <f t="shared" si="15019"/>
        <v>1051</v>
      </c>
      <c r="AH785" s="177">
        <f t="shared" si="15019"/>
        <v>866</v>
      </c>
      <c r="AI785" s="178">
        <f t="shared" si="15019"/>
        <v>880</v>
      </c>
      <c r="AJ785" s="238">
        <f t="shared" si="15019"/>
        <v>2360</v>
      </c>
      <c r="AK785" s="179">
        <f t="shared" si="15019"/>
        <v>1201</v>
      </c>
      <c r="AL785" s="177">
        <f t="shared" si="15019"/>
        <v>3104</v>
      </c>
      <c r="AM785" s="178">
        <f t="shared" si="15019"/>
        <v>2248</v>
      </c>
      <c r="AN785" s="238">
        <f t="shared" si="15019"/>
        <v>234</v>
      </c>
      <c r="AO785" s="179">
        <f t="shared" si="15019"/>
        <v>799</v>
      </c>
      <c r="AP785" s="177">
        <f t="shared" si="15019"/>
        <v>930</v>
      </c>
      <c r="AQ785" s="238">
        <f t="shared" si="15019"/>
        <v>2770</v>
      </c>
      <c r="AR785" s="180">
        <f t="shared" si="15019"/>
        <v>2195</v>
      </c>
      <c r="AS785" s="181">
        <f t="shared" si="15019"/>
        <v>3548</v>
      </c>
      <c r="AT785" s="238">
        <f t="shared" si="15019"/>
        <v>1604</v>
      </c>
      <c r="AU785" s="179">
        <f t="shared" si="15019"/>
        <v>1610</v>
      </c>
      <c r="AV785" s="177">
        <f t="shared" si="15019"/>
        <v>1885</v>
      </c>
      <c r="AW785" s="178">
        <f t="shared" si="15020"/>
        <v>1405</v>
      </c>
      <c r="AX785" s="238">
        <f t="shared" si="15020"/>
        <v>261</v>
      </c>
      <c r="AY785" s="179">
        <f t="shared" si="15020"/>
        <v>955</v>
      </c>
      <c r="AZ785" s="177">
        <f t="shared" si="15020"/>
        <v>847</v>
      </c>
      <c r="BA785" s="178">
        <f t="shared" si="15020"/>
        <v>2236</v>
      </c>
      <c r="BB785" s="238">
        <f t="shared" si="15020"/>
        <v>1460</v>
      </c>
      <c r="BC785" s="179">
        <f t="shared" si="15020"/>
        <v>1363</v>
      </c>
      <c r="BD785" s="177">
        <f t="shared" si="15020"/>
        <v>3080</v>
      </c>
      <c r="BE785" s="238">
        <f t="shared" si="15020"/>
        <v>2121</v>
      </c>
      <c r="BF785" s="158">
        <f>SUM(AF785,AH785,AJ785,AL785,AN785,AP785,AR785,AT785,AV785,AX785,AZ785,BB785,BD785)</f>
        <v>21409</v>
      </c>
      <c r="BG785" s="159">
        <f>SUM(AG785,AI785,AK785,AM785,AO785,AQ785,AS785,AU785,AW785,AY785,BA785,BC785,BE785)</f>
        <v>22187</v>
      </c>
      <c r="BI785" s="136" t="s">
        <v>17</v>
      </c>
      <c r="BJ785" s="128">
        <f>B785/B808</f>
        <v>1.2546284646079736E-2</v>
      </c>
      <c r="BK785" s="129">
        <f t="shared" ref="BK785" si="15050">C785/C808</f>
        <v>0</v>
      </c>
      <c r="BL785" s="130">
        <f t="shared" ref="BL785" si="15051">D785/D808</f>
        <v>2.2939677145284623E-2</v>
      </c>
      <c r="BM785" s="131">
        <f t="shared" ref="BM785" si="15052">E785/E808</f>
        <v>2.3620187386819936E-4</v>
      </c>
      <c r="BN785" s="128">
        <f t="shared" ref="BN785" si="15053">F785/F808</f>
        <v>2.8746432797382891E-2</v>
      </c>
      <c r="BO785" s="129">
        <f t="shared" ref="BO785" si="15054">G785/G808</f>
        <v>1.6287308115151269E-4</v>
      </c>
      <c r="BP785" s="130">
        <f t="shared" ref="BP785" si="15055">H785/H808</f>
        <v>1.3628149784158217E-2</v>
      </c>
      <c r="BQ785" s="131">
        <f t="shared" ref="BQ785" si="15056">I785/I808</f>
        <v>1.632131705932444E-3</v>
      </c>
      <c r="BR785" s="128">
        <f t="shared" ref="BR785" si="15057">J785/J808</f>
        <v>1.3249420337860219E-3</v>
      </c>
      <c r="BS785" s="129">
        <f t="shared" ref="BS785" si="15058">K785/K808</f>
        <v>3.7906400349905236E-3</v>
      </c>
      <c r="BT785" s="130">
        <f t="shared" ref="BT785" si="15059">L785/L808</f>
        <v>3.2321467569338285E-3</v>
      </c>
      <c r="BU785" s="128">
        <f t="shared" ref="BU785" si="15060">M785/M808</f>
        <v>3.6973344797936371E-3</v>
      </c>
      <c r="BV785" s="132">
        <f t="shared" ref="BV785" si="15061">N785/N808</f>
        <v>5.030743432084964E-3</v>
      </c>
      <c r="BW785" s="133">
        <f t="shared" ref="BW785" si="15062">O785/O808</f>
        <v>4.4779406366995374E-3</v>
      </c>
      <c r="BX785" s="128">
        <f t="shared" ref="BX785" si="15063">P785/P808</f>
        <v>3.3009525605960576E-3</v>
      </c>
      <c r="BY785" s="129">
        <f t="shared" ref="BY785" si="15064">Q785/Q808</f>
        <v>3.8250850018889311E-3</v>
      </c>
      <c r="BZ785" s="130">
        <f t="shared" ref="BZ785" si="15065">R785/R808</f>
        <v>1.1875511875511875E-3</v>
      </c>
      <c r="CA785" s="131">
        <f t="shared" ref="CA785" si="15066">S785/S808</f>
        <v>3.6695844960055045E-3</v>
      </c>
      <c r="CB785" s="128">
        <f t="shared" ref="CB785" si="15067">T785/T808</f>
        <v>1.3674278681799536E-4</v>
      </c>
      <c r="CC785" s="129">
        <f t="shared" ref="CC785" si="15068">U785/U808</f>
        <v>0</v>
      </c>
      <c r="CD785" s="130">
        <f t="shared" ref="CD785" si="15069">V785/V808</f>
        <v>1.0022132208627385E-3</v>
      </c>
      <c r="CE785" s="131">
        <f t="shared" ref="CE785" si="15070">W785/W808</f>
        <v>0</v>
      </c>
      <c r="CF785" s="128">
        <f t="shared" ref="CF785" si="15071">X785/X808</f>
        <v>9.8755678451510967E-5</v>
      </c>
      <c r="CG785" s="129">
        <f t="shared" ref="CG785" si="15072">Y785/Y808</f>
        <v>0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7.6572091205868633E-3</v>
      </c>
      <c r="CK785" s="135">
        <f t="shared" ref="CK785" si="15076">AC785/AC808</f>
        <v>1.73305292452681E-3</v>
      </c>
    </row>
    <row r="786" spans="1:89" ht="13.5" thickBot="1" x14ac:dyDescent="0.25">
      <c r="A786" s="145" t="s">
        <v>18</v>
      </c>
      <c r="B786" s="182">
        <v>1765</v>
      </c>
      <c r="C786" s="183">
        <v>246</v>
      </c>
      <c r="D786" s="184">
        <v>1004</v>
      </c>
      <c r="E786" s="185">
        <v>212</v>
      </c>
      <c r="F786" s="182">
        <v>2652</v>
      </c>
      <c r="G786" s="186">
        <v>428</v>
      </c>
      <c r="H786" s="184">
        <v>2146</v>
      </c>
      <c r="I786" s="185">
        <v>719</v>
      </c>
      <c r="J786" s="182">
        <v>70</v>
      </c>
      <c r="K786" s="186">
        <v>322</v>
      </c>
      <c r="L786" s="184">
        <v>574</v>
      </c>
      <c r="M786" s="182">
        <v>1139</v>
      </c>
      <c r="N786" s="187">
        <v>1703</v>
      </c>
      <c r="O786" s="188">
        <v>2174</v>
      </c>
      <c r="P786" s="182">
        <v>801</v>
      </c>
      <c r="Q786" s="186">
        <v>966</v>
      </c>
      <c r="R786" s="184">
        <v>910</v>
      </c>
      <c r="S786" s="185">
        <v>1127</v>
      </c>
      <c r="T786" s="182">
        <v>150</v>
      </c>
      <c r="U786" s="186">
        <v>639</v>
      </c>
      <c r="V786" s="184">
        <v>693</v>
      </c>
      <c r="W786" s="185">
        <v>1659</v>
      </c>
      <c r="X786" s="182">
        <v>859</v>
      </c>
      <c r="Y786" s="186">
        <v>732</v>
      </c>
      <c r="Z786" s="184">
        <v>1822</v>
      </c>
      <c r="AA786" s="182">
        <v>1314</v>
      </c>
      <c r="AB786" s="156">
        <f t="shared" si="15048"/>
        <v>15149</v>
      </c>
      <c r="AC786" s="157">
        <f t="shared" si="15049"/>
        <v>11677</v>
      </c>
      <c r="AE786" s="235">
        <f>$AE$11</f>
        <v>0</v>
      </c>
      <c r="AF786" s="125">
        <f>SUMIF($A$9:$A$32,$AE786,B$784:B$807)</f>
        <v>0</v>
      </c>
      <c r="AG786" s="183">
        <f t="shared" si="15019"/>
        <v>0</v>
      </c>
      <c r="AH786" s="184">
        <f t="shared" si="15019"/>
        <v>0</v>
      </c>
      <c r="AI786" s="185">
        <f t="shared" si="15019"/>
        <v>0</v>
      </c>
      <c r="AJ786" s="182">
        <f t="shared" si="15019"/>
        <v>0</v>
      </c>
      <c r="AK786" s="186">
        <f t="shared" si="15019"/>
        <v>0</v>
      </c>
      <c r="AL786" s="184">
        <f t="shared" si="15019"/>
        <v>0</v>
      </c>
      <c r="AM786" s="185">
        <f t="shared" si="15019"/>
        <v>0</v>
      </c>
      <c r="AN786" s="182">
        <f t="shared" si="15019"/>
        <v>0</v>
      </c>
      <c r="AO786" s="186">
        <f t="shared" si="15019"/>
        <v>0</v>
      </c>
      <c r="AP786" s="184">
        <f t="shared" si="15019"/>
        <v>0</v>
      </c>
      <c r="AQ786" s="182">
        <f t="shared" si="15019"/>
        <v>0</v>
      </c>
      <c r="AR786" s="187">
        <f t="shared" si="15019"/>
        <v>0</v>
      </c>
      <c r="AS786" s="188">
        <f t="shared" si="15019"/>
        <v>0</v>
      </c>
      <c r="AT786" s="182">
        <f t="shared" si="15019"/>
        <v>0</v>
      </c>
      <c r="AU786" s="186">
        <f t="shared" si="15019"/>
        <v>0</v>
      </c>
      <c r="AV786" s="184">
        <f t="shared" si="15019"/>
        <v>0</v>
      </c>
      <c r="AW786" s="185">
        <f t="shared" si="15020"/>
        <v>0</v>
      </c>
      <c r="AX786" s="182">
        <f t="shared" si="15020"/>
        <v>0</v>
      </c>
      <c r="AY786" s="186">
        <f t="shared" si="15020"/>
        <v>0</v>
      </c>
      <c r="AZ786" s="184">
        <f t="shared" si="15020"/>
        <v>0</v>
      </c>
      <c r="BA786" s="185">
        <f t="shared" si="15020"/>
        <v>0</v>
      </c>
      <c r="BB786" s="182">
        <f t="shared" si="15020"/>
        <v>0</v>
      </c>
      <c r="BC786" s="186">
        <f t="shared" si="15020"/>
        <v>0</v>
      </c>
      <c r="BD786" s="184">
        <f t="shared" si="15020"/>
        <v>0</v>
      </c>
      <c r="BE786" s="182">
        <f t="shared" si="15020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6.3450408023870294E-2</v>
      </c>
      <c r="BK786" s="129">
        <f t="shared" ref="BK786" si="15077">C786/C808</f>
        <v>9.1057151317737641E-3</v>
      </c>
      <c r="BL786" s="130">
        <f t="shared" ref="BL786" si="15078">D786/D808</f>
        <v>7.7546922066888083E-2</v>
      </c>
      <c r="BM786" s="131">
        <f t="shared" ref="BM786" si="15079">E786/E808</f>
        <v>1.6691599086686087E-2</v>
      </c>
      <c r="BN786" s="128">
        <f t="shared" ref="BN786" si="15080">F786/F808</f>
        <v>9.2294842347045311E-2</v>
      </c>
      <c r="BO786" s="129">
        <f t="shared" ref="BO786" si="15081">G786/G808</f>
        <v>1.7427419683211858E-2</v>
      </c>
      <c r="BP786" s="130">
        <f t="shared" ref="BP786" si="15082">H786/H808</f>
        <v>5.3860054211424556E-2</v>
      </c>
      <c r="BQ786" s="131">
        <f t="shared" ref="BQ786" si="15083">I786/I808</f>
        <v>1.7007285457469958E-2</v>
      </c>
      <c r="BR786" s="128">
        <f t="shared" ref="BR786" si="15084">J786/J808</f>
        <v>1.1593242795627691E-2</v>
      </c>
      <c r="BS786" s="129">
        <f t="shared" ref="BS786" si="15085">K786/K808</f>
        <v>4.6945618894882635E-2</v>
      </c>
      <c r="BT786" s="130">
        <f t="shared" ref="BT786" si="15086">L786/L808</f>
        <v>2.5070976195675911E-2</v>
      </c>
      <c r="BU786" s="128">
        <f t="shared" ref="BU786" si="15087">M786/M808</f>
        <v>4.8968185726569219E-2</v>
      </c>
      <c r="BV786" s="132">
        <f t="shared" ref="BV786" si="15088">N786/N808</f>
        <v>4.1388193549955037E-2</v>
      </c>
      <c r="BW786" s="133">
        <f t="shared" ref="BW786" si="15089">O786/O808</f>
        <v>5.3196955979151882E-2</v>
      </c>
      <c r="BX786" s="128">
        <f t="shared" ref="BX786" si="15090">P786/P808</f>
        <v>3.7772328586249175E-2</v>
      </c>
      <c r="BY786" s="129">
        <f t="shared" ref="BY786" si="15091">Q786/Q808</f>
        <v>4.5617680392897618E-2</v>
      </c>
      <c r="BZ786" s="130">
        <f t="shared" ref="BZ786" si="15092">R786/R808</f>
        <v>3.7264537264537267E-2</v>
      </c>
      <c r="CA786" s="131">
        <f t="shared" ref="CA786" si="15093">S786/S808</f>
        <v>4.3079392989564619E-2</v>
      </c>
      <c r="CB786" s="128">
        <f t="shared" ref="CB786" si="15094">T786/T808</f>
        <v>2.0511418022699304E-2</v>
      </c>
      <c r="CC786" s="129">
        <f t="shared" ref="CC786" si="15095">U786/U808</f>
        <v>7.6738321124054279E-2</v>
      </c>
      <c r="CD786" s="130">
        <f t="shared" ref="CD786" si="15096">V786/V808</f>
        <v>2.8938906752411574E-2</v>
      </c>
      <c r="CE786" s="131">
        <f t="shared" ref="CE786" si="15097">W786/W808</f>
        <v>5.9258465495070724E-2</v>
      </c>
      <c r="CF786" s="128">
        <f t="shared" ref="CF786" si="15098">X786/X808</f>
        <v>4.2415563894923958E-2</v>
      </c>
      <c r="CG786" s="129">
        <f t="shared" ref="CG786" si="15099">Y786/Y808</f>
        <v>5.7317359642941039E-2</v>
      </c>
      <c r="CH786" s="130">
        <f t="shared" ref="CH786" si="15100">Z786/Z808</f>
        <v>4.4670000980680594E-2</v>
      </c>
      <c r="CI786" s="128">
        <f t="shared" ref="CI786" si="15101">AA786/AA808</f>
        <v>3.1110900653470972E-2</v>
      </c>
      <c r="CJ786" s="134">
        <f t="shared" ref="CJ786" si="15102">AB786/AB808</f>
        <v>4.7736239081386994E-2</v>
      </c>
      <c r="CK786" s="135">
        <f t="shared" ref="CK786" si="15103">AC786/AC808</f>
        <v>3.6928574816970004E-2</v>
      </c>
    </row>
    <row r="787" spans="1:89" ht="14.25" thickTop="1" thickBot="1" x14ac:dyDescent="0.25">
      <c r="A787" s="136" t="s">
        <v>19</v>
      </c>
      <c r="B787" s="175">
        <v>3077</v>
      </c>
      <c r="C787" s="176">
        <v>1157</v>
      </c>
      <c r="D787" s="177">
        <v>1186</v>
      </c>
      <c r="E787" s="178">
        <v>839</v>
      </c>
      <c r="F787" s="175">
        <v>3122</v>
      </c>
      <c r="G787" s="179">
        <v>1434</v>
      </c>
      <c r="H787" s="177">
        <v>3486</v>
      </c>
      <c r="I787" s="178">
        <v>2002</v>
      </c>
      <c r="J787" s="175">
        <v>189</v>
      </c>
      <c r="K787" s="179">
        <v>693</v>
      </c>
      <c r="L787" s="177">
        <v>1070</v>
      </c>
      <c r="M787" s="175">
        <v>2268</v>
      </c>
      <c r="N787" s="180">
        <v>2967</v>
      </c>
      <c r="O787" s="181">
        <v>3533</v>
      </c>
      <c r="P787" s="175">
        <v>1833</v>
      </c>
      <c r="Q787" s="179">
        <v>1772</v>
      </c>
      <c r="R787" s="177">
        <v>1903</v>
      </c>
      <c r="S787" s="178">
        <v>1927</v>
      </c>
      <c r="T787" s="175">
        <v>327</v>
      </c>
      <c r="U787" s="179">
        <v>1263</v>
      </c>
      <c r="V787" s="177">
        <v>1276</v>
      </c>
      <c r="W787" s="178">
        <v>2909</v>
      </c>
      <c r="X787" s="175">
        <v>1827</v>
      </c>
      <c r="Y787" s="179">
        <v>1319</v>
      </c>
      <c r="Z787" s="177">
        <v>3262</v>
      </c>
      <c r="AA787" s="175">
        <v>2267</v>
      </c>
      <c r="AB787" s="156">
        <f t="shared" si="15048"/>
        <v>25525</v>
      </c>
      <c r="AC787" s="157">
        <f t="shared" si="15049"/>
        <v>23383</v>
      </c>
      <c r="AE787" s="229" t="s">
        <v>13</v>
      </c>
      <c r="AF787" s="20">
        <f t="shared" ref="AF787:BG787" si="15104">SUM(AF784:AF786)</f>
        <v>5765</v>
      </c>
      <c r="AG787" s="21">
        <f t="shared" si="15104"/>
        <v>2222</v>
      </c>
      <c r="AH787" s="20">
        <f t="shared" si="15104"/>
        <v>2016</v>
      </c>
      <c r="AI787" s="21">
        <f t="shared" si="15104"/>
        <v>1944</v>
      </c>
      <c r="AJ787" s="20">
        <f t="shared" si="15104"/>
        <v>4961</v>
      </c>
      <c r="AK787" s="21">
        <f t="shared" si="15104"/>
        <v>2646</v>
      </c>
      <c r="AL787" s="20">
        <f t="shared" si="15104"/>
        <v>6892</v>
      </c>
      <c r="AM787" s="21">
        <f t="shared" si="15104"/>
        <v>4398</v>
      </c>
      <c r="AN787" s="20">
        <f t="shared" si="15104"/>
        <v>476</v>
      </c>
      <c r="AO787" s="21">
        <f t="shared" si="15104"/>
        <v>1814</v>
      </c>
      <c r="AP787" s="20">
        <f t="shared" si="15104"/>
        <v>1982</v>
      </c>
      <c r="AQ787" s="21">
        <f t="shared" si="15104"/>
        <v>6052</v>
      </c>
      <c r="AR787" s="20">
        <f t="shared" si="15104"/>
        <v>5168</v>
      </c>
      <c r="AS787" s="21">
        <f t="shared" si="15104"/>
        <v>7682</v>
      </c>
      <c r="AT787" s="20">
        <f t="shared" si="15104"/>
        <v>3649</v>
      </c>
      <c r="AU787" s="21">
        <f t="shared" si="15104"/>
        <v>3659</v>
      </c>
      <c r="AV787" s="20">
        <f t="shared" si="15104"/>
        <v>4412</v>
      </c>
      <c r="AW787" s="21">
        <f t="shared" si="15104"/>
        <v>3239</v>
      </c>
      <c r="AX787" s="20">
        <f t="shared" si="15104"/>
        <v>557</v>
      </c>
      <c r="AY787" s="21">
        <f t="shared" si="15104"/>
        <v>2462</v>
      </c>
      <c r="AZ787" s="20">
        <f t="shared" si="15104"/>
        <v>1926</v>
      </c>
      <c r="BA787" s="21">
        <f t="shared" si="15104"/>
        <v>5133</v>
      </c>
      <c r="BB787" s="20">
        <f t="shared" si="15104"/>
        <v>3294</v>
      </c>
      <c r="BC787" s="21">
        <f t="shared" si="15104"/>
        <v>3115</v>
      </c>
      <c r="BD787" s="20">
        <f t="shared" si="15104"/>
        <v>7207</v>
      </c>
      <c r="BE787" s="21">
        <f t="shared" si="15104"/>
        <v>4510</v>
      </c>
      <c r="BF787" s="160">
        <f t="shared" si="15104"/>
        <v>48305</v>
      </c>
      <c r="BG787" s="161">
        <f t="shared" si="15104"/>
        <v>48876</v>
      </c>
      <c r="BI787" s="136" t="s">
        <v>19</v>
      </c>
      <c r="BJ787" s="128">
        <f>B787/B808</f>
        <v>0.11061581047560844</v>
      </c>
      <c r="BK787" s="129">
        <f t="shared" ref="BK787" si="15105">C787/C808</f>
        <v>4.2826473201066036E-2</v>
      </c>
      <c r="BL787" s="130">
        <f t="shared" ref="BL787" si="15106">D787/D808</f>
        <v>9.1604232640766198E-2</v>
      </c>
      <c r="BM787" s="131">
        <f t="shared" ref="BM787" si="15107">E787/E808</f>
        <v>6.6057790725139759E-2</v>
      </c>
      <c r="BN787" s="128">
        <f t="shared" ref="BN787" si="15108">F787/F808</f>
        <v>0.10865177142061669</v>
      </c>
      <c r="BO787" s="129">
        <f t="shared" ref="BO787" si="15109">G787/G808</f>
        <v>5.83899995928173E-2</v>
      </c>
      <c r="BP787" s="130">
        <f t="shared" ref="BP787" si="15110">H787/H808</f>
        <v>8.7491215741391432E-2</v>
      </c>
      <c r="BQ787" s="131">
        <f t="shared" ref="BQ787" si="15111">I787/I808</f>
        <v>4.7355473554735544E-2</v>
      </c>
      <c r="BR787" s="128">
        <f t="shared" ref="BR787" si="15112">J787/J808</f>
        <v>3.1301755548194768E-2</v>
      </c>
      <c r="BS787" s="129">
        <f t="shared" ref="BS787" si="15113">K787/K808</f>
        <v>0.10103513631724741</v>
      </c>
      <c r="BT787" s="130">
        <f t="shared" ref="BT787" si="15114">L787/L808</f>
        <v>4.6735094998908058E-2</v>
      </c>
      <c r="BU787" s="128">
        <f t="shared" ref="BU787" si="15115">M787/M808</f>
        <v>9.7506448839208948E-2</v>
      </c>
      <c r="BV787" s="132">
        <f t="shared" ref="BV787" si="15116">N787/N808</f>
        <v>7.2107322526551151E-2</v>
      </c>
      <c r="BW787" s="133">
        <f t="shared" ref="BW787" si="15117">O787/O808</f>
        <v>8.6451170871363198E-2</v>
      </c>
      <c r="BX787" s="128">
        <f t="shared" ref="BX787" si="15118">P787/P808</f>
        <v>8.6437800622465338E-2</v>
      </c>
      <c r="BY787" s="129">
        <f t="shared" ref="BY787" si="15119">Q787/Q808</f>
        <v>8.3679637325273892E-2</v>
      </c>
      <c r="BZ787" s="130">
        <f t="shared" ref="BZ787" si="15120">R787/R808</f>
        <v>7.7927927927927923E-2</v>
      </c>
      <c r="CA787" s="131">
        <f t="shared" ref="CA787" si="15121">S787/S808</f>
        <v>7.3659263789610491E-2</v>
      </c>
      <c r="CB787" s="128">
        <f t="shared" ref="CB787" si="15122">T787/T808</f>
        <v>4.4714891289484478E-2</v>
      </c>
      <c r="CC787" s="129">
        <f t="shared" ref="CC787" si="15123">U787/U808</f>
        <v>0.1516752732076378</v>
      </c>
      <c r="CD787" s="130">
        <f t="shared" ref="CD787" si="15124">V787/V808</f>
        <v>5.3284336242535597E-2</v>
      </c>
      <c r="CE787" s="131">
        <f t="shared" ref="CE787" si="15125">W787/W808</f>
        <v>0.10390770110015717</v>
      </c>
      <c r="CF787" s="128">
        <f t="shared" ref="CF787" si="15126">X787/X808</f>
        <v>9.0213312265455259E-2</v>
      </c>
      <c r="CG787" s="129">
        <f t="shared" ref="CG787" si="15127">Y787/Y808</f>
        <v>0.10328087072273119</v>
      </c>
      <c r="CH787" s="130">
        <f t="shared" ref="CH787" si="15128">Z787/Z808</f>
        <v>7.997450230459939E-2</v>
      </c>
      <c r="CI787" s="128">
        <f t="shared" ref="CI787" si="15129">AA787/AA808</f>
        <v>5.3674590396817878E-2</v>
      </c>
      <c r="CJ787" s="134">
        <f t="shared" ref="CJ787" si="15130">AB787/AB808</f>
        <v>8.0432206914806459E-2</v>
      </c>
      <c r="CK787" s="135">
        <f t="shared" ref="CK787" si="15131">AC787/AC808</f>
        <v>7.3948862288705106E-2</v>
      </c>
    </row>
    <row r="788" spans="1:89" ht="13.5" thickTop="1" x14ac:dyDescent="0.2">
      <c r="A788" s="145" t="s">
        <v>20</v>
      </c>
      <c r="B788" s="182">
        <v>3182</v>
      </c>
      <c r="C788" s="183">
        <v>1171</v>
      </c>
      <c r="D788" s="184">
        <v>1150</v>
      </c>
      <c r="E788" s="185">
        <v>1064</v>
      </c>
      <c r="F788" s="182">
        <v>2601</v>
      </c>
      <c r="G788" s="186">
        <v>1445</v>
      </c>
      <c r="H788" s="184">
        <v>3788</v>
      </c>
      <c r="I788" s="185">
        <v>2150</v>
      </c>
      <c r="J788" s="182">
        <v>242</v>
      </c>
      <c r="K788" s="186">
        <v>1015</v>
      </c>
      <c r="L788" s="184">
        <v>1052</v>
      </c>
      <c r="M788" s="182">
        <v>3282</v>
      </c>
      <c r="N788" s="187">
        <v>2973</v>
      </c>
      <c r="O788" s="188">
        <v>4134</v>
      </c>
      <c r="P788" s="182">
        <v>2045</v>
      </c>
      <c r="Q788" s="186">
        <v>2049</v>
      </c>
      <c r="R788" s="184">
        <v>2527</v>
      </c>
      <c r="S788" s="185">
        <v>1834</v>
      </c>
      <c r="T788" s="182">
        <v>296</v>
      </c>
      <c r="U788" s="186">
        <v>1507</v>
      </c>
      <c r="V788" s="184">
        <v>1079</v>
      </c>
      <c r="W788" s="185">
        <v>2897</v>
      </c>
      <c r="X788" s="182">
        <v>1834</v>
      </c>
      <c r="Y788" s="186">
        <v>1752</v>
      </c>
      <c r="Z788" s="184">
        <v>4127</v>
      </c>
      <c r="AA788" s="182">
        <v>2389</v>
      </c>
      <c r="AB788" s="156">
        <f t="shared" si="15048"/>
        <v>26896</v>
      </c>
      <c r="AC788" s="157">
        <f t="shared" si="15049"/>
        <v>26689</v>
      </c>
      <c r="BI788" s="145" t="s">
        <v>20</v>
      </c>
      <c r="BJ788" s="128">
        <f>B788/B808</f>
        <v>0.11439048064133443</v>
      </c>
      <c r="BK788" s="129">
        <f t="shared" ref="BK788" si="15132">C788/C808</f>
        <v>4.334468463132958E-2</v>
      </c>
      <c r="BL788" s="130">
        <f t="shared" ref="BL788" si="15133">D788/D808</f>
        <v>8.8823665714065039E-2</v>
      </c>
      <c r="BM788" s="131">
        <f t="shared" ref="BM788" si="15134">E788/E808</f>
        <v>8.3772931265254702E-2</v>
      </c>
      <c r="BN788" s="128">
        <f t="shared" ref="BN788" si="15135">F788/F808</f>
        <v>9.051994153267906E-2</v>
      </c>
      <c r="BO788" s="129">
        <f t="shared" ref="BO788" si="15136">G788/G808</f>
        <v>5.883790056598396E-2</v>
      </c>
      <c r="BP788" s="130">
        <f t="shared" ref="BP788" si="15137">H788/H808</f>
        <v>9.5070776026503365E-2</v>
      </c>
      <c r="BQ788" s="131">
        <f t="shared" ref="BQ788" si="15138">I788/I808</f>
        <v>5.0856277793547164E-2</v>
      </c>
      <c r="BR788" s="128">
        <f t="shared" ref="BR788" si="15139">J788/J808</f>
        <v>4.0079496522027164E-2</v>
      </c>
      <c r="BS788" s="129">
        <f t="shared" ref="BS788" si="15140">K788/K808</f>
        <v>0.14798075521213006</v>
      </c>
      <c r="BT788" s="130">
        <f t="shared" ref="BT788" si="15141">L788/L808</f>
        <v>4.5948897139113341E-2</v>
      </c>
      <c r="BU788" s="128">
        <f t="shared" ref="BU788" si="15142">M788/M808</f>
        <v>0.14110060189165949</v>
      </c>
      <c r="BV788" s="132">
        <f t="shared" ref="BV788" si="15143">N788/N808</f>
        <v>7.2253141176756505E-2</v>
      </c>
      <c r="BW788" s="133">
        <f t="shared" ref="BW788" si="15144">O788/O808</f>
        <v>0.10115741307167152</v>
      </c>
      <c r="BX788" s="128">
        <f t="shared" ref="BX788" si="15145">P788/P808</f>
        <v>9.6434971234556258E-2</v>
      </c>
      <c r="BY788" s="129">
        <f t="shared" ref="BY788" si="15146">Q788/Q808</f>
        <v>9.6760483566301472E-2</v>
      </c>
      <c r="BZ788" s="130">
        <f t="shared" ref="BZ788" si="15147">R788/R808</f>
        <v>0.10348075348075349</v>
      </c>
      <c r="CA788" s="131">
        <f t="shared" ref="CA788" si="15148">S788/S808</f>
        <v>7.0104353809105152E-2</v>
      </c>
      <c r="CB788" s="128">
        <f t="shared" ref="CB788" si="15149">T788/T808</f>
        <v>4.0475864898126622E-2</v>
      </c>
      <c r="CC788" s="129">
        <f t="shared" ref="CC788" si="15150">U788/U808</f>
        <v>0.1809775429326288</v>
      </c>
      <c r="CD788" s="130">
        <f t="shared" ref="CD788" si="15151">V788/V808</f>
        <v>4.5057836054620617E-2</v>
      </c>
      <c r="CE788" s="131">
        <f t="shared" ref="CE788" si="15152">W788/W808</f>
        <v>0.10347906843834834</v>
      </c>
      <c r="CF788" s="128">
        <f t="shared" ref="CF788" si="15153">X788/X808</f>
        <v>9.0558957140035548E-2</v>
      </c>
      <c r="CG788" s="129">
        <f t="shared" ref="CG788" si="15154">Y788/Y808</f>
        <v>0.13718581160441626</v>
      </c>
      <c r="CH788" s="130">
        <f t="shared" ref="CH788" si="15155">Z788/Z808</f>
        <v>0.10118172011375895</v>
      </c>
      <c r="CI788" s="128">
        <f t="shared" ref="CI788" si="15156">AA788/AA808</f>
        <v>5.6563121507718535E-2</v>
      </c>
      <c r="CJ788" s="134">
        <f t="shared" ref="CJ788" si="15157">AB788/AB808</f>
        <v>8.4752385393952384E-2</v>
      </c>
      <c r="CK788" s="135">
        <f t="shared" ref="CK788" si="15158">AC788/AC808</f>
        <v>8.4404104931927071E-2</v>
      </c>
    </row>
    <row r="789" spans="1:89" ht="13.5" thickBot="1" x14ac:dyDescent="0.25">
      <c r="A789" s="136" t="s">
        <v>21</v>
      </c>
      <c r="B789" s="175">
        <v>2583</v>
      </c>
      <c r="C789" s="176">
        <v>1051</v>
      </c>
      <c r="D789" s="177">
        <v>866</v>
      </c>
      <c r="E789" s="178">
        <v>880</v>
      </c>
      <c r="F789" s="175">
        <v>2360</v>
      </c>
      <c r="G789" s="179">
        <v>1201</v>
      </c>
      <c r="H789" s="177">
        <v>3104</v>
      </c>
      <c r="I789" s="178">
        <v>2248</v>
      </c>
      <c r="J789" s="175">
        <v>234</v>
      </c>
      <c r="K789" s="179">
        <v>799</v>
      </c>
      <c r="L789" s="177">
        <v>930</v>
      </c>
      <c r="M789" s="175">
        <v>2770</v>
      </c>
      <c r="N789" s="180">
        <v>2195</v>
      </c>
      <c r="O789" s="181">
        <v>3548</v>
      </c>
      <c r="P789" s="175">
        <v>1604</v>
      </c>
      <c r="Q789" s="179">
        <v>1610</v>
      </c>
      <c r="R789" s="177">
        <v>1885</v>
      </c>
      <c r="S789" s="178">
        <v>1405</v>
      </c>
      <c r="T789" s="175">
        <v>261</v>
      </c>
      <c r="U789" s="179">
        <v>955</v>
      </c>
      <c r="V789" s="177">
        <v>847</v>
      </c>
      <c r="W789" s="178">
        <v>2236</v>
      </c>
      <c r="X789" s="175">
        <v>1460</v>
      </c>
      <c r="Y789" s="179">
        <v>1363</v>
      </c>
      <c r="Z789" s="177">
        <v>3080</v>
      </c>
      <c r="AA789" s="175">
        <v>2121</v>
      </c>
      <c r="AB789" s="156">
        <f t="shared" si="15048"/>
        <v>21409</v>
      </c>
      <c r="AC789" s="157">
        <f t="shared" si="15049"/>
        <v>22187</v>
      </c>
      <c r="AE789" s="232" t="s">
        <v>85</v>
      </c>
      <c r="BI789" s="136" t="s">
        <v>21</v>
      </c>
      <c r="BJ789" s="128">
        <f>B789/B808</f>
        <v>9.2856886076859477E-2</v>
      </c>
      <c r="BK789" s="129">
        <f t="shared" ref="BK789" si="15159">C789/C808</f>
        <v>3.8902872371927744E-2</v>
      </c>
      <c r="BL789" s="130">
        <f t="shared" ref="BL789" si="15160">D789/D808</f>
        <v>6.6888082181200278E-2</v>
      </c>
      <c r="BM789" s="131">
        <f t="shared" ref="BM789" si="15161">E789/E808</f>
        <v>6.9285883001338477E-2</v>
      </c>
      <c r="BN789" s="128">
        <f t="shared" ref="BN789" si="15162">F789/F808</f>
        <v>8.2132665135379687E-2</v>
      </c>
      <c r="BO789" s="129">
        <f t="shared" ref="BO789" si="15163">G789/G808</f>
        <v>4.8902642615741683E-2</v>
      </c>
      <c r="BP789" s="130">
        <f t="shared" ref="BP789" si="15164">H789/H808</f>
        <v>7.7903824917176984E-2</v>
      </c>
      <c r="BQ789" s="131">
        <f t="shared" ref="BQ789" si="15165">I789/I808</f>
        <v>5.3174377897625129E-2</v>
      </c>
      <c r="BR789" s="128">
        <f t="shared" ref="BR789" si="15166">J789/J808</f>
        <v>3.8754554488241139E-2</v>
      </c>
      <c r="BS789" s="129">
        <f t="shared" ref="BS789" si="15167">K789/K808</f>
        <v>0.11648928415220877</v>
      </c>
      <c r="BT789" s="130">
        <f t="shared" ref="BT789" si="15168">L789/L808</f>
        <v>4.0620222756060274E-2</v>
      </c>
      <c r="BU789" s="128">
        <f t="shared" ref="BU789" si="15169">M789/M808</f>
        <v>0.11908856405846947</v>
      </c>
      <c r="BV789" s="132">
        <f t="shared" ref="BV789" si="15170">N789/N808</f>
        <v>5.3345322866794664E-2</v>
      </c>
      <c r="BW789" s="133">
        <f t="shared" ref="BW789" si="15171">O789/O808</f>
        <v>8.6818215185846773E-2</v>
      </c>
      <c r="BX789" s="128">
        <f t="shared" ref="BX789" si="15172">P789/P808</f>
        <v>7.5638970102801101E-2</v>
      </c>
      <c r="BY789" s="129">
        <f t="shared" ref="BY789" si="15173">Q789/Q808</f>
        <v>7.6029467321496028E-2</v>
      </c>
      <c r="BZ789" s="130">
        <f t="shared" ref="BZ789" si="15174">R789/R808</f>
        <v>7.7190827190827191E-2</v>
      </c>
      <c r="CA789" s="131">
        <f t="shared" ref="CA789" si="15175">S789/S808</f>
        <v>5.3705898092580556E-2</v>
      </c>
      <c r="CB789" s="128">
        <f t="shared" ref="CB789" si="15176">T789/T808</f>
        <v>3.5689867359496787E-2</v>
      </c>
      <c r="CC789" s="129">
        <f t="shared" ref="CC789" si="15177">U789/U808</f>
        <v>0.11468716224330491</v>
      </c>
      <c r="CD789" s="130">
        <f t="shared" ref="CD789" si="15178">V789/V808</f>
        <v>3.5369774919614148E-2</v>
      </c>
      <c r="CE789" s="131">
        <f t="shared" ref="CE789" si="15179">W789/W808</f>
        <v>7.9868552650378621E-2</v>
      </c>
      <c r="CF789" s="128">
        <f t="shared" ref="CF789" si="15180">X789/X808</f>
        <v>7.2091645269603002E-2</v>
      </c>
      <c r="CG789" s="129">
        <f t="shared" ref="CG789" si="15181">Y789/Y808</f>
        <v>0.10672617649361836</v>
      </c>
      <c r="CH789" s="130">
        <f t="shared" ref="CH789" si="15182">Z789/Z808</f>
        <v>7.5512405609492989E-2</v>
      </c>
      <c r="CI789" s="128">
        <f t="shared" ref="CI789" si="15183">AA789/AA808</f>
        <v>5.0217823657543327E-2</v>
      </c>
      <c r="CJ789" s="134">
        <f t="shared" ref="CJ789" si="15184">AB789/AB808</f>
        <v>6.7462218132775378E-2</v>
      </c>
      <c r="CK789" s="135">
        <f t="shared" ref="CK789" si="15185">AC789/AC808</f>
        <v>7.0166505905978713E-2</v>
      </c>
    </row>
    <row r="790" spans="1:89" ht="14.25" thickTop="1" thickBot="1" x14ac:dyDescent="0.25">
      <c r="A790" s="145" t="s">
        <v>22</v>
      </c>
      <c r="B790" s="182">
        <v>1837</v>
      </c>
      <c r="C790" s="183">
        <v>1148</v>
      </c>
      <c r="D790" s="184">
        <v>719</v>
      </c>
      <c r="E790" s="185">
        <v>695</v>
      </c>
      <c r="F790" s="182">
        <v>2225</v>
      </c>
      <c r="G790" s="186">
        <v>1064</v>
      </c>
      <c r="H790" s="184">
        <v>2683</v>
      </c>
      <c r="I790" s="185">
        <v>1956</v>
      </c>
      <c r="J790" s="182">
        <v>248</v>
      </c>
      <c r="K790" s="186">
        <v>802</v>
      </c>
      <c r="L790" s="184">
        <v>822</v>
      </c>
      <c r="M790" s="182">
        <v>2388</v>
      </c>
      <c r="N790" s="187">
        <v>2037</v>
      </c>
      <c r="O790" s="188">
        <v>3446</v>
      </c>
      <c r="P790" s="182">
        <v>1140</v>
      </c>
      <c r="Q790" s="186">
        <v>1269</v>
      </c>
      <c r="R790" s="184">
        <v>1789</v>
      </c>
      <c r="S790" s="185">
        <v>1429</v>
      </c>
      <c r="T790" s="182">
        <v>266</v>
      </c>
      <c r="U790" s="186">
        <v>607</v>
      </c>
      <c r="V790" s="184">
        <v>781</v>
      </c>
      <c r="W790" s="185">
        <v>2076</v>
      </c>
      <c r="X790" s="182">
        <v>1068</v>
      </c>
      <c r="Y790" s="186">
        <v>972</v>
      </c>
      <c r="Z790" s="184">
        <v>2587</v>
      </c>
      <c r="AA790" s="182">
        <v>2319</v>
      </c>
      <c r="AB790" s="156">
        <f t="shared" si="15048"/>
        <v>18202</v>
      </c>
      <c r="AC790" s="157">
        <f t="shared" si="15049"/>
        <v>20171</v>
      </c>
      <c r="AE790" s="301" t="s">
        <v>0</v>
      </c>
      <c r="AF790" s="303" t="s">
        <v>1</v>
      </c>
      <c r="AG790" s="304"/>
      <c r="AH790" s="303" t="s">
        <v>2</v>
      </c>
      <c r="AI790" s="304"/>
      <c r="AJ790" s="303" t="s">
        <v>3</v>
      </c>
      <c r="AK790" s="304"/>
      <c r="AL790" s="303" t="s">
        <v>4</v>
      </c>
      <c r="AM790" s="304"/>
      <c r="AN790" s="303" t="s">
        <v>5</v>
      </c>
      <c r="AO790" s="304"/>
      <c r="AP790" s="303" t="s">
        <v>6</v>
      </c>
      <c r="AQ790" s="304"/>
      <c r="AR790" s="303" t="s">
        <v>7</v>
      </c>
      <c r="AS790" s="304"/>
      <c r="AT790" s="303" t="s">
        <v>8</v>
      </c>
      <c r="AU790" s="304"/>
      <c r="AV790" s="303" t="s">
        <v>9</v>
      </c>
      <c r="AW790" s="304"/>
      <c r="AX790" s="303" t="s">
        <v>10</v>
      </c>
      <c r="AY790" s="304"/>
      <c r="AZ790" s="303" t="s">
        <v>11</v>
      </c>
      <c r="BA790" s="304"/>
      <c r="BB790" s="303" t="s">
        <v>12</v>
      </c>
      <c r="BC790" s="304"/>
      <c r="BD790" s="306" t="s">
        <v>40</v>
      </c>
      <c r="BE790" s="307"/>
      <c r="BF790" s="308" t="s">
        <v>41</v>
      </c>
      <c r="BG790" s="309"/>
      <c r="BI790" s="145" t="s">
        <v>22</v>
      </c>
      <c r="BJ790" s="128">
        <f>B790/B808</f>
        <v>6.6038753280368123E-2</v>
      </c>
      <c r="BK790" s="129">
        <f t="shared" ref="BK790" si="15186">C790/C808</f>
        <v>4.24933372816109E-2</v>
      </c>
      <c r="BL790" s="130">
        <f t="shared" ref="BL790" si="15187">D790/D808</f>
        <v>5.5534100563837181E-2</v>
      </c>
      <c r="BM790" s="131">
        <f t="shared" ref="BM790" si="15188">E790/E808</f>
        <v>5.4720100779466187E-2</v>
      </c>
      <c r="BN790" s="128">
        <f t="shared" ref="BN790" si="15189">F790/F808</f>
        <v>7.7434398273821953E-2</v>
      </c>
      <c r="BO790" s="129">
        <f t="shared" ref="BO790" si="15190">G790/G808</f>
        <v>4.3324239586302375E-2</v>
      </c>
      <c r="BP790" s="130">
        <f t="shared" ref="BP790" si="15191">H790/H808</f>
        <v>6.733761670515008E-2</v>
      </c>
      <c r="BQ790" s="131">
        <f t="shared" ref="BQ790" si="15192">I790/I808</f>
        <v>4.6267385750780585E-2</v>
      </c>
      <c r="BR790" s="128">
        <f t="shared" ref="BR790" si="15193">J790/J808</f>
        <v>4.1073203047366676E-2</v>
      </c>
      <c r="BS790" s="129">
        <f t="shared" ref="BS790" si="15194">K790/K808</f>
        <v>0.11692666569470768</v>
      </c>
      <c r="BT790" s="130">
        <f t="shared" ref="BT790" si="15195">L790/L808</f>
        <v>3.5903035597291987E-2</v>
      </c>
      <c r="BU790" s="128">
        <f t="shared" ref="BU790" si="15196">M790/M808</f>
        <v>0.10266552020636285</v>
      </c>
      <c r="BV790" s="132">
        <f t="shared" ref="BV790" si="15197">N790/N808</f>
        <v>4.9505431744720149E-2</v>
      </c>
      <c r="BW790" s="133">
        <f t="shared" ref="BW790" si="15198">O790/O808</f>
        <v>8.4322313847358499E-2</v>
      </c>
      <c r="BX790" s="128">
        <f t="shared" ref="BX790" si="15199">P790/P808</f>
        <v>5.3758370272564367E-2</v>
      </c>
      <c r="BY790" s="129">
        <f t="shared" ref="BY790" si="15200">Q790/Q808</f>
        <v>5.9926331696259917E-2</v>
      </c>
      <c r="BZ790" s="130">
        <f t="shared" ref="BZ790" si="15201">R790/R808</f>
        <v>7.3259623259623263E-2</v>
      </c>
      <c r="CA790" s="131">
        <f t="shared" ref="CA790" si="15202">S790/S808</f>
        <v>5.4623294216581936E-2</v>
      </c>
      <c r="CB790" s="128">
        <f t="shared" ref="CB790" si="15203">T790/T808</f>
        <v>3.6373581293586761E-2</v>
      </c>
      <c r="CC790" s="129">
        <f t="shared" ref="CC790" si="15204">U790/U808</f>
        <v>7.2895400504383326E-2</v>
      </c>
      <c r="CD790" s="130">
        <f t="shared" ref="CD790" si="15205">V790/V808</f>
        <v>3.2613688562241616E-2</v>
      </c>
      <c r="CE790" s="131">
        <f t="shared" ref="CE790" si="15206">W790/W808</f>
        <v>7.4153450492927556E-2</v>
      </c>
      <c r="CF790" s="128">
        <f t="shared" ref="CF790" si="15207">X790/X808</f>
        <v>5.2735532293106853E-2</v>
      </c>
      <c r="CG790" s="129">
        <f t="shared" ref="CG790" si="15208">Y790/Y808</f>
        <v>7.6109936575052856E-2</v>
      </c>
      <c r="CH790" s="130">
        <f t="shared" ref="CH790" si="15209">Z790/Z808</f>
        <v>6.3425517309012455E-2</v>
      </c>
      <c r="CI790" s="128">
        <f t="shared" ref="CI790" si="15210">AA790/AA808</f>
        <v>5.4905767591627998E-2</v>
      </c>
      <c r="CJ790" s="134">
        <f t="shared" ref="CJ790" si="15211">AB790/AB808</f>
        <v>5.7356592762519379E-2</v>
      </c>
      <c r="CK790" s="135">
        <f t="shared" ref="CK790" si="15212">AC790/AC808</f>
        <v>6.3790895147135554E-2</v>
      </c>
    </row>
    <row r="791" spans="1:89" ht="15" thickTop="1" thickBot="1" x14ac:dyDescent="0.3">
      <c r="A791" s="136" t="s">
        <v>23</v>
      </c>
      <c r="B791" s="175">
        <v>1527</v>
      </c>
      <c r="C791" s="176">
        <v>1157</v>
      </c>
      <c r="D791" s="177">
        <v>608</v>
      </c>
      <c r="E791" s="178">
        <v>533</v>
      </c>
      <c r="F791" s="175">
        <v>1618</v>
      </c>
      <c r="G791" s="179">
        <v>788</v>
      </c>
      <c r="H791" s="177">
        <v>2187</v>
      </c>
      <c r="I791" s="178">
        <v>1905</v>
      </c>
      <c r="J791" s="175">
        <v>251</v>
      </c>
      <c r="K791" s="179">
        <v>607</v>
      </c>
      <c r="L791" s="177">
        <v>678</v>
      </c>
      <c r="M791" s="175">
        <v>1394</v>
      </c>
      <c r="N791" s="180">
        <v>1719</v>
      </c>
      <c r="O791" s="181">
        <v>2157</v>
      </c>
      <c r="P791" s="175">
        <v>980</v>
      </c>
      <c r="Q791" s="179">
        <v>877</v>
      </c>
      <c r="R791" s="177">
        <v>1393</v>
      </c>
      <c r="S791" s="178">
        <v>1237</v>
      </c>
      <c r="T791" s="175">
        <v>258</v>
      </c>
      <c r="U791" s="179">
        <v>435</v>
      </c>
      <c r="V791" s="177">
        <v>622</v>
      </c>
      <c r="W791" s="178">
        <v>1635</v>
      </c>
      <c r="X791" s="175">
        <v>859</v>
      </c>
      <c r="Y791" s="179">
        <v>593</v>
      </c>
      <c r="Z791" s="177">
        <v>2212</v>
      </c>
      <c r="AA791" s="175">
        <v>2101</v>
      </c>
      <c r="AB791" s="156">
        <f t="shared" si="15048"/>
        <v>14912</v>
      </c>
      <c r="AC791" s="157">
        <f t="shared" si="15049"/>
        <v>15419</v>
      </c>
      <c r="AE791" s="302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5.4894488981558041E-2</v>
      </c>
      <c r="BK791" s="129">
        <f t="shared" ref="BK791" si="15213">C791/C808</f>
        <v>4.2826473201066036E-2</v>
      </c>
      <c r="BL791" s="130">
        <f t="shared" ref="BL791" si="15214">D791/D808</f>
        <v>4.6960685873175256E-2</v>
      </c>
      <c r="BM791" s="131">
        <f t="shared" ref="BM791" si="15215">E791/E808</f>
        <v>4.1965199590583417E-2</v>
      </c>
      <c r="BN791" s="128">
        <f t="shared" ref="BN791" si="15216">F791/F808</f>
        <v>5.6309598385188279E-2</v>
      </c>
      <c r="BO791" s="129">
        <f t="shared" ref="BO791" si="15217">G791/G808</f>
        <v>3.2085996986847998E-2</v>
      </c>
      <c r="BP791" s="130">
        <f t="shared" ref="BP791" si="15218">H791/H808</f>
        <v>5.4889067362714587E-2</v>
      </c>
      <c r="BQ791" s="131">
        <f t="shared" ref="BQ791" si="15219">I791/I808</f>
        <v>4.5061027533352255E-2</v>
      </c>
      <c r="BR791" s="128">
        <f t="shared" ref="BR791" si="15220">J791/J808</f>
        <v>4.1570056310036435E-2</v>
      </c>
      <c r="BS791" s="129">
        <f t="shared" ref="BS791" si="15221">K791/K808</f>
        <v>8.8496865432278762E-2</v>
      </c>
      <c r="BT791" s="130">
        <f t="shared" ref="BT791" si="15222">L791/L808</f>
        <v>2.9613452718934265E-2</v>
      </c>
      <c r="BU791" s="128">
        <f t="shared" ref="BU791" si="15223">M791/M808</f>
        <v>5.9931212381771279E-2</v>
      </c>
      <c r="BV791" s="132">
        <f t="shared" ref="BV791" si="15224">N791/N808</f>
        <v>4.1777043283836003E-2</v>
      </c>
      <c r="BW791" s="133">
        <f t="shared" ref="BW791" si="15225">O791/O808</f>
        <v>5.2780972422737174E-2</v>
      </c>
      <c r="BX791" s="128">
        <f t="shared" ref="BX791" si="15226">P791/P808</f>
        <v>4.6213335848344805E-2</v>
      </c>
      <c r="BY791" s="129">
        <f t="shared" ref="BY791" si="15227">Q791/Q808</f>
        <v>4.1414809217982622E-2</v>
      </c>
      <c r="BZ791" s="130">
        <f t="shared" ref="BZ791" si="15228">R791/R808</f>
        <v>5.7043407043407046E-2</v>
      </c>
      <c r="CA791" s="131">
        <f t="shared" ref="CA791" si="15229">S791/S808</f>
        <v>4.7284125224570928E-2</v>
      </c>
      <c r="CB791" s="128">
        <f t="shared" ref="CB791" si="15230">T791/T808</f>
        <v>3.5279638999042802E-2</v>
      </c>
      <c r="CC791" s="129">
        <f t="shared" ref="CC791" si="15231">U791/U808</f>
        <v>5.2239702173651974E-2</v>
      </c>
      <c r="CD791" s="130">
        <f t="shared" ref="CD791" si="15232">V791/V808</f>
        <v>2.5974025974025976E-2</v>
      </c>
      <c r="CE791" s="131">
        <f t="shared" ref="CE791" si="15233">W791/W808</f>
        <v>5.8401200171453067E-2</v>
      </c>
      <c r="CF791" s="128">
        <f t="shared" ref="CF791" si="15234">X791/X808</f>
        <v>4.2415563894923958E-2</v>
      </c>
      <c r="CG791" s="129">
        <f t="shared" ref="CG791" si="15235">Y791/Y808</f>
        <v>4.6433325503092947E-2</v>
      </c>
      <c r="CH791" s="130">
        <f t="shared" ref="CH791" si="15236">Z791/Z808</f>
        <v>5.4231636755908599E-2</v>
      </c>
      <c r="CI791" s="128">
        <f t="shared" ref="CI791" si="15237">AA791/AA808</f>
        <v>4.9744293967231748E-2</v>
      </c>
      <c r="CJ791" s="134">
        <f t="shared" ref="CJ791" si="15238">AB791/AB808</f>
        <v>4.6989424858514942E-2</v>
      </c>
      <c r="CK791" s="135">
        <f t="shared" ref="CK791" si="15239">AC791/AC808</f>
        <v>4.8762669787005268E-2</v>
      </c>
    </row>
    <row r="792" spans="1:89" ht="13.5" thickTop="1" x14ac:dyDescent="0.2">
      <c r="A792" s="145" t="s">
        <v>24</v>
      </c>
      <c r="B792" s="189">
        <v>1376</v>
      </c>
      <c r="C792" s="183">
        <v>1069</v>
      </c>
      <c r="D792" s="184">
        <v>684</v>
      </c>
      <c r="E792" s="185">
        <v>486</v>
      </c>
      <c r="F792" s="182">
        <v>1729</v>
      </c>
      <c r="G792" s="186">
        <v>800</v>
      </c>
      <c r="H792" s="184">
        <v>2052</v>
      </c>
      <c r="I792" s="185">
        <v>1778</v>
      </c>
      <c r="J792" s="182">
        <v>302</v>
      </c>
      <c r="K792" s="186">
        <v>376</v>
      </c>
      <c r="L792" s="184">
        <v>786</v>
      </c>
      <c r="M792" s="182">
        <v>1368</v>
      </c>
      <c r="N792" s="187">
        <v>1695</v>
      </c>
      <c r="O792" s="190">
        <v>1933</v>
      </c>
      <c r="P792" s="182">
        <v>975</v>
      </c>
      <c r="Q792" s="186">
        <v>769</v>
      </c>
      <c r="R792" s="184">
        <v>1262</v>
      </c>
      <c r="S792" s="185">
        <v>1129</v>
      </c>
      <c r="T792" s="182">
        <v>230</v>
      </c>
      <c r="U792" s="186">
        <v>302</v>
      </c>
      <c r="V792" s="184">
        <v>721</v>
      </c>
      <c r="W792" s="191">
        <v>1528</v>
      </c>
      <c r="X792" s="182">
        <v>768</v>
      </c>
      <c r="Y792" s="186">
        <v>521</v>
      </c>
      <c r="Z792" s="184">
        <v>2088</v>
      </c>
      <c r="AA792" s="182">
        <v>2303</v>
      </c>
      <c r="AB792" s="156">
        <f t="shared" si="15048"/>
        <v>14668</v>
      </c>
      <c r="AC792" s="157">
        <f t="shared" si="15049"/>
        <v>14362</v>
      </c>
      <c r="AE792" s="235" t="str">
        <f>$AE$17</f>
        <v>17:00 - 17:59</v>
      </c>
      <c r="AF792" s="125">
        <f t="shared" ref="AF792:AU794" si="15240">SUMIF($A$9:$A$32,$AE792,B$784:B$807)</f>
        <v>1455</v>
      </c>
      <c r="AG792" s="172">
        <f t="shared" si="15240"/>
        <v>3472</v>
      </c>
      <c r="AH792" s="126">
        <f t="shared" si="15240"/>
        <v>1154</v>
      </c>
      <c r="AI792" s="166">
        <f t="shared" si="15240"/>
        <v>1201</v>
      </c>
      <c r="AJ792" s="125">
        <f t="shared" si="15240"/>
        <v>1442</v>
      </c>
      <c r="AK792" s="127">
        <f t="shared" si="15240"/>
        <v>2624</v>
      </c>
      <c r="AL792" s="126">
        <f t="shared" si="15240"/>
        <v>2345</v>
      </c>
      <c r="AM792" s="166">
        <f t="shared" si="15240"/>
        <v>4528</v>
      </c>
      <c r="AN792" s="125">
        <f t="shared" si="15240"/>
        <v>991</v>
      </c>
      <c r="AO792" s="127">
        <f t="shared" si="15240"/>
        <v>283</v>
      </c>
      <c r="AP792" s="126">
        <f t="shared" si="15240"/>
        <v>2933</v>
      </c>
      <c r="AQ792" s="125">
        <f t="shared" si="15240"/>
        <v>777</v>
      </c>
      <c r="AR792" s="165">
        <f t="shared" si="15240"/>
        <v>4011</v>
      </c>
      <c r="AS792" s="167">
        <f t="shared" si="15240"/>
        <v>2569</v>
      </c>
      <c r="AT792" s="125">
        <f t="shared" si="15240"/>
        <v>1959</v>
      </c>
      <c r="AU792" s="127">
        <f t="shared" si="15240"/>
        <v>1659</v>
      </c>
      <c r="AV792" s="126">
        <f t="shared" ref="AP792:BE794" si="15241">SUMIF($A$9:$A$32,$AE792,R$784:R$807)</f>
        <v>1611</v>
      </c>
      <c r="AW792" s="166">
        <f t="shared" si="15241"/>
        <v>2347</v>
      </c>
      <c r="AX792" s="125">
        <f t="shared" si="15241"/>
        <v>1334</v>
      </c>
      <c r="AY792" s="127">
        <f t="shared" si="15241"/>
        <v>242</v>
      </c>
      <c r="AZ792" s="126">
        <f t="shared" si="15241"/>
        <v>2804</v>
      </c>
      <c r="BA792" s="166">
        <f t="shared" si="15241"/>
        <v>1393</v>
      </c>
      <c r="BB792" s="125">
        <f t="shared" si="15241"/>
        <v>2201</v>
      </c>
      <c r="BC792" s="127">
        <f t="shared" si="15241"/>
        <v>703</v>
      </c>
      <c r="BD792" s="170">
        <f t="shared" si="15241"/>
        <v>2993</v>
      </c>
      <c r="BE792" s="171">
        <f t="shared" si="15241"/>
        <v>3794</v>
      </c>
      <c r="BF792" s="156">
        <f>AF792+AH792+AJ792+AL792+AN792+AP792+AR792+AT792+AV792+AX792+AZ792+BB792+BD792</f>
        <v>27233</v>
      </c>
      <c r="BG792" s="157">
        <f>AG792+AI792+AK792+AM792+AO792+AQ792+AS792+AU792+AW792+AY792+BA792+BC792+BE792</f>
        <v>25592</v>
      </c>
      <c r="BI792" s="145" t="s">
        <v>24</v>
      </c>
      <c r="BJ792" s="128">
        <f>B792/B808</f>
        <v>4.9466153790847324E-2</v>
      </c>
      <c r="BK792" s="129">
        <f t="shared" ref="BK792" si="15242">C792/C808</f>
        <v>3.9569144210838021E-2</v>
      </c>
      <c r="BL792" s="130">
        <f t="shared" ref="BL792" si="15243">D792/D808</f>
        <v>5.2830771607322156E-2</v>
      </c>
      <c r="BM792" s="131">
        <f t="shared" ref="BM792" si="15244">E792/E808</f>
        <v>3.8264703566648295E-2</v>
      </c>
      <c r="BN792" s="128">
        <f t="shared" ref="BN792" si="15245">F792/F808</f>
        <v>6.0172617804691304E-2</v>
      </c>
      <c r="BO792" s="129">
        <f t="shared" ref="BO792" si="15246">G792/G808</f>
        <v>3.2574616230302535E-2</v>
      </c>
      <c r="BP792" s="130">
        <f t="shared" ref="BP792" si="15247">H792/H808</f>
        <v>5.1500853327979115E-2</v>
      </c>
      <c r="BQ792" s="131">
        <f t="shared" ref="BQ792" si="15248">I792/I808</f>
        <v>4.2056959031128771E-2</v>
      </c>
      <c r="BR792" s="128">
        <f t="shared" ref="BR792" si="15249">J792/J808</f>
        <v>5.0016561775422325E-2</v>
      </c>
      <c r="BS792" s="129">
        <f t="shared" ref="BS792" si="15250">K792/K808</f>
        <v>5.4818486659862956E-2</v>
      </c>
      <c r="BT792" s="130">
        <f t="shared" ref="BT792" si="15251">L792/L808</f>
        <v>3.4330639877702553E-2</v>
      </c>
      <c r="BU792" s="128">
        <f t="shared" ref="BU792" si="15252">M792/M808</f>
        <v>5.88134135855546E-2</v>
      </c>
      <c r="BV792" s="132">
        <f t="shared" ref="BV792" si="15253">N792/N808</f>
        <v>4.119376868301456E-2</v>
      </c>
      <c r="BW792" s="133">
        <f t="shared" ref="BW792" si="15254">O792/O808</f>
        <v>4.7299777326449216E-2</v>
      </c>
      <c r="BX792" s="128">
        <f t="shared" ref="BX792" si="15255">P792/P808</f>
        <v>4.5977553522587949E-2</v>
      </c>
      <c r="BY792" s="129">
        <f t="shared" ref="BY792" si="15256">Q792/Q808</f>
        <v>3.6314695882130717E-2</v>
      </c>
      <c r="BZ792" s="130">
        <f t="shared" ref="BZ792" si="15257">R792/R808</f>
        <v>5.167895167895168E-2</v>
      </c>
      <c r="CA792" s="131">
        <f t="shared" ref="CA792" si="15258">S792/S808</f>
        <v>4.3155842666564734E-2</v>
      </c>
      <c r="CB792" s="128">
        <f t="shared" ref="CB792" si="15259">T792/T808</f>
        <v>3.1450840968138931E-2</v>
      </c>
      <c r="CC792" s="129">
        <f t="shared" ref="CC792" si="15260">U792/U808</f>
        <v>3.6267563348144592E-2</v>
      </c>
      <c r="CD792" s="130">
        <f t="shared" ref="CD792" si="15261">V792/V808</f>
        <v>3.0108155510084771E-2</v>
      </c>
      <c r="CE792" s="131">
        <f t="shared" ref="CE792" si="15262">W792/W808</f>
        <v>5.4579225603657668E-2</v>
      </c>
      <c r="CF792" s="128">
        <f t="shared" ref="CF792" si="15263">X792/X808</f>
        <v>3.7922180525380211E-2</v>
      </c>
      <c r="CG792" s="129">
        <f t="shared" ref="CG792" si="15264">Y792/Y808</f>
        <v>4.0795552423459398E-2</v>
      </c>
      <c r="CH792" s="130">
        <f t="shared" ref="CH792" si="15265">Z792/Z808</f>
        <v>5.1191526919682262E-2</v>
      </c>
      <c r="CI792" s="128">
        <f t="shared" ref="CI792" si="15266">AA792/AA808</f>
        <v>5.4526943839378728E-2</v>
      </c>
      <c r="CJ792" s="134">
        <f t="shared" ref="CJ792" si="15267">AB792/AB808</f>
        <v>4.6220552831591814E-2</v>
      </c>
      <c r="CK792" s="135">
        <f t="shared" ref="CK792" si="15268">AC792/AC808</f>
        <v>4.5419901646084025E-2</v>
      </c>
    </row>
    <row r="793" spans="1:89" x14ac:dyDescent="0.2">
      <c r="A793" s="136" t="s">
        <v>25</v>
      </c>
      <c r="B793" s="192">
        <v>1283</v>
      </c>
      <c r="C793" s="176">
        <v>1285</v>
      </c>
      <c r="D793" s="177">
        <v>586</v>
      </c>
      <c r="E793" s="178">
        <v>562</v>
      </c>
      <c r="F793" s="175">
        <v>1676</v>
      </c>
      <c r="G793" s="179">
        <v>809</v>
      </c>
      <c r="H793" s="177">
        <v>2152</v>
      </c>
      <c r="I793" s="178">
        <v>1892</v>
      </c>
      <c r="J793" s="175">
        <v>258</v>
      </c>
      <c r="K793" s="176">
        <v>324</v>
      </c>
      <c r="L793" s="177">
        <v>791</v>
      </c>
      <c r="M793" s="175">
        <v>1191</v>
      </c>
      <c r="N793" s="180">
        <v>1649</v>
      </c>
      <c r="O793" s="193">
        <v>1920</v>
      </c>
      <c r="P793" s="175">
        <v>904</v>
      </c>
      <c r="Q793" s="176">
        <v>795</v>
      </c>
      <c r="R793" s="177">
        <v>1197</v>
      </c>
      <c r="S793" s="178">
        <v>1145</v>
      </c>
      <c r="T793" s="184">
        <v>227</v>
      </c>
      <c r="U793" s="175">
        <v>283</v>
      </c>
      <c r="V793" s="177">
        <v>792</v>
      </c>
      <c r="W793" s="194">
        <v>1459</v>
      </c>
      <c r="X793" s="175">
        <v>794</v>
      </c>
      <c r="Y793" s="179">
        <v>481</v>
      </c>
      <c r="Z793" s="177">
        <v>2037</v>
      </c>
      <c r="AA793" s="175">
        <v>2161</v>
      </c>
      <c r="AB793" s="156">
        <f t="shared" si="15048"/>
        <v>14346</v>
      </c>
      <c r="AC793" s="157">
        <f t="shared" si="15049"/>
        <v>14307</v>
      </c>
      <c r="AE793" s="237" t="str">
        <f>$AE$18</f>
        <v>18:00 - 18:59</v>
      </c>
      <c r="AF793" s="125">
        <f t="shared" si="15240"/>
        <v>1565</v>
      </c>
      <c r="AG793" s="176">
        <f t="shared" si="15240"/>
        <v>3622</v>
      </c>
      <c r="AH793" s="177">
        <f t="shared" si="15240"/>
        <v>916</v>
      </c>
      <c r="AI793" s="178">
        <f t="shared" si="15240"/>
        <v>1293</v>
      </c>
      <c r="AJ793" s="238">
        <f t="shared" si="15240"/>
        <v>1192</v>
      </c>
      <c r="AK793" s="179">
        <f t="shared" si="15240"/>
        <v>2629</v>
      </c>
      <c r="AL793" s="177">
        <f t="shared" si="15240"/>
        <v>2640</v>
      </c>
      <c r="AM793" s="178">
        <f t="shared" si="15240"/>
        <v>4976</v>
      </c>
      <c r="AN793" s="238">
        <f t="shared" si="15240"/>
        <v>597</v>
      </c>
      <c r="AO793" s="179">
        <f t="shared" si="15240"/>
        <v>272</v>
      </c>
      <c r="AP793" s="177">
        <f t="shared" si="15241"/>
        <v>2882</v>
      </c>
      <c r="AQ793" s="238">
        <f t="shared" si="15241"/>
        <v>857</v>
      </c>
      <c r="AR793" s="180">
        <f t="shared" si="15241"/>
        <v>4187</v>
      </c>
      <c r="AS793" s="181">
        <f t="shared" si="15241"/>
        <v>2523</v>
      </c>
      <c r="AT793" s="238">
        <f t="shared" si="15241"/>
        <v>1856</v>
      </c>
      <c r="AU793" s="179">
        <f t="shared" si="15241"/>
        <v>1820</v>
      </c>
      <c r="AV793" s="177">
        <f t="shared" si="15241"/>
        <v>1686</v>
      </c>
      <c r="AW793" s="178">
        <f t="shared" si="15241"/>
        <v>2592</v>
      </c>
      <c r="AX793" s="238">
        <f t="shared" si="15241"/>
        <v>1103</v>
      </c>
      <c r="AY793" s="179">
        <f t="shared" si="15241"/>
        <v>294</v>
      </c>
      <c r="AZ793" s="177">
        <f t="shared" si="15241"/>
        <v>3178</v>
      </c>
      <c r="BA793" s="178">
        <f t="shared" si="15241"/>
        <v>1676</v>
      </c>
      <c r="BB793" s="238">
        <f t="shared" si="15241"/>
        <v>2009</v>
      </c>
      <c r="BC793" s="179">
        <f t="shared" si="15241"/>
        <v>838</v>
      </c>
      <c r="BD793" s="177">
        <f t="shared" si="15241"/>
        <v>2824</v>
      </c>
      <c r="BE793" s="238">
        <f t="shared" si="15241"/>
        <v>4340</v>
      </c>
      <c r="BF793" s="158">
        <f>SUM(AF793,AH793,AJ793,AL793,AN793,AP793,AR793,AT793,AV793,AX793,AZ793,BB793,BD793)</f>
        <v>26635</v>
      </c>
      <c r="BG793" s="159">
        <f>SUM(AG793,AI793,AK793,AM793,AO793,AQ793,AS793,AU793,AW793,AY793,BA793,BC793,BE793)</f>
        <v>27732</v>
      </c>
      <c r="BI793" s="136" t="s">
        <v>25</v>
      </c>
      <c r="BJ793" s="128">
        <f>B793/B808</f>
        <v>4.6122874501204301E-2</v>
      </c>
      <c r="BK793" s="129">
        <f t="shared" ref="BK793" si="15269">C793/C808</f>
        <v>4.7564406277761324E-2</v>
      </c>
      <c r="BL793" s="130">
        <f t="shared" ref="BL793" si="15270">D793/D808</f>
        <v>4.5261450529080094E-2</v>
      </c>
      <c r="BM793" s="131">
        <f t="shared" ref="BM793" si="15271">E793/E808</f>
        <v>4.4248484371309349E-2</v>
      </c>
      <c r="BN793" s="128">
        <f t="shared" ref="BN793" si="15272">F793/F808</f>
        <v>5.8328113036820492E-2</v>
      </c>
      <c r="BO793" s="129">
        <f t="shared" ref="BO793" si="15273">G793/G808</f>
        <v>3.2941080662893439E-2</v>
      </c>
      <c r="BP793" s="130">
        <f t="shared" ref="BP793" si="15274">H793/H808</f>
        <v>5.4010641501857241E-2</v>
      </c>
      <c r="BQ793" s="131">
        <f t="shared" ref="BQ793" si="15275">I793/I808</f>
        <v>4.4753524458321509E-2</v>
      </c>
      <c r="BR793" s="128">
        <f t="shared" ref="BR793" si="15276">J793/J808</f>
        <v>4.2729380589599207E-2</v>
      </c>
      <c r="BS793" s="129">
        <f t="shared" ref="BS793" si="15277">K793/K808</f>
        <v>4.7237206589881904E-2</v>
      </c>
      <c r="BT793" s="130">
        <f t="shared" ref="BT793" si="15278">L793/L808</f>
        <v>3.4549028172089977E-2</v>
      </c>
      <c r="BU793" s="128">
        <f t="shared" ref="BU793" si="15279">M793/M808</f>
        <v>5.1203783319002577E-2</v>
      </c>
      <c r="BV793" s="132">
        <f t="shared" ref="BV793" si="15280">N793/N808</f>
        <v>4.007582569810679E-2</v>
      </c>
      <c r="BW793" s="133">
        <f t="shared" ref="BW793" si="15281">O793/O808</f>
        <v>4.6981672253896788E-2</v>
      </c>
      <c r="BX793" s="128">
        <f t="shared" ref="BX793" si="15282">P793/P808</f>
        <v>4.2629444496840516E-2</v>
      </c>
      <c r="BY793" s="129">
        <f t="shared" ref="BY793" si="15283">Q793/Q808</f>
        <v>3.7542500944465436E-2</v>
      </c>
      <c r="BZ793" s="130">
        <f t="shared" ref="BZ793" si="15284">R793/R808</f>
        <v>4.9017199017199017E-2</v>
      </c>
      <c r="CA793" s="131">
        <f t="shared" ref="CA793" si="15285">S793/S808</f>
        <v>4.3767440082565653E-2</v>
      </c>
      <c r="CB793" s="128">
        <f t="shared" ref="CB793" si="15286">T793/T808</f>
        <v>3.1040612607684946E-2</v>
      </c>
      <c r="CC793" s="129">
        <f t="shared" ref="CC793" si="15287">U793/U808</f>
        <v>3.398582923021496E-2</v>
      </c>
      <c r="CD793" s="130">
        <f t="shared" ref="CD793" si="15288">V793/V808</f>
        <v>3.3073036288470373E-2</v>
      </c>
      <c r="CE793" s="131">
        <f t="shared" ref="CE793" si="15289">W793/W808</f>
        <v>5.2114587798256895E-2</v>
      </c>
      <c r="CF793" s="128">
        <f t="shared" ref="CF793" si="15290">X793/X808</f>
        <v>3.9206004345249852E-2</v>
      </c>
      <c r="CG793" s="129">
        <f t="shared" ref="CG793" si="15291">Y793/Y808</f>
        <v>3.766345626810743E-2</v>
      </c>
      <c r="CH793" s="130">
        <f t="shared" ref="CH793" si="15292">Z793/Z808</f>
        <v>4.9941159164460132E-2</v>
      </c>
      <c r="CI793" s="128">
        <f t="shared" ref="CI793" si="15293">AA793/AA808</f>
        <v>5.1164883038166492E-2</v>
      </c>
      <c r="CJ793" s="134">
        <f t="shared" ref="CJ793" si="15294">AB793/AB808</f>
        <v>4.5205893845242449E-2</v>
      </c>
      <c r="CK793" s="135">
        <f t="shared" ref="CK793" si="15295">AC793/AC808</f>
        <v>4.5245963852563999E-2</v>
      </c>
    </row>
    <row r="794" spans="1:89" ht="13.5" thickBot="1" x14ac:dyDescent="0.25">
      <c r="A794" s="145" t="s">
        <v>26</v>
      </c>
      <c r="B794" s="189">
        <v>1201</v>
      </c>
      <c r="C794" s="183">
        <v>1185</v>
      </c>
      <c r="D794" s="184">
        <v>459</v>
      </c>
      <c r="E794" s="185">
        <v>543</v>
      </c>
      <c r="F794" s="182">
        <v>1301</v>
      </c>
      <c r="G794" s="186">
        <v>881</v>
      </c>
      <c r="H794" s="184">
        <v>1801</v>
      </c>
      <c r="I794" s="185">
        <v>1794</v>
      </c>
      <c r="J794" s="182">
        <v>334</v>
      </c>
      <c r="K794" s="183">
        <v>306</v>
      </c>
      <c r="L794" s="184">
        <v>828</v>
      </c>
      <c r="M794" s="182">
        <v>1049</v>
      </c>
      <c r="N794" s="187">
        <v>1477</v>
      </c>
      <c r="O794" s="190">
        <v>1644</v>
      </c>
      <c r="P794" s="182">
        <v>779</v>
      </c>
      <c r="Q794" s="183">
        <v>783</v>
      </c>
      <c r="R794" s="184">
        <v>1126</v>
      </c>
      <c r="S794" s="185">
        <v>1041</v>
      </c>
      <c r="T794" s="182">
        <v>177</v>
      </c>
      <c r="U794" s="186">
        <v>355</v>
      </c>
      <c r="V794" s="184">
        <v>762</v>
      </c>
      <c r="W794" s="191">
        <v>1247</v>
      </c>
      <c r="X794" s="182">
        <v>667</v>
      </c>
      <c r="Y794" s="186">
        <v>429</v>
      </c>
      <c r="Z794" s="184">
        <v>2127</v>
      </c>
      <c r="AA794" s="182">
        <v>2195</v>
      </c>
      <c r="AB794" s="156">
        <f t="shared" si="15048"/>
        <v>13039</v>
      </c>
      <c r="AC794" s="157">
        <f t="shared" si="15049"/>
        <v>13452</v>
      </c>
      <c r="AE794" s="235">
        <f>$AE$19</f>
        <v>0</v>
      </c>
      <c r="AF794" s="125">
        <f t="shared" si="15240"/>
        <v>0</v>
      </c>
      <c r="AG794" s="183">
        <f t="shared" si="15240"/>
        <v>0</v>
      </c>
      <c r="AH794" s="184">
        <f t="shared" si="15240"/>
        <v>0</v>
      </c>
      <c r="AI794" s="185">
        <f t="shared" si="15240"/>
        <v>0</v>
      </c>
      <c r="AJ794" s="182">
        <f t="shared" si="15240"/>
        <v>0</v>
      </c>
      <c r="AK794" s="186">
        <f t="shared" si="15240"/>
        <v>0</v>
      </c>
      <c r="AL794" s="184">
        <f t="shared" si="15240"/>
        <v>0</v>
      </c>
      <c r="AM794" s="185">
        <f t="shared" si="15240"/>
        <v>0</v>
      </c>
      <c r="AN794" s="182">
        <f t="shared" si="15240"/>
        <v>0</v>
      </c>
      <c r="AO794" s="186">
        <f t="shared" si="15240"/>
        <v>0</v>
      </c>
      <c r="AP794" s="184">
        <f t="shared" si="15241"/>
        <v>0</v>
      </c>
      <c r="AQ794" s="182">
        <f t="shared" si="15241"/>
        <v>0</v>
      </c>
      <c r="AR794" s="187">
        <f t="shared" si="15241"/>
        <v>0</v>
      </c>
      <c r="AS794" s="188">
        <f t="shared" si="15241"/>
        <v>0</v>
      </c>
      <c r="AT794" s="182">
        <f t="shared" si="15241"/>
        <v>0</v>
      </c>
      <c r="AU794" s="186">
        <f t="shared" si="15241"/>
        <v>0</v>
      </c>
      <c r="AV794" s="184">
        <f t="shared" si="15241"/>
        <v>0</v>
      </c>
      <c r="AW794" s="185">
        <f t="shared" si="15241"/>
        <v>0</v>
      </c>
      <c r="AX794" s="182">
        <f t="shared" si="15241"/>
        <v>0</v>
      </c>
      <c r="AY794" s="186">
        <f t="shared" si="15241"/>
        <v>0</v>
      </c>
      <c r="AZ794" s="184">
        <f t="shared" si="15241"/>
        <v>0</v>
      </c>
      <c r="BA794" s="185">
        <f t="shared" si="15241"/>
        <v>0</v>
      </c>
      <c r="BB794" s="182">
        <f t="shared" si="15241"/>
        <v>0</v>
      </c>
      <c r="BC794" s="186">
        <f t="shared" si="15241"/>
        <v>0</v>
      </c>
      <c r="BD794" s="184">
        <f t="shared" si="15241"/>
        <v>0</v>
      </c>
      <c r="BE794" s="182">
        <f t="shared" si="15241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4.3175036847970666E-2</v>
      </c>
      <c r="BK794" s="129">
        <f t="shared" ref="BK794" si="15296">C794/C808</f>
        <v>4.3862896061593132E-2</v>
      </c>
      <c r="BL794" s="130">
        <f t="shared" ref="BL794" si="15297">D794/D808</f>
        <v>3.5452228315439871E-2</v>
      </c>
      <c r="BM794" s="131">
        <f t="shared" ref="BM794" si="15298">E794/E808</f>
        <v>4.2752539170144085E-2</v>
      </c>
      <c r="BN794" s="128">
        <f t="shared" ref="BN794" si="15299">F794/F808</f>
        <v>4.5277371754715669E-2</v>
      </c>
      <c r="BO794" s="129">
        <f t="shared" ref="BO794" si="15300">G794/G808</f>
        <v>3.5872796123620668E-2</v>
      </c>
      <c r="BP794" s="130">
        <f t="shared" ref="BP794" si="15301">H794/H808</f>
        <v>4.5201285011545023E-2</v>
      </c>
      <c r="BQ794" s="131">
        <f t="shared" ref="BQ794" si="15302">I794/I808</f>
        <v>4.2435424354243544E-2</v>
      </c>
      <c r="BR794" s="128">
        <f t="shared" ref="BR794" si="15303">J794/J808</f>
        <v>5.5316329910566411E-2</v>
      </c>
      <c r="BS794" s="129">
        <f t="shared" ref="BS794" si="15304">K794/K808</f>
        <v>4.4612917334888466E-2</v>
      </c>
      <c r="BT794" s="130">
        <f t="shared" ref="BT794" si="15305">L794/L808</f>
        <v>3.616510155055689E-2</v>
      </c>
      <c r="BU794" s="128">
        <f t="shared" ref="BU794" si="15306">M794/M808</f>
        <v>4.5098882201203783E-2</v>
      </c>
      <c r="BV794" s="132">
        <f t="shared" ref="BV794" si="15307">N794/N808</f>
        <v>3.5895691058886431E-2</v>
      </c>
      <c r="BW794" s="133">
        <f t="shared" ref="BW794" si="15308">O794/O808</f>
        <v>4.0228056867399123E-2</v>
      </c>
      <c r="BX794" s="128">
        <f t="shared" ref="BX794" si="15309">P794/P808</f>
        <v>3.6734886352918987E-2</v>
      </c>
      <c r="BY794" s="129">
        <f t="shared" ref="BY794" si="15310">Q794/Q808</f>
        <v>3.697582168492633E-2</v>
      </c>
      <c r="BZ794" s="130">
        <f t="shared" ref="BZ794" si="15311">R794/R808</f>
        <v>4.6109746109746108E-2</v>
      </c>
      <c r="CA794" s="131">
        <f t="shared" ref="CA794" si="15312">S794/S808</f>
        <v>3.979205687855969E-2</v>
      </c>
      <c r="CB794" s="128">
        <f t="shared" ref="CB794" si="15313">T794/T808</f>
        <v>2.4203473266785177E-2</v>
      </c>
      <c r="CC794" s="129">
        <f t="shared" ref="CC794" si="15314">U794/U808</f>
        <v>4.2632400624474598E-2</v>
      </c>
      <c r="CD794" s="130">
        <f t="shared" ref="CD794" si="15315">V794/V808</f>
        <v>3.1820269762391946E-2</v>
      </c>
      <c r="CE794" s="131">
        <f t="shared" ref="CE794" si="15316">W794/W808</f>
        <v>4.4542077439634231E-2</v>
      </c>
      <c r="CF794" s="128">
        <f t="shared" ref="CF794" si="15317">X794/X808</f>
        <v>3.2935018763578905E-2</v>
      </c>
      <c r="CG794" s="129">
        <f t="shared" ref="CG794" si="15318">Y794/Y808</f>
        <v>3.3591731266149873E-2</v>
      </c>
      <c r="CH794" s="130">
        <f t="shared" ref="CH794" si="15319">Z794/Z808</f>
        <v>5.2147690497205058E-2</v>
      </c>
      <c r="CI794" s="128">
        <f t="shared" ref="CI794" si="15320">AA794/AA808</f>
        <v>5.196988351169618E-2</v>
      </c>
      <c r="CJ794" s="134">
        <f t="shared" ref="CJ794" si="15321">AB794/AB808</f>
        <v>4.1087386717420626E-2</v>
      </c>
      <c r="CK794" s="135">
        <f t="shared" ref="CK794" si="15322">AC794/AC808</f>
        <v>4.2542021789661773E-2</v>
      </c>
    </row>
    <row r="795" spans="1:89" ht="14.25" thickTop="1" thickBot="1" x14ac:dyDescent="0.25">
      <c r="A795" s="136" t="s">
        <v>27</v>
      </c>
      <c r="B795" s="192">
        <v>1099</v>
      </c>
      <c r="C795" s="176">
        <v>1265</v>
      </c>
      <c r="D795" s="177">
        <v>606</v>
      </c>
      <c r="E795" s="178">
        <v>575</v>
      </c>
      <c r="F795" s="175">
        <v>1032</v>
      </c>
      <c r="G795" s="179">
        <v>1105</v>
      </c>
      <c r="H795" s="177">
        <v>1859</v>
      </c>
      <c r="I795" s="178">
        <v>1979</v>
      </c>
      <c r="J795" s="175">
        <v>336</v>
      </c>
      <c r="K795" s="176">
        <v>212</v>
      </c>
      <c r="L795" s="177">
        <v>973</v>
      </c>
      <c r="M795" s="175">
        <v>798</v>
      </c>
      <c r="N795" s="180">
        <v>1719</v>
      </c>
      <c r="O795" s="193">
        <v>1436</v>
      </c>
      <c r="P795" s="175">
        <v>861</v>
      </c>
      <c r="Q795" s="176">
        <v>744</v>
      </c>
      <c r="R795" s="177">
        <v>995</v>
      </c>
      <c r="S795" s="178">
        <v>1048</v>
      </c>
      <c r="T795" s="175">
        <v>252</v>
      </c>
      <c r="U795" s="179">
        <v>210</v>
      </c>
      <c r="V795" s="177">
        <v>926</v>
      </c>
      <c r="W795" s="194">
        <v>1132</v>
      </c>
      <c r="X795" s="175">
        <v>570</v>
      </c>
      <c r="Y795" s="179">
        <v>355</v>
      </c>
      <c r="Z795" s="177">
        <v>1964</v>
      </c>
      <c r="AA795" s="175">
        <v>2121</v>
      </c>
      <c r="AB795" s="156">
        <f t="shared" si="15048"/>
        <v>13192</v>
      </c>
      <c r="AC795" s="157">
        <f t="shared" si="15049"/>
        <v>12980</v>
      </c>
      <c r="AE795" s="229" t="s">
        <v>13</v>
      </c>
      <c r="AF795" s="20">
        <f t="shared" ref="AF795:BG795" si="15323">SUM(AF792:AF794)</f>
        <v>3020</v>
      </c>
      <c r="AG795" s="21">
        <f t="shared" si="15323"/>
        <v>7094</v>
      </c>
      <c r="AH795" s="20">
        <f t="shared" si="15323"/>
        <v>2070</v>
      </c>
      <c r="AI795" s="21">
        <f t="shared" si="15323"/>
        <v>2494</v>
      </c>
      <c r="AJ795" s="20">
        <f t="shared" si="15323"/>
        <v>2634</v>
      </c>
      <c r="AK795" s="21">
        <f t="shared" si="15323"/>
        <v>5253</v>
      </c>
      <c r="AL795" s="20">
        <f t="shared" si="15323"/>
        <v>4985</v>
      </c>
      <c r="AM795" s="21">
        <f t="shared" si="15323"/>
        <v>9504</v>
      </c>
      <c r="AN795" s="20">
        <f t="shared" si="15323"/>
        <v>1588</v>
      </c>
      <c r="AO795" s="21">
        <f t="shared" si="15323"/>
        <v>555</v>
      </c>
      <c r="AP795" s="20">
        <f t="shared" si="15323"/>
        <v>5815</v>
      </c>
      <c r="AQ795" s="21">
        <f t="shared" si="15323"/>
        <v>1634</v>
      </c>
      <c r="AR795" s="20">
        <f t="shared" si="15323"/>
        <v>8198</v>
      </c>
      <c r="AS795" s="21">
        <f t="shared" si="15323"/>
        <v>5092</v>
      </c>
      <c r="AT795" s="20">
        <f t="shared" si="15323"/>
        <v>3815</v>
      </c>
      <c r="AU795" s="21">
        <f t="shared" si="15323"/>
        <v>3479</v>
      </c>
      <c r="AV795" s="20">
        <f t="shared" si="15323"/>
        <v>3297</v>
      </c>
      <c r="AW795" s="21">
        <f t="shared" si="15323"/>
        <v>4939</v>
      </c>
      <c r="AX795" s="20">
        <f t="shared" si="15323"/>
        <v>2437</v>
      </c>
      <c r="AY795" s="21">
        <f t="shared" si="15323"/>
        <v>536</v>
      </c>
      <c r="AZ795" s="20">
        <f t="shared" si="15323"/>
        <v>5982</v>
      </c>
      <c r="BA795" s="21">
        <f t="shared" si="15323"/>
        <v>3069</v>
      </c>
      <c r="BB795" s="20">
        <f t="shared" si="15323"/>
        <v>4210</v>
      </c>
      <c r="BC795" s="21">
        <f t="shared" si="15323"/>
        <v>1541</v>
      </c>
      <c r="BD795" s="20">
        <f t="shared" si="15323"/>
        <v>5817</v>
      </c>
      <c r="BE795" s="21">
        <f t="shared" si="15323"/>
        <v>8134</v>
      </c>
      <c r="BF795" s="160">
        <f t="shared" si="15323"/>
        <v>53868</v>
      </c>
      <c r="BG795" s="161">
        <f t="shared" si="15323"/>
        <v>53324</v>
      </c>
      <c r="BI795" s="136" t="s">
        <v>27</v>
      </c>
      <c r="BJ795" s="128">
        <f>B795/B808</f>
        <v>3.9508214401265417E-2</v>
      </c>
      <c r="BK795" s="129">
        <f t="shared" ref="BK795" si="15324">C795/C808</f>
        <v>4.6824104234527687E-2</v>
      </c>
      <c r="BL795" s="130">
        <f t="shared" ref="BL795" si="15325">D795/D808</f>
        <v>4.6806209932802968E-2</v>
      </c>
      <c r="BM795" s="131">
        <f t="shared" ref="BM795" si="15326">E795/E808</f>
        <v>4.5272025824738209E-2</v>
      </c>
      <c r="BN795" s="128">
        <f t="shared" ref="BN795" si="15327">F795/F808</f>
        <v>3.5915640008352477E-2</v>
      </c>
      <c r="BO795" s="129">
        <f t="shared" ref="BO795" si="15328">G795/G808</f>
        <v>4.499368866810538E-2</v>
      </c>
      <c r="BP795" s="130">
        <f t="shared" ref="BP795" si="15329">H795/H808</f>
        <v>4.6656962152394336E-2</v>
      </c>
      <c r="BQ795" s="131">
        <f t="shared" ref="BQ795" si="15330">I795/I808</f>
        <v>4.6811429652758065E-2</v>
      </c>
      <c r="BR795" s="128">
        <f t="shared" ref="BR795" si="15331">J795/J808</f>
        <v>5.5647565419012918E-2</v>
      </c>
      <c r="BS795" s="129">
        <f t="shared" ref="BS795" si="15332">K795/K808</f>
        <v>3.0908295669922731E-2</v>
      </c>
      <c r="BT795" s="130">
        <f t="shared" ref="BT795" si="15333">L795/L808</f>
        <v>4.2498362087792091E-2</v>
      </c>
      <c r="BU795" s="128">
        <f t="shared" ref="BU795" si="15334">M795/M808</f>
        <v>3.430782459157352E-2</v>
      </c>
      <c r="BV795" s="132">
        <f t="shared" ref="BV795" si="15335">N795/N808</f>
        <v>4.1777043283836003E-2</v>
      </c>
      <c r="BW795" s="133">
        <f t="shared" ref="BW795" si="15336">O795/O808</f>
        <v>3.5138375706560303E-2</v>
      </c>
      <c r="BX795" s="128">
        <f t="shared" ref="BX795" si="15337">P795/P808</f>
        <v>4.0601716495331508E-2</v>
      </c>
      <c r="BY795" s="129">
        <f t="shared" ref="BY795" si="15338">Q795/Q808</f>
        <v>3.5134114091424251E-2</v>
      </c>
      <c r="BZ795" s="130">
        <f t="shared" ref="BZ795" si="15339">R795/R808</f>
        <v>4.0745290745290742E-2</v>
      </c>
      <c r="CA795" s="131">
        <f t="shared" ref="CA795" si="15340">S795/S808</f>
        <v>4.0059630748060092E-2</v>
      </c>
      <c r="CB795" s="128">
        <f t="shared" ref="CB795" si="15341">T795/T808</f>
        <v>3.4459182278134826E-2</v>
      </c>
      <c r="CC795" s="129">
        <f t="shared" ref="CC795" si="15342">U795/U808</f>
        <v>2.5219166566590609E-2</v>
      </c>
      <c r="CD795" s="130">
        <f t="shared" ref="CD795" si="15343">V795/V808</f>
        <v>3.8668726771620664E-2</v>
      </c>
      <c r="CE795" s="131">
        <f t="shared" ref="CE795" si="15344">W795/W808</f>
        <v>4.0434347763966282E-2</v>
      </c>
      <c r="CF795" s="128">
        <f t="shared" ref="CF795" si="15345">X795/X808</f>
        <v>2.8145368358680624E-2</v>
      </c>
      <c r="CG795" s="129">
        <f t="shared" ref="CG795" si="15346">Y795/Y808</f>
        <v>2.7797353378748727E-2</v>
      </c>
      <c r="CH795" s="130">
        <f t="shared" ref="CH795" si="15347">Z795/Z808</f>
        <v>4.8151417083455918E-2</v>
      </c>
      <c r="CI795" s="128">
        <f t="shared" ref="CI795" si="15348">AA795/AA808</f>
        <v>5.0217823657543327E-2</v>
      </c>
      <c r="CJ795" s="134">
        <f t="shared" ref="CJ795" si="15349">AB795/AB808</f>
        <v>4.1569507291679797E-2</v>
      </c>
      <c r="CK795" s="135">
        <f t="shared" ref="CK795" si="15350">AC795/AC808</f>
        <v>4.1049319270726269E-2</v>
      </c>
    </row>
    <row r="796" spans="1:89" ht="13.5" thickTop="1" x14ac:dyDescent="0.2">
      <c r="A796" s="145" t="s">
        <v>28</v>
      </c>
      <c r="B796" s="189">
        <v>915</v>
      </c>
      <c r="C796" s="183">
        <v>1450</v>
      </c>
      <c r="D796" s="184">
        <v>571</v>
      </c>
      <c r="E796" s="185">
        <v>549</v>
      </c>
      <c r="F796" s="182">
        <v>990</v>
      </c>
      <c r="G796" s="186">
        <v>1423</v>
      </c>
      <c r="H796" s="184">
        <v>1863</v>
      </c>
      <c r="I796" s="185">
        <v>2161</v>
      </c>
      <c r="J796" s="182">
        <v>326</v>
      </c>
      <c r="K796" s="183">
        <v>168</v>
      </c>
      <c r="L796" s="184">
        <v>1535</v>
      </c>
      <c r="M796" s="182">
        <v>709</v>
      </c>
      <c r="N796" s="187">
        <v>2174</v>
      </c>
      <c r="O796" s="190">
        <v>1353</v>
      </c>
      <c r="P796" s="182">
        <v>1035</v>
      </c>
      <c r="Q796" s="183">
        <v>750</v>
      </c>
      <c r="R796" s="184">
        <v>1142</v>
      </c>
      <c r="S796" s="185">
        <v>1256</v>
      </c>
      <c r="T796" s="182">
        <v>461</v>
      </c>
      <c r="U796" s="186">
        <v>180</v>
      </c>
      <c r="V796" s="184">
        <v>1536</v>
      </c>
      <c r="W796" s="191">
        <v>973</v>
      </c>
      <c r="X796" s="182">
        <v>1073</v>
      </c>
      <c r="Y796" s="186">
        <v>381</v>
      </c>
      <c r="Z796" s="184">
        <v>1905</v>
      </c>
      <c r="AA796" s="182">
        <v>2783</v>
      </c>
      <c r="AB796" s="156">
        <f t="shared" si="15048"/>
        <v>15526</v>
      </c>
      <c r="AC796" s="157">
        <f t="shared" si="15049"/>
        <v>14136</v>
      </c>
      <c r="BI796" s="145" t="s">
        <v>28</v>
      </c>
      <c r="BJ796" s="128">
        <f>B796/B808</f>
        <v>3.2893554301326525E-2</v>
      </c>
      <c r="BK796" s="129">
        <f t="shared" ref="BK796" si="15351">C796/C808</f>
        <v>5.3671898134438852E-2</v>
      </c>
      <c r="BL796" s="130">
        <f t="shared" ref="BL796" si="15352">D796/D808</f>
        <v>4.4102880976287943E-2</v>
      </c>
      <c r="BM796" s="131">
        <f t="shared" ref="BM796" si="15353">E796/E808</f>
        <v>4.3224942917880482E-2</v>
      </c>
      <c r="BN796" s="128">
        <f t="shared" ref="BN796" si="15354">F796/F808</f>
        <v>3.4453956984756735E-2</v>
      </c>
      <c r="BO796" s="129">
        <f t="shared" ref="BO796" si="15355">G796/G808</f>
        <v>5.7942098619650634E-2</v>
      </c>
      <c r="BP796" s="130">
        <f t="shared" ref="BP796" si="15356">H796/H808</f>
        <v>4.675735367934946E-2</v>
      </c>
      <c r="BQ796" s="131">
        <f t="shared" ref="BQ796" si="15357">I796/I808</f>
        <v>5.1116472703188573E-2</v>
      </c>
      <c r="BR796" s="128">
        <f t="shared" ref="BR796" si="15358">J796/J808</f>
        <v>5.3991387876780393E-2</v>
      </c>
      <c r="BS796" s="129">
        <f t="shared" ref="BS796" si="15359">K796/K808</f>
        <v>2.4493366379938767E-2</v>
      </c>
      <c r="BT796" s="130">
        <f t="shared" ref="BT796" si="15360">L796/L808</f>
        <v>6.7045206376938199E-2</v>
      </c>
      <c r="BU796" s="128">
        <f t="shared" ref="BU796" si="15361">M796/M808</f>
        <v>3.0481513327601031E-2</v>
      </c>
      <c r="BV796" s="132">
        <f t="shared" ref="BV796" si="15362">N796/N808</f>
        <v>5.2834957591075898E-2</v>
      </c>
      <c r="BW796" s="133">
        <f t="shared" ref="BW796" si="15363">O796/O808</f>
        <v>3.310739716641789E-2</v>
      </c>
      <c r="BX796" s="128">
        <f t="shared" ref="BX796" si="15364">P796/P808</f>
        <v>4.8806941431670282E-2</v>
      </c>
      <c r="BY796" s="129">
        <f t="shared" ref="BY796" si="15365">Q796/Q808</f>
        <v>3.5417453721193808E-2</v>
      </c>
      <c r="BZ796" s="130">
        <f t="shared" ref="BZ796" si="15366">R796/R808</f>
        <v>4.6764946764946767E-2</v>
      </c>
      <c r="CA796" s="131">
        <f t="shared" ref="CA796" si="15367">S796/S808</f>
        <v>4.8010397156072013E-2</v>
      </c>
      <c r="CB796" s="128">
        <f t="shared" ref="CB796" si="15368">T796/T808</f>
        <v>6.3038424723095857E-2</v>
      </c>
      <c r="CC796" s="129">
        <f t="shared" ref="CC796" si="15369">U796/U808</f>
        <v>2.1616428485649094E-2</v>
      </c>
      <c r="CD796" s="130">
        <f t="shared" ref="CD796" si="15370">V796/V808</f>
        <v>6.4141646135215266E-2</v>
      </c>
      <c r="CE796" s="131">
        <f t="shared" ref="CE796" si="15371">W796/W808</f>
        <v>3.4754964994999284E-2</v>
      </c>
      <c r="CF796" s="128">
        <f t="shared" ref="CF796" si="15372">X796/X808</f>
        <v>5.2982421489235633E-2</v>
      </c>
      <c r="CG796" s="129">
        <f t="shared" ref="CG796" si="15373">Y796/Y808</f>
        <v>2.9833215879727509E-2</v>
      </c>
      <c r="CH796" s="130">
        <f t="shared" ref="CH796" si="15374">Z796/Z808</f>
        <v>4.6704913209767579E-2</v>
      </c>
      <c r="CI796" s="128">
        <f t="shared" ref="CI796" si="15375">AA796/AA808</f>
        <v>6.5891656406856708E-2</v>
      </c>
      <c r="CJ796" s="134">
        <f t="shared" ref="CJ796" si="15376">AB796/AB808</f>
        <v>4.8924209385280512E-2</v>
      </c>
      <c r="CK796" s="135">
        <f t="shared" ref="CK796" si="15377">AC796/AC808</f>
        <v>4.4705175439983556E-2</v>
      </c>
    </row>
    <row r="797" spans="1:89" x14ac:dyDescent="0.2">
      <c r="A797" s="136" t="s">
        <v>29</v>
      </c>
      <c r="B797" s="192">
        <v>1065</v>
      </c>
      <c r="C797" s="176">
        <v>2268</v>
      </c>
      <c r="D797" s="177">
        <v>936</v>
      </c>
      <c r="E797" s="178">
        <v>788</v>
      </c>
      <c r="F797" s="175">
        <v>1290</v>
      </c>
      <c r="G797" s="179">
        <v>2153</v>
      </c>
      <c r="H797" s="177">
        <v>2131</v>
      </c>
      <c r="I797" s="178">
        <v>3279</v>
      </c>
      <c r="J797" s="175">
        <v>641</v>
      </c>
      <c r="K797" s="176">
        <v>209</v>
      </c>
      <c r="L797" s="177">
        <v>2290</v>
      </c>
      <c r="M797" s="175">
        <v>754</v>
      </c>
      <c r="N797" s="180">
        <v>3219</v>
      </c>
      <c r="O797" s="193">
        <v>2108</v>
      </c>
      <c r="P797" s="175">
        <v>1604</v>
      </c>
      <c r="Q797" s="176">
        <v>1117</v>
      </c>
      <c r="R797" s="177">
        <v>1534</v>
      </c>
      <c r="S797" s="178">
        <v>1902</v>
      </c>
      <c r="T797" s="175">
        <v>848</v>
      </c>
      <c r="U797" s="179">
        <v>204</v>
      </c>
      <c r="V797" s="177">
        <v>2215</v>
      </c>
      <c r="W797" s="194">
        <v>1348</v>
      </c>
      <c r="X797" s="175">
        <v>1592</v>
      </c>
      <c r="Y797" s="179">
        <v>554</v>
      </c>
      <c r="Z797" s="177">
        <v>2479</v>
      </c>
      <c r="AA797" s="175">
        <v>3523</v>
      </c>
      <c r="AB797" s="156">
        <f t="shared" si="15048"/>
        <v>21844</v>
      </c>
      <c r="AC797" s="157">
        <f t="shared" si="15049"/>
        <v>20207</v>
      </c>
      <c r="BI797" s="136" t="s">
        <v>29</v>
      </c>
      <c r="BJ797" s="128">
        <f>B797/B808</f>
        <v>3.8285940252363662E-2</v>
      </c>
      <c r="BK797" s="129">
        <f t="shared" ref="BK797" si="15378">C797/C808</f>
        <v>8.3950251702694698E-2</v>
      </c>
      <c r="BL797" s="130">
        <f t="shared" ref="BL797" si="15379">D797/D808</f>
        <v>7.2294740094230328E-2</v>
      </c>
      <c r="BM797" s="131">
        <f t="shared" ref="BM797" si="15380">E797/E808</f>
        <v>6.2042358869380365E-2</v>
      </c>
      <c r="BN797" s="128">
        <f t="shared" ref="BN797" si="15381">F797/F808</f>
        <v>4.4894550010440591E-2</v>
      </c>
      <c r="BO797" s="129">
        <f t="shared" ref="BO797" si="15382">G797/G808</f>
        <v>8.7666435929801709E-2</v>
      </c>
      <c r="BP797" s="130">
        <f t="shared" ref="BP797" si="15383">H797/H808</f>
        <v>5.3483585985342835E-2</v>
      </c>
      <c r="BQ797" s="131">
        <f t="shared" ref="BQ797" si="15384">I797/I808</f>
        <v>7.7561737155833102E-2</v>
      </c>
      <c r="BR797" s="128">
        <f t="shared" ref="BR797" si="15385">J797/J808</f>
        <v>0.10616098045710499</v>
      </c>
      <c r="BS797" s="129">
        <f t="shared" ref="BS797" si="15386">K797/K808</f>
        <v>3.0470914127423823E-2</v>
      </c>
      <c r="BT797" s="130">
        <f t="shared" ref="BT797" si="15387">L797/L808</f>
        <v>0.10002183882943874</v>
      </c>
      <c r="BU797" s="128">
        <f t="shared" ref="BU797" si="15388">M797/M808</f>
        <v>3.2416165090283749E-2</v>
      </c>
      <c r="BV797" s="132">
        <f t="shared" ref="BV797" si="15389">N797/N808</f>
        <v>7.8231705835176316E-2</v>
      </c>
      <c r="BW797" s="133">
        <f t="shared" ref="BW797" si="15390">O797/O808</f>
        <v>5.1581960995424184E-2</v>
      </c>
      <c r="BX797" s="128">
        <f t="shared" ref="BX797" si="15391">P797/P808</f>
        <v>7.5638970102801101E-2</v>
      </c>
      <c r="BY797" s="129">
        <f t="shared" ref="BY797" si="15392">Q797/Q808</f>
        <v>5.2748394408764637E-2</v>
      </c>
      <c r="BZ797" s="130">
        <f t="shared" ref="BZ797" si="15393">R797/R808</f>
        <v>6.2817362817362818E-2</v>
      </c>
      <c r="CA797" s="131">
        <f t="shared" ref="CA797" si="15394">S797/S808</f>
        <v>7.2703642827109061E-2</v>
      </c>
      <c r="CB797" s="128">
        <f t="shared" ref="CB797" si="15395">T797/T808</f>
        <v>0.11595788322166006</v>
      </c>
      <c r="CC797" s="129">
        <f t="shared" ref="CC797" si="15396">U797/U808</f>
        <v>2.4498618950402305E-2</v>
      </c>
      <c r="CD797" s="130">
        <f t="shared" ref="CD797" si="15397">V797/V808</f>
        <v>9.2495928508790251E-2</v>
      </c>
      <c r="CE797" s="131">
        <f t="shared" ref="CE797" si="15398">W797/W808</f>
        <v>4.8149735676525217E-2</v>
      </c>
      <c r="CF797" s="128">
        <f t="shared" ref="CF797" si="15399">X797/X808</f>
        <v>7.8609520047402723E-2</v>
      </c>
      <c r="CG797" s="129">
        <f t="shared" ref="CG797" si="15400">Y797/Y808</f>
        <v>4.3379531751624775E-2</v>
      </c>
      <c r="CH797" s="130">
        <f t="shared" ref="CH797" si="15401">Z797/Z808</f>
        <v>6.0777679709718542E-2</v>
      </c>
      <c r="CI797" s="128">
        <f t="shared" ref="CI797" si="15402">AA797/AA808</f>
        <v>8.3412254948385264E-2</v>
      </c>
      <c r="CJ797" s="134">
        <f t="shared" ref="CJ797" si="15403">AB797/AB808</f>
        <v>6.8832953098806354E-2</v>
      </c>
      <c r="CK797" s="135">
        <f t="shared" ref="CK797" si="15404">AC797/AC808</f>
        <v>6.390474533925776E-2</v>
      </c>
    </row>
    <row r="798" spans="1:89" x14ac:dyDescent="0.2">
      <c r="A798" s="145" t="s">
        <v>30</v>
      </c>
      <c r="B798" s="189">
        <v>1455</v>
      </c>
      <c r="C798" s="183">
        <v>3472</v>
      </c>
      <c r="D798" s="184">
        <v>1154</v>
      </c>
      <c r="E798" s="185">
        <v>1201</v>
      </c>
      <c r="F798" s="182">
        <v>1442</v>
      </c>
      <c r="G798" s="186">
        <v>2624</v>
      </c>
      <c r="H798" s="184">
        <v>2345</v>
      </c>
      <c r="I798" s="185">
        <v>4528</v>
      </c>
      <c r="J798" s="182">
        <v>991</v>
      </c>
      <c r="K798" s="183">
        <v>283</v>
      </c>
      <c r="L798" s="184">
        <v>2933</v>
      </c>
      <c r="M798" s="182">
        <v>777</v>
      </c>
      <c r="N798" s="187">
        <v>4011</v>
      </c>
      <c r="O798" s="190">
        <v>2569</v>
      </c>
      <c r="P798" s="182">
        <v>1959</v>
      </c>
      <c r="Q798" s="183">
        <v>1659</v>
      </c>
      <c r="R798" s="184">
        <v>1611</v>
      </c>
      <c r="S798" s="185">
        <v>2347</v>
      </c>
      <c r="T798" s="182">
        <v>1334</v>
      </c>
      <c r="U798" s="186">
        <v>242</v>
      </c>
      <c r="V798" s="184">
        <v>2804</v>
      </c>
      <c r="W798" s="191">
        <v>1393</v>
      </c>
      <c r="X798" s="182">
        <v>2201</v>
      </c>
      <c r="Y798" s="186">
        <v>703</v>
      </c>
      <c r="Z798" s="184">
        <v>2993</v>
      </c>
      <c r="AA798" s="182">
        <v>3794</v>
      </c>
      <c r="AB798" s="156">
        <f t="shared" si="15048"/>
        <v>27233</v>
      </c>
      <c r="AC798" s="157">
        <f t="shared" si="15049"/>
        <v>25592</v>
      </c>
      <c r="BI798" s="145" t="s">
        <v>30</v>
      </c>
      <c r="BJ798" s="128">
        <f>B798/B808</f>
        <v>5.2306143725060213E-2</v>
      </c>
      <c r="BK798" s="129">
        <f t="shared" ref="BK798" si="15405">C798/C808</f>
        <v>0.12851643470535978</v>
      </c>
      <c r="BL798" s="130">
        <f t="shared" ref="BL798" si="15406">D798/D808</f>
        <v>8.9132617594809602E-2</v>
      </c>
      <c r="BM798" s="131">
        <f t="shared" ref="BM798" si="15407">E798/E808</f>
        <v>9.4559483505235811E-2</v>
      </c>
      <c r="BN798" s="128">
        <f t="shared" ref="BN798" si="15408">F798/F808</f>
        <v>5.0184450476787081E-2</v>
      </c>
      <c r="BO798" s="129">
        <f t="shared" ref="BO798" si="15409">G798/G808</f>
        <v>0.10684474123539232</v>
      </c>
      <c r="BP798" s="130">
        <f t="shared" ref="BP798" si="15410">H798/H808</f>
        <v>5.8854532677442027E-2</v>
      </c>
      <c r="BQ798" s="131">
        <f t="shared" ref="BQ798" si="15411">I798/I808</f>
        <v>0.1071056864414798</v>
      </c>
      <c r="BR798" s="128">
        <f t="shared" ref="BR798" si="15412">J798/J808</f>
        <v>0.16412719443524346</v>
      </c>
      <c r="BS798" s="129">
        <f t="shared" ref="BS798" si="15413">K798/K808</f>
        <v>4.1259658842396851E-2</v>
      </c>
      <c r="BT798" s="130">
        <f t="shared" ref="BT798" si="15414">L798/L808</f>
        <v>0.12810657348766105</v>
      </c>
      <c r="BU798" s="128">
        <f t="shared" ref="BU798" si="15415">M798/M808</f>
        <v>3.3404987102321579E-2</v>
      </c>
      <c r="BV798" s="132">
        <f t="shared" ref="BV798" si="15416">N798/N808</f>
        <v>9.7479767662284E-2</v>
      </c>
      <c r="BW798" s="133">
        <f t="shared" ref="BW798" si="15417">O798/O808</f>
        <v>6.2862456260552521E-2</v>
      </c>
      <c r="BX798" s="128">
        <f t="shared" ref="BX798" si="15418">P798/P808</f>
        <v>9.2379515231538242E-2</v>
      </c>
      <c r="BY798" s="129">
        <f t="shared" ref="BY798" si="15419">Q798/Q808</f>
        <v>7.8343407631280698E-2</v>
      </c>
      <c r="BZ798" s="130">
        <f t="shared" ref="BZ798" si="15420">R798/R808</f>
        <v>6.5970515970515967E-2</v>
      </c>
      <c r="CA798" s="131">
        <f t="shared" ref="CA798" si="15421">S798/S808</f>
        <v>8.9713695959634576E-2</v>
      </c>
      <c r="CB798" s="128">
        <f t="shared" ref="CB798" si="15422">T798/T808</f>
        <v>0.18241487761520581</v>
      </c>
      <c r="CC798" s="129">
        <f t="shared" ref="CC798" si="15423">U798/U808</f>
        <v>2.9062087186261559E-2</v>
      </c>
      <c r="CD798" s="130">
        <f t="shared" ref="CD798" si="15424">V798/V808</f>
        <v>0.11709191130412995</v>
      </c>
      <c r="CE798" s="131">
        <f t="shared" ref="CE798" si="15425">W798/W808</f>
        <v>4.9757108158308333E-2</v>
      </c>
      <c r="CF798" s="128">
        <f t="shared" ref="CF798" si="15426">X798/X808</f>
        <v>0.10868062413588782</v>
      </c>
      <c r="CG798" s="129">
        <f t="shared" ref="CG798" si="15427">Y798/Y808</f>
        <v>5.5046589930310863E-2</v>
      </c>
      <c r="CH798" s="130">
        <f t="shared" ref="CH798" si="15428">Z798/Z808</f>
        <v>7.3379425321172892E-2</v>
      </c>
      <c r="CI798" s="128">
        <f t="shared" ref="CI798" si="15429">AA798/AA808</f>
        <v>8.98285822521072E-2</v>
      </c>
      <c r="CJ798" s="134">
        <f t="shared" ref="CJ798" si="15430">AB798/AB808</f>
        <v>8.5814311103268343E-2</v>
      </c>
      <c r="CK798" s="135">
        <f t="shared" ref="CK798" si="15431">AC798/AC808</f>
        <v>8.0934836577536723E-2</v>
      </c>
    </row>
    <row r="799" spans="1:89" x14ac:dyDescent="0.2">
      <c r="A799" s="136" t="s">
        <v>31</v>
      </c>
      <c r="B799" s="192">
        <v>1565</v>
      </c>
      <c r="C799" s="176">
        <v>3622</v>
      </c>
      <c r="D799" s="177">
        <v>916</v>
      </c>
      <c r="E799" s="178">
        <v>1293</v>
      </c>
      <c r="F799" s="175">
        <v>1192</v>
      </c>
      <c r="G799" s="179">
        <v>2629</v>
      </c>
      <c r="H799" s="177">
        <v>2640</v>
      </c>
      <c r="I799" s="178">
        <v>4976</v>
      </c>
      <c r="J799" s="175">
        <v>597</v>
      </c>
      <c r="K799" s="176">
        <v>272</v>
      </c>
      <c r="L799" s="177">
        <v>2882</v>
      </c>
      <c r="M799" s="175">
        <v>857</v>
      </c>
      <c r="N799" s="180">
        <v>4187</v>
      </c>
      <c r="O799" s="193">
        <v>2523</v>
      </c>
      <c r="P799" s="175">
        <v>1856</v>
      </c>
      <c r="Q799" s="176">
        <v>1820</v>
      </c>
      <c r="R799" s="177">
        <v>1686</v>
      </c>
      <c r="S799" s="178">
        <v>2592</v>
      </c>
      <c r="T799" s="175">
        <v>1103</v>
      </c>
      <c r="U799" s="179">
        <v>294</v>
      </c>
      <c r="V799" s="177">
        <v>3178</v>
      </c>
      <c r="W799" s="194">
        <v>1676</v>
      </c>
      <c r="X799" s="175">
        <v>2009</v>
      </c>
      <c r="Y799" s="179">
        <v>838</v>
      </c>
      <c r="Z799" s="177">
        <v>2824</v>
      </c>
      <c r="AA799" s="175">
        <v>4340</v>
      </c>
      <c r="AB799" s="156">
        <f t="shared" si="15048"/>
        <v>26635</v>
      </c>
      <c r="AC799" s="157">
        <f t="shared" si="15049"/>
        <v>27732</v>
      </c>
      <c r="BI799" s="136" t="s">
        <v>31</v>
      </c>
      <c r="BJ799" s="128">
        <f>B799/B808</f>
        <v>5.6260560089154116E-2</v>
      </c>
      <c r="BK799" s="129">
        <f t="shared" ref="BK799" si="15432">C799/C808</f>
        <v>0.13406870002961208</v>
      </c>
      <c r="BL799" s="130">
        <f t="shared" ref="BL799" si="15433">D799/D808</f>
        <v>7.0749980690507447E-2</v>
      </c>
      <c r="BM799" s="131">
        <f t="shared" ref="BM799" si="15434">E799/E808</f>
        <v>0.10180300763719392</v>
      </c>
      <c r="BN799" s="128">
        <f t="shared" ref="BN799" si="15435">F799/F808</f>
        <v>4.1483956288717198E-2</v>
      </c>
      <c r="BO799" s="129">
        <f t="shared" ref="BO799" si="15436">G799/G808</f>
        <v>0.10704833258683172</v>
      </c>
      <c r="BP799" s="130">
        <f t="shared" ref="BP799" si="15437">H799/H808</f>
        <v>6.6258407790382487E-2</v>
      </c>
      <c r="BQ799" s="131">
        <f t="shared" ref="BQ799" si="15438">I799/I808</f>
        <v>0.11770271548869335</v>
      </c>
      <c r="BR799" s="128">
        <f t="shared" ref="BR799" si="15439">J799/J808</f>
        <v>9.8873799271281884E-2</v>
      </c>
      <c r="BS799" s="129">
        <f t="shared" ref="BS799" si="15440">K799/K808</f>
        <v>3.965592651990086E-2</v>
      </c>
      <c r="BT799" s="130">
        <f t="shared" ref="BT799" si="15441">L799/L808</f>
        <v>0.12587901288490938</v>
      </c>
      <c r="BU799" s="128">
        <f t="shared" ref="BU799" si="15442">M799/M808</f>
        <v>3.6844368013757525E-2</v>
      </c>
      <c r="BV799" s="132">
        <f t="shared" ref="BV799" si="15443">N799/N808</f>
        <v>0.1017571147349746</v>
      </c>
      <c r="BW799" s="133">
        <f t="shared" ref="BW799" si="15444">O799/O808</f>
        <v>6.1736853696136247E-2</v>
      </c>
      <c r="BX799" s="128">
        <f t="shared" ref="BX799" si="15445">P799/P808</f>
        <v>8.7522399320946909E-2</v>
      </c>
      <c r="BY799" s="129">
        <f t="shared" ref="BY799" si="15446">Q799/Q808</f>
        <v>8.5946354363430302E-2</v>
      </c>
      <c r="BZ799" s="130">
        <f t="shared" ref="BZ799" si="15447">R799/R808</f>
        <v>6.9041769041769036E-2</v>
      </c>
      <c r="CA799" s="131">
        <f t="shared" ref="CA799" si="15448">S799/S808</f>
        <v>9.9078781392148624E-2</v>
      </c>
      <c r="CB799" s="128">
        <f t="shared" ref="CB799" si="15449">T799/T808</f>
        <v>0.15082729386024887</v>
      </c>
      <c r="CC799" s="129">
        <f t="shared" ref="CC799" si="15450">U799/U808</f>
        <v>3.5306833193226854E-2</v>
      </c>
      <c r="CD799" s="130">
        <f t="shared" ref="CD799" si="15451">V799/V808</f>
        <v>0.13270973399590763</v>
      </c>
      <c r="CE799" s="131">
        <f t="shared" ref="CE799" si="15452">W799/W808</f>
        <v>5.9865695099299898E-2</v>
      </c>
      <c r="CF799" s="128">
        <f t="shared" ref="CF799" si="15453">X799/X808</f>
        <v>9.9200079004542766E-2</v>
      </c>
      <c r="CG799" s="129">
        <f t="shared" ref="CG799" si="15454">Y799/Y808</f>
        <v>6.5617414454623754E-2</v>
      </c>
      <c r="CH799" s="130">
        <f t="shared" ref="CH799" si="15455">Z799/Z808</f>
        <v>6.9236049818574091E-2</v>
      </c>
      <c r="CI799" s="128">
        <f t="shared" ref="CI799" si="15456">AA799/AA808</f>
        <v>0.10275594279761341</v>
      </c>
      <c r="CJ799" s="134">
        <f t="shared" ref="CJ799" si="15457">AB799/AB808</f>
        <v>8.3929944414333796E-2</v>
      </c>
      <c r="CK799" s="135">
        <f t="shared" ref="CK799" si="15458">AC799/AC808</f>
        <v>8.7702597998134124E-2</v>
      </c>
    </row>
    <row r="800" spans="1:89" x14ac:dyDescent="0.2">
      <c r="A800" s="145" t="s">
        <v>32</v>
      </c>
      <c r="B800" s="189">
        <v>1722</v>
      </c>
      <c r="C800" s="183">
        <v>2734</v>
      </c>
      <c r="D800" s="184">
        <v>585</v>
      </c>
      <c r="E800" s="185">
        <v>992</v>
      </c>
      <c r="F800" s="182">
        <v>1134</v>
      </c>
      <c r="G800" s="186">
        <v>2296</v>
      </c>
      <c r="H800" s="184">
        <v>2207</v>
      </c>
      <c r="I800" s="185">
        <v>3687</v>
      </c>
      <c r="J800" s="182">
        <v>427</v>
      </c>
      <c r="K800" s="183">
        <v>209</v>
      </c>
      <c r="L800" s="184">
        <v>2073</v>
      </c>
      <c r="M800" s="182">
        <v>859</v>
      </c>
      <c r="N800" s="187">
        <v>3037</v>
      </c>
      <c r="O800" s="190">
        <v>2357</v>
      </c>
      <c r="P800" s="182">
        <v>1274</v>
      </c>
      <c r="Q800" s="183">
        <v>1682</v>
      </c>
      <c r="R800" s="184">
        <v>1455</v>
      </c>
      <c r="S800" s="185">
        <v>2101</v>
      </c>
      <c r="T800" s="182">
        <v>565</v>
      </c>
      <c r="U800" s="186">
        <v>352</v>
      </c>
      <c r="V800" s="184">
        <v>2497</v>
      </c>
      <c r="W800" s="191">
        <v>1633</v>
      </c>
      <c r="X800" s="182">
        <v>1296</v>
      </c>
      <c r="Y800" s="186">
        <v>710</v>
      </c>
      <c r="Z800" s="184">
        <v>2366</v>
      </c>
      <c r="AA800" s="182">
        <v>2987</v>
      </c>
      <c r="AB800" s="156">
        <f t="shared" si="15048"/>
        <v>20638</v>
      </c>
      <c r="AC800" s="157">
        <f t="shared" si="15049"/>
        <v>22599</v>
      </c>
      <c r="BI800" s="145" t="s">
        <v>32</v>
      </c>
      <c r="BJ800" s="128">
        <f>B800/B808</f>
        <v>6.1904590717906313E-2</v>
      </c>
      <c r="BK800" s="129">
        <f t="shared" ref="BK800" si="15459">C800/C808</f>
        <v>0.10119928931003849</v>
      </c>
      <c r="BL800" s="130">
        <f t="shared" ref="BL800" si="15460">D800/D808</f>
        <v>4.5184212558893953E-2</v>
      </c>
      <c r="BM800" s="131">
        <f t="shared" ref="BM800" si="15461">E800/E808</f>
        <v>7.8104086292417926E-2</v>
      </c>
      <c r="BN800" s="128">
        <f t="shared" ref="BN800" si="15462">F800/F808</f>
        <v>3.9465441637084986E-2</v>
      </c>
      <c r="BO800" s="129">
        <f t="shared" ref="BO800" si="15463">G800/G808</f>
        <v>9.3489148580968282E-2</v>
      </c>
      <c r="BP800" s="130">
        <f t="shared" ref="BP800" si="15464">H800/H808</f>
        <v>5.5391024997490212E-2</v>
      </c>
      <c r="BQ800" s="131">
        <f t="shared" ref="BQ800" si="15465">I800/I808</f>
        <v>8.7212602895259728E-2</v>
      </c>
      <c r="BR800" s="128">
        <f t="shared" ref="BR800" si="15466">J800/J808</f>
        <v>7.0718781053328919E-2</v>
      </c>
      <c r="BS800" s="129">
        <f t="shared" ref="BS800" si="15467">K800/K808</f>
        <v>3.0470914127423823E-2</v>
      </c>
      <c r="BT800" s="130">
        <f t="shared" ref="BT800" si="15468">L800/L808</f>
        <v>9.054378685302468E-2</v>
      </c>
      <c r="BU800" s="128">
        <f t="shared" ref="BU800" si="15469">M800/M808</f>
        <v>3.693035253654342E-2</v>
      </c>
      <c r="BV800" s="132">
        <f t="shared" ref="BV800" si="15470">N800/N808</f>
        <v>7.3808540112280357E-2</v>
      </c>
      <c r="BW800" s="133">
        <f t="shared" ref="BW800" si="15471">O800/O808</f>
        <v>5.7674896615851422E-2</v>
      </c>
      <c r="BX800" s="128">
        <f t="shared" ref="BX800" si="15472">P800/P808</f>
        <v>6.0077336602848253E-2</v>
      </c>
      <c r="BY800" s="129">
        <f t="shared" ref="BY800" si="15473">Q800/Q808</f>
        <v>7.9429542878730636E-2</v>
      </c>
      <c r="BZ800" s="130">
        <f t="shared" ref="BZ800" si="15474">R800/R808</f>
        <v>5.9582309582309582E-2</v>
      </c>
      <c r="CA800" s="131">
        <f t="shared" ref="CA800" si="15475">S800/S808</f>
        <v>8.0310385688620464E-2</v>
      </c>
      <c r="CB800" s="128">
        <f t="shared" ref="CB800" si="15476">T800/T808</f>
        <v>7.7259674552167368E-2</v>
      </c>
      <c r="CC800" s="129">
        <f t="shared" ref="CC800" si="15477">U800/U808</f>
        <v>4.2272126816380449E-2</v>
      </c>
      <c r="CD800" s="130">
        <f t="shared" ref="CD800" si="15478">V800/V808</f>
        <v>0.10427193385392743</v>
      </c>
      <c r="CE800" s="131">
        <f t="shared" ref="CE800" si="15479">W800/W808</f>
        <v>5.8329761394484925E-2</v>
      </c>
      <c r="CF800" s="128">
        <f t="shared" ref="CF800" si="15480">X800/X808</f>
        <v>6.3993679636579107E-2</v>
      </c>
      <c r="CG800" s="129">
        <f t="shared" ref="CG800" si="15481">Y800/Y808</f>
        <v>5.5594706757497454E-2</v>
      </c>
      <c r="CH800" s="130">
        <f t="shared" ref="CH800" si="15482">Z800/Z808</f>
        <v>5.800725703638325E-2</v>
      </c>
      <c r="CI800" s="128">
        <f t="shared" ref="CI800" si="15483">AA800/AA808</f>
        <v>7.0721659248034849E-2</v>
      </c>
      <c r="CJ800" s="134">
        <f t="shared" ref="CJ800" si="15484">AB800/AB808</f>
        <v>6.5032708572292874E-2</v>
      </c>
      <c r="CK800" s="135">
        <f t="shared" ref="CK800" si="15485">AC800/AC808</f>
        <v>7.1469458104710545E-2</v>
      </c>
    </row>
    <row r="801" spans="1:89" x14ac:dyDescent="0.2">
      <c r="A801" s="136" t="s">
        <v>33</v>
      </c>
      <c r="B801" s="192">
        <v>1318</v>
      </c>
      <c r="C801" s="176">
        <v>1463</v>
      </c>
      <c r="D801" s="177">
        <v>428</v>
      </c>
      <c r="E801" s="178">
        <v>676</v>
      </c>
      <c r="F801" s="175">
        <v>979</v>
      </c>
      <c r="G801" s="179">
        <v>1485</v>
      </c>
      <c r="H801" s="177">
        <v>1884</v>
      </c>
      <c r="I801" s="178">
        <v>2618</v>
      </c>
      <c r="J801" s="175">
        <v>373</v>
      </c>
      <c r="K801" s="176">
        <v>115</v>
      </c>
      <c r="L801" s="177">
        <v>1204</v>
      </c>
      <c r="M801" s="175">
        <v>832</v>
      </c>
      <c r="N801" s="180">
        <v>1950</v>
      </c>
      <c r="O801" s="193">
        <v>2052</v>
      </c>
      <c r="P801" s="175">
        <v>811</v>
      </c>
      <c r="Q801" s="176">
        <v>1277</v>
      </c>
      <c r="R801" s="177">
        <v>1065</v>
      </c>
      <c r="S801" s="178">
        <v>1261</v>
      </c>
      <c r="T801" s="175">
        <v>373</v>
      </c>
      <c r="U801" s="179">
        <v>246</v>
      </c>
      <c r="V801" s="177">
        <v>1796</v>
      </c>
      <c r="W801" s="194">
        <v>1285</v>
      </c>
      <c r="X801" s="175">
        <v>801</v>
      </c>
      <c r="Y801" s="179">
        <v>589</v>
      </c>
      <c r="Z801" s="177">
        <v>1731</v>
      </c>
      <c r="AA801" s="175">
        <v>2034</v>
      </c>
      <c r="AB801" s="156">
        <f t="shared" si="15048"/>
        <v>14713</v>
      </c>
      <c r="AC801" s="157">
        <f t="shared" si="15049"/>
        <v>15933</v>
      </c>
      <c r="BI801" s="136" t="s">
        <v>33</v>
      </c>
      <c r="BJ801" s="128">
        <f>B801/B808</f>
        <v>4.7381097889779629E-2</v>
      </c>
      <c r="BK801" s="129">
        <f t="shared" ref="BK801" si="15486">C801/C808</f>
        <v>5.415309446254072E-2</v>
      </c>
      <c r="BL801" s="130">
        <f t="shared" ref="BL801" si="15487">D801/D808</f>
        <v>3.3057851239669422E-2</v>
      </c>
      <c r="BM801" s="131">
        <f t="shared" ref="BM801" si="15488">E801/E808</f>
        <v>5.3224155578300923E-2</v>
      </c>
      <c r="BN801" s="128">
        <f t="shared" ref="BN801" si="15489">F801/F808</f>
        <v>3.4071135240481658E-2</v>
      </c>
      <c r="BO801" s="129">
        <f t="shared" ref="BO801" si="15490">G801/G808</f>
        <v>6.046663137749908E-2</v>
      </c>
      <c r="BP801" s="130">
        <f t="shared" ref="BP801" si="15491">H801/H808</f>
        <v>4.7284409195863866E-2</v>
      </c>
      <c r="BQ801" s="131">
        <f t="shared" ref="BQ801" si="15492">I801/I808</f>
        <v>6.1926388494654178E-2</v>
      </c>
      <c r="BR801" s="128">
        <f t="shared" ref="BR801" si="15493">J801/J808</f>
        <v>6.177542232527327E-2</v>
      </c>
      <c r="BS801" s="129">
        <f t="shared" ref="BS801" si="15494">K801/K808</f>
        <v>1.6766292462458084E-2</v>
      </c>
      <c r="BT801" s="130">
        <f t="shared" ref="BT801" si="15495">L801/L808</f>
        <v>5.2587901288490939E-2</v>
      </c>
      <c r="BU801" s="128">
        <f t="shared" ref="BU801" si="15496">M801/M808</f>
        <v>3.5769561478933794E-2</v>
      </c>
      <c r="BV801" s="132">
        <f t="shared" ref="BV801" si="15497">N801/N808</f>
        <v>4.7391061316742408E-2</v>
      </c>
      <c r="BW801" s="133">
        <f t="shared" ref="BW801" si="15498">O801/O808</f>
        <v>5.0211662221352191E-2</v>
      </c>
      <c r="BX801" s="128">
        <f t="shared" ref="BX801" si="15499">P801/P808</f>
        <v>3.8243893237762901E-2</v>
      </c>
      <c r="BY801" s="129">
        <f t="shared" ref="BY801" si="15500">Q801/Q808</f>
        <v>6.0304117869285981E-2</v>
      </c>
      <c r="BZ801" s="130">
        <f t="shared" ref="BZ801" si="15501">R801/R808</f>
        <v>4.3611793611793612E-2</v>
      </c>
      <c r="CA801" s="131">
        <f t="shared" ref="CA801" si="15502">S801/S808</f>
        <v>4.82015213485723E-2</v>
      </c>
      <c r="CB801" s="128">
        <f t="shared" ref="CB801" si="15503">T801/T808</f>
        <v>5.1005059483112264E-2</v>
      </c>
      <c r="CC801" s="129">
        <f t="shared" ref="CC801" si="15504">U801/U808</f>
        <v>2.9542452263720428E-2</v>
      </c>
      <c r="CD801" s="130">
        <f t="shared" ref="CD801" si="15505">V801/V808</f>
        <v>7.4998956027894928E-2</v>
      </c>
      <c r="CE801" s="131">
        <f t="shared" ref="CE801" si="15506">W801/W808</f>
        <v>4.5899414202028858E-2</v>
      </c>
      <c r="CF801" s="128">
        <f t="shared" ref="CF801" si="15507">X801/X808</f>
        <v>3.9551649219830141E-2</v>
      </c>
      <c r="CG801" s="129">
        <f t="shared" ref="CG801" si="15508">Y801/Y808</f>
        <v>4.6120115887557746E-2</v>
      </c>
      <c r="CH801" s="130">
        <f t="shared" ref="CH801" si="15509">Z801/Z808</f>
        <v>4.2438952633127393E-2</v>
      </c>
      <c r="CI801" s="128">
        <f t="shared" ref="CI801" si="15510">AA801/AA808</f>
        <v>4.8157969504687946E-2</v>
      </c>
      <c r="CJ801" s="134">
        <f t="shared" ref="CJ801" si="15511">AB801/AB808</f>
        <v>4.6362353000491574E-2</v>
      </c>
      <c r="CK801" s="135">
        <f t="shared" ref="CK801" si="15512">AC801/AC808</f>
        <v>5.0388197530083334E-2</v>
      </c>
    </row>
    <row r="802" spans="1:89" x14ac:dyDescent="0.2">
      <c r="A802" s="145" t="s">
        <v>34</v>
      </c>
      <c r="B802" s="189">
        <v>498</v>
      </c>
      <c r="C802" s="183">
        <v>864</v>
      </c>
      <c r="D802" s="184">
        <v>184</v>
      </c>
      <c r="E802" s="185">
        <v>513</v>
      </c>
      <c r="F802" s="182">
        <v>549</v>
      </c>
      <c r="G802" s="186">
        <v>1249</v>
      </c>
      <c r="H802" s="184">
        <v>881</v>
      </c>
      <c r="I802" s="185">
        <v>1782</v>
      </c>
      <c r="J802" s="182">
        <v>156</v>
      </c>
      <c r="K802" s="183">
        <v>81</v>
      </c>
      <c r="L802" s="184">
        <v>850</v>
      </c>
      <c r="M802" s="182">
        <v>631</v>
      </c>
      <c r="N802" s="187">
        <v>1753</v>
      </c>
      <c r="O802" s="190">
        <v>1572</v>
      </c>
      <c r="P802" s="182">
        <v>561</v>
      </c>
      <c r="Q802" s="183">
        <v>982</v>
      </c>
      <c r="R802" s="184">
        <v>738</v>
      </c>
      <c r="S802" s="185">
        <v>1199</v>
      </c>
      <c r="T802" s="182">
        <v>164</v>
      </c>
      <c r="U802" s="186">
        <v>235</v>
      </c>
      <c r="V802" s="184">
        <v>1248</v>
      </c>
      <c r="W802" s="191">
        <v>870</v>
      </c>
      <c r="X802" s="182">
        <v>490</v>
      </c>
      <c r="Y802" s="186">
        <v>463</v>
      </c>
      <c r="Z802" s="184">
        <v>1116</v>
      </c>
      <c r="AA802" s="182">
        <v>1392</v>
      </c>
      <c r="AB802" s="156">
        <f t="shared" si="15048"/>
        <v>9188</v>
      </c>
      <c r="AC802" s="157">
        <f t="shared" si="15049"/>
        <v>11833</v>
      </c>
      <c r="BI802" s="145" t="s">
        <v>34</v>
      </c>
      <c r="BJ802" s="128">
        <f>B802/B808</f>
        <v>1.790272135744329E-2</v>
      </c>
      <c r="BK802" s="129">
        <f t="shared" ref="BK802" si="15513">C802/C808</f>
        <v>3.198104826769322E-2</v>
      </c>
      <c r="BL802" s="130">
        <f t="shared" ref="BL802" si="15514">D802/D808</f>
        <v>1.4211786514250405E-2</v>
      </c>
      <c r="BM802" s="131">
        <f t="shared" ref="BM802" si="15515">E802/E808</f>
        <v>4.0390520431462087E-2</v>
      </c>
      <c r="BN802" s="128">
        <f t="shared" ref="BN802" si="15516">F802/F808</f>
        <v>1.9106285237001461E-2</v>
      </c>
      <c r="BO802" s="129">
        <f t="shared" ref="BO802" si="15517">G802/G808</f>
        <v>5.0857119589559838E-2</v>
      </c>
      <c r="BP802" s="130">
        <f t="shared" ref="BP802" si="15518">H802/H808</f>
        <v>2.211123381186628E-2</v>
      </c>
      <c r="BQ802" s="131">
        <f t="shared" ref="BQ802" si="15519">I802/I808</f>
        <v>4.2151575361907466E-2</v>
      </c>
      <c r="BR802" s="128">
        <f t="shared" ref="BR802" si="15520">J802/J808</f>
        <v>2.5836369658827428E-2</v>
      </c>
      <c r="BS802" s="129">
        <f t="shared" ref="BS802" si="15521">K802/K808</f>
        <v>1.1809301647470476E-2</v>
      </c>
      <c r="BT802" s="130">
        <f t="shared" ref="BT802" si="15522">L802/L808</f>
        <v>3.7126010045861545E-2</v>
      </c>
      <c r="BU802" s="128">
        <f t="shared" ref="BU802" si="15523">M802/M808</f>
        <v>2.7128116938950987E-2</v>
      </c>
      <c r="BV802" s="132">
        <f t="shared" ref="BV802" si="15524">N802/N808</f>
        <v>4.2603348968333052E-2</v>
      </c>
      <c r="BW802" s="133">
        <f t="shared" ref="BW802" si="15525">O802/O808</f>
        <v>3.8466244157877992E-2</v>
      </c>
      <c r="BX802" s="128">
        <f t="shared" ref="BX802" si="15526">P802/P808</f>
        <v>2.6454776949919833E-2</v>
      </c>
      <c r="BY802" s="129">
        <f t="shared" ref="BY802" si="15527">Q802/Q808</f>
        <v>4.6373252738949752E-2</v>
      </c>
      <c r="BZ802" s="130">
        <f t="shared" ref="BZ802" si="15528">R802/R808</f>
        <v>3.0221130221130221E-2</v>
      </c>
      <c r="CA802" s="131">
        <f t="shared" ref="CA802" si="15529">S802/S808</f>
        <v>4.583158136156875E-2</v>
      </c>
      <c r="CB802" s="128">
        <f t="shared" ref="CB802" si="15530">T802/T808</f>
        <v>2.2425817038151236E-2</v>
      </c>
      <c r="CC802" s="129">
        <f t="shared" ref="CC802" si="15531">U802/U808</f>
        <v>2.8221448300708538E-2</v>
      </c>
      <c r="CD802" s="130">
        <f t="shared" ref="CD802" si="15532">V802/V808</f>
        <v>5.2115087484862405E-2</v>
      </c>
      <c r="CE802" s="131">
        <f t="shared" ref="CE802" si="15533">W802/W808</f>
        <v>3.1075867981140162E-2</v>
      </c>
      <c r="CF802" s="128">
        <f t="shared" ref="CF802" si="15534">X802/X808</f>
        <v>2.4195141220620185E-2</v>
      </c>
      <c r="CG802" s="129">
        <f t="shared" ref="CG802" si="15535">Y802/Y808</f>
        <v>3.6254012998199046E-2</v>
      </c>
      <c r="CH802" s="130">
        <f t="shared" ref="CH802" si="15536">Z802/Z808</f>
        <v>2.7360988526037071E-2</v>
      </c>
      <c r="CI802" s="128">
        <f t="shared" ref="CI802" si="15537">AA802/AA808</f>
        <v>3.2957666445686144E-2</v>
      </c>
      <c r="CJ802" s="134">
        <f t="shared" ref="CJ802" si="15538">AB802/AB808</f>
        <v>2.8952443374465887E-2</v>
      </c>
      <c r="CK802" s="135">
        <f t="shared" ref="CK802" si="15539">AC802/AC808</f>
        <v>3.7421925649499532E-2</v>
      </c>
    </row>
    <row r="803" spans="1:89" x14ac:dyDescent="0.2">
      <c r="A803" s="136" t="s">
        <v>35</v>
      </c>
      <c r="B803" s="192">
        <v>0</v>
      </c>
      <c r="C803" s="176">
        <v>409</v>
      </c>
      <c r="D803" s="177">
        <v>8</v>
      </c>
      <c r="E803" s="178">
        <v>297</v>
      </c>
      <c r="F803" s="175">
        <v>16</v>
      </c>
      <c r="G803" s="179">
        <v>741</v>
      </c>
      <c r="H803" s="177">
        <v>92</v>
      </c>
      <c r="I803" s="178">
        <v>753</v>
      </c>
      <c r="J803" s="175">
        <v>55</v>
      </c>
      <c r="K803" s="176">
        <v>40</v>
      </c>
      <c r="L803" s="177">
        <v>550</v>
      </c>
      <c r="M803" s="175">
        <v>108</v>
      </c>
      <c r="N803" s="180">
        <v>475</v>
      </c>
      <c r="O803" s="193">
        <v>225</v>
      </c>
      <c r="P803" s="175">
        <v>114</v>
      </c>
      <c r="Q803" s="176">
        <v>174</v>
      </c>
      <c r="R803" s="177">
        <v>173</v>
      </c>
      <c r="S803" s="178">
        <v>85</v>
      </c>
      <c r="T803" s="175">
        <v>20</v>
      </c>
      <c r="U803" s="179">
        <v>18</v>
      </c>
      <c r="V803" s="177">
        <v>150</v>
      </c>
      <c r="W803" s="194">
        <v>40</v>
      </c>
      <c r="X803" s="175">
        <v>82</v>
      </c>
      <c r="Y803" s="179">
        <v>16</v>
      </c>
      <c r="Z803" s="177">
        <v>68</v>
      </c>
      <c r="AA803" s="175">
        <v>92</v>
      </c>
      <c r="AB803" s="156">
        <f t="shared" si="15048"/>
        <v>1803</v>
      </c>
      <c r="AC803" s="157">
        <f t="shared" si="15049"/>
        <v>2998</v>
      </c>
      <c r="BI803" s="136" t="s">
        <v>35</v>
      </c>
      <c r="BJ803" s="128">
        <f>B803/B808</f>
        <v>0</v>
      </c>
      <c r="BK803" s="129">
        <f t="shared" ref="BK803" si="15540">C803/C808</f>
        <v>1.5139176784127925E-2</v>
      </c>
      <c r="BL803" s="130">
        <f t="shared" ref="BL803" si="15541">D803/D808</f>
        <v>6.1790376148914805E-4</v>
      </c>
      <c r="BM803" s="131">
        <f t="shared" ref="BM803" si="15542">E803/E808</f>
        <v>2.3383985512951736E-2</v>
      </c>
      <c r="BN803" s="128">
        <f t="shared" ref="BN803" si="15543">F803/F808</f>
        <v>5.5683162803647247E-4</v>
      </c>
      <c r="BO803" s="129">
        <f t="shared" ref="BO803" si="15544">G803/G808</f>
        <v>3.0172238283317724E-2</v>
      </c>
      <c r="BP803" s="130">
        <f t="shared" ref="BP803" si="15545">H803/H808</f>
        <v>2.3090051199678749E-3</v>
      </c>
      <c r="BQ803" s="131">
        <f t="shared" ref="BQ803" si="15546">I803/I808</f>
        <v>1.7811524269088844E-2</v>
      </c>
      <c r="BR803" s="128">
        <f t="shared" ref="BR803" si="15547">J803/J808</f>
        <v>9.1089764822789004E-3</v>
      </c>
      <c r="BS803" s="129">
        <f t="shared" ref="BS803" si="15548">K803/K808</f>
        <v>5.8317538999854207E-3</v>
      </c>
      <c r="BT803" s="130">
        <f t="shared" ref="BT803" si="15549">L803/L808</f>
        <v>2.4022712382616291E-2</v>
      </c>
      <c r="BU803" s="128">
        <f t="shared" ref="BU803" si="15550">M803/M808</f>
        <v>4.6431642304385207E-3</v>
      </c>
      <c r="BV803" s="132">
        <f t="shared" ref="BV803" si="15551">N803/N808</f>
        <v>1.15439764745911E-2</v>
      </c>
      <c r="BW803" s="133">
        <f t="shared" ref="BW803" si="15552">O803/O808</f>
        <v>5.5056647172535295E-3</v>
      </c>
      <c r="BX803" s="128">
        <f t="shared" ref="BX803" si="15553">P803/P808</f>
        <v>5.3758370272564372E-3</v>
      </c>
      <c r="BY803" s="129">
        <f t="shared" ref="BY803" si="15554">Q803/Q808</f>
        <v>8.216849263316962E-3</v>
      </c>
      <c r="BZ803" s="130">
        <f t="shared" ref="BZ803" si="15555">R803/R808</f>
        <v>7.0843570843570841E-3</v>
      </c>
      <c r="CA803" s="131">
        <f t="shared" ref="CA803" si="15556">S803/S808</f>
        <v>3.2491112725048735E-3</v>
      </c>
      <c r="CB803" s="128">
        <f t="shared" ref="CB803" si="15557">T803/T808</f>
        <v>2.7348557363599071E-3</v>
      </c>
      <c r="CC803" s="129">
        <f t="shared" ref="CC803" si="15558">U803/U808</f>
        <v>2.1616428485649094E-3</v>
      </c>
      <c r="CD803" s="130">
        <f t="shared" ref="CD803" si="15559">V803/V808</f>
        <v>6.2638326303921157E-3</v>
      </c>
      <c r="CE803" s="131">
        <f t="shared" ref="CE803" si="15560">W803/W808</f>
        <v>1.428775539362766E-3</v>
      </c>
      <c r="CF803" s="128">
        <f t="shared" ref="CF803" si="15561">X803/X808</f>
        <v>4.0489828165119496E-3</v>
      </c>
      <c r="CG803" s="129">
        <f t="shared" ref="CG803" si="15562">Y803/Y808</f>
        <v>1.2528384621407877E-3</v>
      </c>
      <c r="CH803" s="130">
        <f t="shared" ref="CH803" si="15563">Z803/Z808</f>
        <v>1.6671570069628323E-3</v>
      </c>
      <c r="CI803" s="128">
        <f t="shared" ref="CI803" si="15564">AA803/AA808</f>
        <v>2.1782365754332796E-3</v>
      </c>
      <c r="CJ803" s="134">
        <f t="shared" ref="CJ803" si="15565">AB803/AB808</f>
        <v>5.6814601005835868E-3</v>
      </c>
      <c r="CK803" s="135">
        <f t="shared" ref="CK803" si="15566">AC803/AC808</f>
        <v>9.4811909995098122E-3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8"/>
        <v>0</v>
      </c>
      <c r="AC804" s="157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2">
      <c r="A805" s="136" t="s">
        <v>37</v>
      </c>
      <c r="B805" s="58">
        <v>0</v>
      </c>
      <c r="C805" s="59">
        <v>0</v>
      </c>
      <c r="D805" s="138">
        <v>0</v>
      </c>
      <c r="E805" s="139">
        <v>0</v>
      </c>
      <c r="F805" s="137">
        <v>0</v>
      </c>
      <c r="G805" s="140">
        <v>0</v>
      </c>
      <c r="H805" s="138">
        <v>0</v>
      </c>
      <c r="I805" s="139">
        <v>0</v>
      </c>
      <c r="J805" s="137">
        <v>0</v>
      </c>
      <c r="K805" s="140">
        <v>0</v>
      </c>
      <c r="L805" s="138"/>
      <c r="M805" s="137">
        <v>0</v>
      </c>
      <c r="N805" s="141">
        <v>0</v>
      </c>
      <c r="O805" s="142">
        <v>0</v>
      </c>
      <c r="P805" s="137">
        <v>0</v>
      </c>
      <c r="Q805" s="140">
        <v>0</v>
      </c>
      <c r="R805" s="138"/>
      <c r="S805" s="139">
        <v>0</v>
      </c>
      <c r="T805" s="137">
        <v>0</v>
      </c>
      <c r="U805" s="140">
        <v>0</v>
      </c>
      <c r="V805" s="138">
        <v>0</v>
      </c>
      <c r="W805" s="139">
        <v>0</v>
      </c>
      <c r="X805" s="137">
        <v>0</v>
      </c>
      <c r="Y805" s="140">
        <v>0</v>
      </c>
      <c r="Z805" s="143">
        <v>0</v>
      </c>
      <c r="AA805" s="144">
        <v>0</v>
      </c>
      <c r="AB805" s="158">
        <v>0</v>
      </c>
      <c r="AC805" s="159">
        <f t="shared" ref="AC805:AC807" si="15594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5">C805/C808</f>
        <v>0</v>
      </c>
      <c r="BL805" s="130">
        <f t="shared" ref="BL805" si="15596">D805/D808</f>
        <v>0</v>
      </c>
      <c r="BM805" s="131">
        <f t="shared" ref="BM805" si="15597">E805/E808</f>
        <v>0</v>
      </c>
      <c r="BN805" s="128">
        <f t="shared" ref="BN805" si="15598">F805/F808</f>
        <v>0</v>
      </c>
      <c r="BO805" s="129">
        <f t="shared" ref="BO805" si="15599">G805/G808</f>
        <v>0</v>
      </c>
      <c r="BP805" s="130">
        <f t="shared" ref="BP805" si="15600">H805/H808</f>
        <v>0</v>
      </c>
      <c r="BQ805" s="131">
        <f t="shared" ref="BQ805" si="15601">I805/I808</f>
        <v>0</v>
      </c>
      <c r="BR805" s="128">
        <f t="shared" ref="BR805" si="15602">J805/J808</f>
        <v>0</v>
      </c>
      <c r="BS805" s="129">
        <f t="shared" ref="BS805" si="15603">K805/K808</f>
        <v>0</v>
      </c>
      <c r="BT805" s="130">
        <f t="shared" ref="BT805" si="15604">L805/L808</f>
        <v>0</v>
      </c>
      <c r="BU805" s="128">
        <f t="shared" ref="BU805" si="15605">M805/M808</f>
        <v>0</v>
      </c>
      <c r="BV805" s="132">
        <f t="shared" ref="BV805" si="15606">N805/N808</f>
        <v>0</v>
      </c>
      <c r="BW805" s="133">
        <f t="shared" ref="BW805" si="15607">O805/O808</f>
        <v>0</v>
      </c>
      <c r="BX805" s="128">
        <f t="shared" ref="BX805" si="15608">P805/P808</f>
        <v>0</v>
      </c>
      <c r="BY805" s="129">
        <f t="shared" ref="BY805" si="15609">Q805/Q808</f>
        <v>0</v>
      </c>
      <c r="BZ805" s="130">
        <f t="shared" ref="BZ805" si="15610">R805/R808</f>
        <v>0</v>
      </c>
      <c r="CA805" s="131">
        <f t="shared" ref="CA805" si="15611">S805/S808</f>
        <v>0</v>
      </c>
      <c r="CB805" s="128">
        <f t="shared" ref="CB805" si="15612">T805/T808</f>
        <v>0</v>
      </c>
      <c r="CC805" s="129">
        <f t="shared" ref="CC805" si="15613">U805/U808</f>
        <v>0</v>
      </c>
      <c r="CD805" s="130">
        <f t="shared" ref="CD805" si="15614">V805/V808</f>
        <v>0</v>
      </c>
      <c r="CE805" s="131">
        <f t="shared" ref="CE805" si="15615">W805/W808</f>
        <v>0</v>
      </c>
      <c r="CF805" s="128">
        <f t="shared" ref="CF805" si="15616">X805/X808</f>
        <v>0</v>
      </c>
      <c r="CG805" s="129">
        <f t="shared" ref="CG805" si="15617">Y805/Y808</f>
        <v>0</v>
      </c>
      <c r="CH805" s="130">
        <f t="shared" ref="CH805" si="15618">Z805/Z808</f>
        <v>0</v>
      </c>
      <c r="CI805" s="128">
        <f t="shared" ref="CI805" si="15619">AA805/AA808</f>
        <v>0</v>
      </c>
      <c r="CJ805" s="134">
        <f t="shared" ref="CJ805" si="15620">AB805/AB808</f>
        <v>0</v>
      </c>
      <c r="CK805" s="135">
        <f t="shared" ref="CK805" si="15621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ref="AB806:AB807" si="15622">SUM(B806,D806,F806,H806,J806,L806,N806,P806,R806,T806,V806,X806,Z806)</f>
        <v>0</v>
      </c>
      <c r="AC806" s="159">
        <f t="shared" si="15594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622"/>
        <v>0</v>
      </c>
      <c r="AC807" s="159">
        <f t="shared" si="15594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7">SUM(B785:B807)</f>
        <v>27817</v>
      </c>
      <c r="C808" s="21">
        <f t="shared" si="15677"/>
        <v>27016</v>
      </c>
      <c r="D808" s="20">
        <f t="shared" si="15677"/>
        <v>12947</v>
      </c>
      <c r="E808" s="21">
        <f t="shared" si="15677"/>
        <v>12701</v>
      </c>
      <c r="F808" s="20">
        <f t="shared" si="15677"/>
        <v>28734</v>
      </c>
      <c r="G808" s="21">
        <f t="shared" si="15677"/>
        <v>24559</v>
      </c>
      <c r="H808" s="20">
        <f t="shared" si="15677"/>
        <v>39844</v>
      </c>
      <c r="I808" s="21">
        <f t="shared" si="15677"/>
        <v>42276</v>
      </c>
      <c r="J808" s="20">
        <f t="shared" si="15677"/>
        <v>6038</v>
      </c>
      <c r="K808" s="21">
        <f t="shared" si="15677"/>
        <v>6859</v>
      </c>
      <c r="L808" s="20">
        <f t="shared" si="15677"/>
        <v>22895</v>
      </c>
      <c r="M808" s="21">
        <f t="shared" si="15677"/>
        <v>23260</v>
      </c>
      <c r="N808" s="20">
        <f t="shared" si="15677"/>
        <v>41147</v>
      </c>
      <c r="O808" s="21">
        <f t="shared" si="15677"/>
        <v>40867</v>
      </c>
      <c r="P808" s="20">
        <f t="shared" si="15677"/>
        <v>21206</v>
      </c>
      <c r="Q808" s="21">
        <f t="shared" si="15677"/>
        <v>21176</v>
      </c>
      <c r="R808" s="20">
        <f t="shared" si="15677"/>
        <v>24420</v>
      </c>
      <c r="S808" s="21">
        <f t="shared" si="15677"/>
        <v>26161</v>
      </c>
      <c r="T808" s="20">
        <f t="shared" si="15677"/>
        <v>7313</v>
      </c>
      <c r="U808" s="21">
        <f t="shared" si="15677"/>
        <v>8327</v>
      </c>
      <c r="V808" s="20">
        <f t="shared" si="15677"/>
        <v>23947</v>
      </c>
      <c r="W808" s="21">
        <f t="shared" si="15677"/>
        <v>27996</v>
      </c>
      <c r="X808" s="20">
        <f t="shared" si="15677"/>
        <v>20252</v>
      </c>
      <c r="Y808" s="21">
        <f t="shared" si="15677"/>
        <v>12771</v>
      </c>
      <c r="Z808" s="20">
        <f t="shared" si="15677"/>
        <v>40788</v>
      </c>
      <c r="AA808" s="21">
        <f t="shared" si="15677"/>
        <v>42236</v>
      </c>
      <c r="AB808" s="160">
        <f t="shared" ref="AB808:AC808" si="15678">SUM(AB784:AB807)</f>
        <v>317348</v>
      </c>
      <c r="AC808" s="161">
        <f t="shared" si="15678"/>
        <v>316205</v>
      </c>
      <c r="BI808" s="229" t="s">
        <v>13</v>
      </c>
      <c r="BJ808" s="154">
        <f>SUM(BJ784:BJ807)</f>
        <v>1</v>
      </c>
      <c r="BK808" s="155">
        <f t="shared" ref="BK808:CK808" si="15679">SUM(BK784:BK807)</f>
        <v>0.99999999999999989</v>
      </c>
      <c r="BL808" s="154">
        <f t="shared" si="15679"/>
        <v>1</v>
      </c>
      <c r="BM808" s="155">
        <f t="shared" si="15679"/>
        <v>1.0000000000000002</v>
      </c>
      <c r="BN808" s="154">
        <f t="shared" si="15679"/>
        <v>0.99999999999999989</v>
      </c>
      <c r="BO808" s="155">
        <f t="shared" si="15679"/>
        <v>0.99999999999999989</v>
      </c>
      <c r="BP808" s="154">
        <f t="shared" si="15679"/>
        <v>0.99999999999999989</v>
      </c>
      <c r="BQ808" s="155">
        <f t="shared" si="15679"/>
        <v>1</v>
      </c>
      <c r="BR808" s="154">
        <f t="shared" si="15679"/>
        <v>1</v>
      </c>
      <c r="BS808" s="155">
        <f t="shared" si="15679"/>
        <v>1.0000000000000004</v>
      </c>
      <c r="BT808" s="154">
        <f t="shared" si="15679"/>
        <v>1</v>
      </c>
      <c r="BU808" s="155">
        <f t="shared" si="15679"/>
        <v>1</v>
      </c>
      <c r="BV808" s="154">
        <f t="shared" si="15679"/>
        <v>1</v>
      </c>
      <c r="BW808" s="155">
        <f t="shared" si="15679"/>
        <v>1.0000000000000002</v>
      </c>
      <c r="BX808" s="154">
        <f t="shared" si="15679"/>
        <v>0.99999999999999978</v>
      </c>
      <c r="BY808" s="155">
        <f t="shared" si="15679"/>
        <v>1</v>
      </c>
      <c r="BZ808" s="154">
        <f t="shared" si="15679"/>
        <v>1</v>
      </c>
      <c r="CA808" s="155">
        <f t="shared" si="15679"/>
        <v>1</v>
      </c>
      <c r="CB808" s="154">
        <f t="shared" si="15679"/>
        <v>1</v>
      </c>
      <c r="CC808" s="155">
        <f t="shared" si="15679"/>
        <v>0.99999999999999989</v>
      </c>
      <c r="CD808" s="154">
        <f t="shared" si="15679"/>
        <v>1.0000000000000002</v>
      </c>
      <c r="CE808" s="155">
        <f t="shared" si="15679"/>
        <v>0.99999999999999989</v>
      </c>
      <c r="CF808" s="154">
        <f t="shared" si="15679"/>
        <v>1</v>
      </c>
      <c r="CG808" s="155">
        <f t="shared" si="15679"/>
        <v>1.0000000000000002</v>
      </c>
      <c r="CH808" s="154">
        <f t="shared" si="15679"/>
        <v>1</v>
      </c>
      <c r="CI808" s="155">
        <f t="shared" si="15679"/>
        <v>0.99999999999999989</v>
      </c>
      <c r="CJ808" s="154">
        <f t="shared" si="15679"/>
        <v>0.99999999999999989</v>
      </c>
      <c r="CK808" s="155">
        <f t="shared" si="15679"/>
        <v>1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5">
        <f>+A780+1</f>
        <v>44769</v>
      </c>
      <c r="B811" s="305"/>
      <c r="C811" s="305"/>
      <c r="D811" s="305"/>
      <c r="BI811" s="310">
        <f>+BI749+2</f>
        <v>44769</v>
      </c>
      <c r="BJ811" s="310"/>
      <c r="BK811" s="310"/>
      <c r="BL811" s="310"/>
    </row>
    <row r="812" spans="1:89" ht="13.5" thickBot="1" x14ac:dyDescent="0.25">
      <c r="AE812" s="232" t="s">
        <v>84</v>
      </c>
    </row>
    <row r="813" spans="1:89" ht="14.25" thickTop="1" thickBot="1" x14ac:dyDescent="0.25">
      <c r="A813" s="301" t="s">
        <v>0</v>
      </c>
      <c r="B813" s="303" t="s">
        <v>1</v>
      </c>
      <c r="C813" s="304"/>
      <c r="D813" s="303" t="s">
        <v>2</v>
      </c>
      <c r="E813" s="304"/>
      <c r="F813" s="303" t="s">
        <v>3</v>
      </c>
      <c r="G813" s="304"/>
      <c r="H813" s="303" t="s">
        <v>4</v>
      </c>
      <c r="I813" s="304"/>
      <c r="J813" s="303" t="s">
        <v>5</v>
      </c>
      <c r="K813" s="304"/>
      <c r="L813" s="303" t="s">
        <v>6</v>
      </c>
      <c r="M813" s="304"/>
      <c r="N813" s="303" t="s">
        <v>7</v>
      </c>
      <c r="O813" s="304"/>
      <c r="P813" s="303" t="s">
        <v>8</v>
      </c>
      <c r="Q813" s="304"/>
      <c r="R813" s="303" t="s">
        <v>9</v>
      </c>
      <c r="S813" s="304"/>
      <c r="T813" s="303" t="s">
        <v>10</v>
      </c>
      <c r="U813" s="304"/>
      <c r="V813" s="303" t="s">
        <v>11</v>
      </c>
      <c r="W813" s="304"/>
      <c r="X813" s="303" t="s">
        <v>12</v>
      </c>
      <c r="Y813" s="304"/>
      <c r="Z813" s="306" t="s">
        <v>40</v>
      </c>
      <c r="AA813" s="307"/>
      <c r="AB813" s="308" t="s">
        <v>41</v>
      </c>
      <c r="AC813" s="309"/>
      <c r="AE813" s="301" t="s">
        <v>0</v>
      </c>
      <c r="AF813" s="303" t="s">
        <v>1</v>
      </c>
      <c r="AG813" s="304"/>
      <c r="AH813" s="303" t="s">
        <v>2</v>
      </c>
      <c r="AI813" s="304"/>
      <c r="AJ813" s="303" t="s">
        <v>3</v>
      </c>
      <c r="AK813" s="304"/>
      <c r="AL813" s="303" t="s">
        <v>4</v>
      </c>
      <c r="AM813" s="304"/>
      <c r="AN813" s="303" t="s">
        <v>5</v>
      </c>
      <c r="AO813" s="304"/>
      <c r="AP813" s="303" t="s">
        <v>6</v>
      </c>
      <c r="AQ813" s="304"/>
      <c r="AR813" s="303" t="s">
        <v>7</v>
      </c>
      <c r="AS813" s="304"/>
      <c r="AT813" s="303" t="s">
        <v>8</v>
      </c>
      <c r="AU813" s="304"/>
      <c r="AV813" s="303" t="s">
        <v>9</v>
      </c>
      <c r="AW813" s="304"/>
      <c r="AX813" s="303" t="s">
        <v>10</v>
      </c>
      <c r="AY813" s="304"/>
      <c r="AZ813" s="303" t="s">
        <v>11</v>
      </c>
      <c r="BA813" s="304"/>
      <c r="BB813" s="303" t="s">
        <v>12</v>
      </c>
      <c r="BC813" s="304"/>
      <c r="BD813" s="306" t="s">
        <v>40</v>
      </c>
      <c r="BE813" s="307"/>
      <c r="BF813" s="308" t="s">
        <v>41</v>
      </c>
      <c r="BG813" s="309"/>
      <c r="BI813" s="301" t="s">
        <v>0</v>
      </c>
      <c r="BJ813" s="303" t="s">
        <v>1</v>
      </c>
      <c r="BK813" s="304"/>
      <c r="BL813" s="303" t="s">
        <v>2</v>
      </c>
      <c r="BM813" s="304"/>
      <c r="BN813" s="303" t="s">
        <v>3</v>
      </c>
      <c r="BO813" s="304"/>
      <c r="BP813" s="303" t="s">
        <v>4</v>
      </c>
      <c r="BQ813" s="304"/>
      <c r="BR813" s="303" t="s">
        <v>5</v>
      </c>
      <c r="BS813" s="304"/>
      <c r="BT813" s="303" t="s">
        <v>6</v>
      </c>
      <c r="BU813" s="304"/>
      <c r="BV813" s="303" t="s">
        <v>7</v>
      </c>
      <c r="BW813" s="304"/>
      <c r="BX813" s="303" t="s">
        <v>8</v>
      </c>
      <c r="BY813" s="304"/>
      <c r="BZ813" s="303" t="s">
        <v>9</v>
      </c>
      <c r="CA813" s="304"/>
      <c r="CB813" s="303" t="s">
        <v>10</v>
      </c>
      <c r="CC813" s="304"/>
      <c r="CD813" s="303" t="s">
        <v>11</v>
      </c>
      <c r="CE813" s="304"/>
      <c r="CF813" s="303" t="s">
        <v>12</v>
      </c>
      <c r="CG813" s="304"/>
      <c r="CH813" s="306" t="s">
        <v>40</v>
      </c>
      <c r="CI813" s="307"/>
      <c r="CJ813" s="303" t="s">
        <v>41</v>
      </c>
      <c r="CK813" s="304"/>
    </row>
    <row r="814" spans="1:89" ht="15" thickTop="1" thickBot="1" x14ac:dyDescent="0.3">
      <c r="A814" s="302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2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2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3199</v>
      </c>
      <c r="AG815" s="172">
        <f t="shared" ref="AG815:AV817" si="15680">SUMIF($A$9:$A$32,$AE815,C$815:C$838)</f>
        <v>1185</v>
      </c>
      <c r="AH815" s="126">
        <f t="shared" si="15680"/>
        <v>1093</v>
      </c>
      <c r="AI815" s="166">
        <f t="shared" si="15680"/>
        <v>1027</v>
      </c>
      <c r="AJ815" s="125">
        <f t="shared" si="15680"/>
        <v>2814</v>
      </c>
      <c r="AK815" s="127">
        <f t="shared" si="15680"/>
        <v>1409</v>
      </c>
      <c r="AL815" s="126">
        <f t="shared" si="15680"/>
        <v>3746</v>
      </c>
      <c r="AM815" s="166">
        <f t="shared" si="15680"/>
        <v>2198</v>
      </c>
      <c r="AN815" s="125">
        <f t="shared" si="15680"/>
        <v>228</v>
      </c>
      <c r="AO815" s="127">
        <f t="shared" si="15680"/>
        <v>1032</v>
      </c>
      <c r="AP815" s="126">
        <f t="shared" si="15680"/>
        <v>1039</v>
      </c>
      <c r="AQ815" s="125">
        <f t="shared" si="15680"/>
        <v>3346</v>
      </c>
      <c r="AR815" s="165">
        <f t="shared" si="15680"/>
        <v>2960</v>
      </c>
      <c r="AS815" s="167">
        <f t="shared" si="15680"/>
        <v>4133</v>
      </c>
      <c r="AT815" s="125">
        <f t="shared" si="15680"/>
        <v>2169</v>
      </c>
      <c r="AU815" s="127">
        <f t="shared" si="15680"/>
        <v>2021</v>
      </c>
      <c r="AV815" s="126">
        <f t="shared" si="15680"/>
        <v>2425</v>
      </c>
      <c r="AW815" s="166">
        <f t="shared" ref="AW815:BE817" si="15681">SUMIF($A$9:$A$32,$AE815,S$815:S$838)</f>
        <v>1802</v>
      </c>
      <c r="AX815" s="125">
        <f t="shared" si="15681"/>
        <v>337</v>
      </c>
      <c r="AY815" s="127">
        <f t="shared" si="15681"/>
        <v>1427</v>
      </c>
      <c r="AZ815" s="126">
        <f t="shared" si="15681"/>
        <v>1200</v>
      </c>
      <c r="BA815" s="166">
        <f t="shared" si="15681"/>
        <v>2939</v>
      </c>
      <c r="BB815" s="125">
        <f t="shared" si="15681"/>
        <v>1750</v>
      </c>
      <c r="BC815" s="127">
        <f t="shared" si="15681"/>
        <v>1798</v>
      </c>
      <c r="BD815" s="170">
        <f t="shared" si="15681"/>
        <v>3803</v>
      </c>
      <c r="BE815" s="171">
        <f t="shared" si="15681"/>
        <v>2617</v>
      </c>
      <c r="BF815" s="156">
        <f>AF815+AH815+AJ815+AL815+AN815+AP815+AR815+AT815+AV815+AX815+AZ815+BB815+BD815</f>
        <v>26763</v>
      </c>
      <c r="BG815" s="157">
        <f>AG815+AI815+AK815+AM815+AO815+AQ815+AS815+AU815+AW815+AY815+BA815+BC815+BE815</f>
        <v>26934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2">
      <c r="A816" s="136" t="s">
        <v>17</v>
      </c>
      <c r="B816" s="175">
        <v>331</v>
      </c>
      <c r="C816" s="176">
        <v>0</v>
      </c>
      <c r="D816" s="177">
        <v>245</v>
      </c>
      <c r="E816" s="178">
        <v>5</v>
      </c>
      <c r="F816" s="175">
        <v>587</v>
      </c>
      <c r="G816" s="179">
        <v>7</v>
      </c>
      <c r="H816" s="177">
        <v>480</v>
      </c>
      <c r="I816" s="178">
        <v>52</v>
      </c>
      <c r="J816" s="175">
        <v>6</v>
      </c>
      <c r="K816" s="179">
        <v>25</v>
      </c>
      <c r="L816" s="177">
        <v>51</v>
      </c>
      <c r="M816" s="175">
        <v>100</v>
      </c>
      <c r="N816" s="180">
        <v>173</v>
      </c>
      <c r="O816" s="181">
        <v>129</v>
      </c>
      <c r="P816" s="175">
        <v>77</v>
      </c>
      <c r="Q816" s="179">
        <v>84</v>
      </c>
      <c r="R816" s="177">
        <v>27</v>
      </c>
      <c r="S816" s="178">
        <v>95</v>
      </c>
      <c r="T816" s="175">
        <v>1</v>
      </c>
      <c r="U816" s="179">
        <v>31</v>
      </c>
      <c r="V816" s="177">
        <v>10</v>
      </c>
      <c r="W816" s="178">
        <v>15</v>
      </c>
      <c r="X816" s="175">
        <v>6</v>
      </c>
      <c r="Y816" s="179">
        <v>0</v>
      </c>
      <c r="Z816" s="177">
        <v>0</v>
      </c>
      <c r="AA816" s="175">
        <v>0</v>
      </c>
      <c r="AB816" s="156">
        <f t="shared" ref="AB816:AB834" si="15709">B816+D816+F816+H816+J816+L816+N816+P816+R816+T816+V816+X816+Z816</f>
        <v>1994</v>
      </c>
      <c r="AC816" s="157">
        <f t="shared" ref="AC816:AC835" si="15710">C816+E816+G816+I816+K816+M816+O816+Q816+S816+U816+W816+Y816+AA816</f>
        <v>543</v>
      </c>
      <c r="AE816" s="237" t="str">
        <f>$AE$10</f>
        <v>08:00 - 08:59</v>
      </c>
      <c r="AF816" s="125">
        <f>SUMIF($A$9:$A$32,$AE816,B$815:B$838)</f>
        <v>1933</v>
      </c>
      <c r="AG816" s="176">
        <f t="shared" si="15680"/>
        <v>759</v>
      </c>
      <c r="AH816" s="177">
        <f t="shared" si="15680"/>
        <v>637</v>
      </c>
      <c r="AI816" s="178">
        <f t="shared" si="15680"/>
        <v>707</v>
      </c>
      <c r="AJ816" s="238">
        <f t="shared" si="15680"/>
        <v>1811</v>
      </c>
      <c r="AK816" s="179">
        <f t="shared" si="15680"/>
        <v>1025</v>
      </c>
      <c r="AL816" s="177">
        <f t="shared" si="15680"/>
        <v>2429</v>
      </c>
      <c r="AM816" s="178">
        <f t="shared" si="15680"/>
        <v>1886</v>
      </c>
      <c r="AN816" s="238">
        <f t="shared" si="15680"/>
        <v>162</v>
      </c>
      <c r="AO816" s="179">
        <f t="shared" si="15680"/>
        <v>684</v>
      </c>
      <c r="AP816" s="177">
        <f t="shared" si="15680"/>
        <v>812</v>
      </c>
      <c r="AQ816" s="238">
        <f t="shared" si="15680"/>
        <v>2418</v>
      </c>
      <c r="AR816" s="180">
        <f t="shared" si="15680"/>
        <v>2125</v>
      </c>
      <c r="AS816" s="181">
        <f t="shared" si="15680"/>
        <v>3032</v>
      </c>
      <c r="AT816" s="238">
        <f t="shared" si="15680"/>
        <v>1292</v>
      </c>
      <c r="AU816" s="179">
        <f t="shared" si="15680"/>
        <v>1389</v>
      </c>
      <c r="AV816" s="177">
        <f t="shared" si="15680"/>
        <v>2010</v>
      </c>
      <c r="AW816" s="178">
        <f t="shared" si="15681"/>
        <v>1210</v>
      </c>
      <c r="AX816" s="238">
        <f t="shared" si="15681"/>
        <v>220</v>
      </c>
      <c r="AY816" s="179">
        <f t="shared" si="15681"/>
        <v>830</v>
      </c>
      <c r="AZ816" s="177">
        <f t="shared" si="15681"/>
        <v>721</v>
      </c>
      <c r="BA816" s="178">
        <f t="shared" si="15681"/>
        <v>1728</v>
      </c>
      <c r="BB816" s="238">
        <f t="shared" si="15681"/>
        <v>1395</v>
      </c>
      <c r="BC816" s="179">
        <f t="shared" si="15681"/>
        <v>1242</v>
      </c>
      <c r="BD816" s="177">
        <f t="shared" si="15681"/>
        <v>2377</v>
      </c>
      <c r="BE816" s="238">
        <f t="shared" si="15681"/>
        <v>1825</v>
      </c>
      <c r="BF816" s="158">
        <f>SUM(AF816,AH816,AJ816,AL816,AN816,AP816,AR816,AT816,AV816,AX816,AZ816,BB816,BD816)</f>
        <v>17924</v>
      </c>
      <c r="BG816" s="159">
        <f>SUM(AG816,AI816,AK816,AM816,AO816,AQ816,AS816,AU816,AW816,AY816,BA816,BC816,BE816)</f>
        <v>18735</v>
      </c>
      <c r="BI816" s="136" t="s">
        <v>17</v>
      </c>
      <c r="BJ816" s="128">
        <f>B816/B839</f>
        <v>1.4008210250116383E-2</v>
      </c>
      <c r="BK816" s="129">
        <f t="shared" ref="BK816" si="15711">C816/C839</f>
        <v>0</v>
      </c>
      <c r="BL816" s="130">
        <f t="shared" ref="BL816" si="15712">D816/D839</f>
        <v>2.1947505150945085E-2</v>
      </c>
      <c r="BM816" s="131">
        <f t="shared" ref="BM816" si="15713">E816/E839</f>
        <v>4.4851094366702549E-4</v>
      </c>
      <c r="BN816" s="128">
        <f t="shared" ref="BN816" si="15714">F816/F839</f>
        <v>2.4465469095152754E-2</v>
      </c>
      <c r="BO816" s="129">
        <f t="shared" ref="BO816" si="15715">G816/G839</f>
        <v>3.0988534242330339E-4</v>
      </c>
      <c r="BP816" s="130">
        <f t="shared" ref="BP816" si="15716">H816/H839</f>
        <v>1.4010507880910683E-2</v>
      </c>
      <c r="BQ816" s="131">
        <f t="shared" ref="BQ816" si="15717">I816/I839</f>
        <v>1.3439818045540306E-3</v>
      </c>
      <c r="BR816" s="128">
        <f t="shared" ref="BR816" si="15718">J816/J839</f>
        <v>1.0702818408847663E-3</v>
      </c>
      <c r="BS816" s="129">
        <f t="shared" ref="BS816" si="15719">K816/K839</f>
        <v>4.3014452856159667E-3</v>
      </c>
      <c r="BT816" s="130">
        <f t="shared" ref="BT816" si="15720">L816/L839</f>
        <v>2.3464458247066944E-3</v>
      </c>
      <c r="BU816" s="128">
        <f t="shared" ref="BU816" si="15721">M816/M839</f>
        <v>4.9810719266786211E-3</v>
      </c>
      <c r="BV816" s="132">
        <f t="shared" ref="BV816" si="15722">N816/N839</f>
        <v>4.6541658820047887E-3</v>
      </c>
      <c r="BW816" s="133">
        <f t="shared" ref="BW816" si="15723">O816/O839</f>
        <v>3.5246864668433565E-3</v>
      </c>
      <c r="BX816" s="128">
        <f t="shared" ref="BX816" si="15724">P816/P839</f>
        <v>3.8904607922392886E-3</v>
      </c>
      <c r="BY816" s="129">
        <f t="shared" ref="BY816" si="15725">Q816/Q839</f>
        <v>4.3825324776960405E-3</v>
      </c>
      <c r="BZ816" s="130">
        <f t="shared" ref="BZ816" si="15726">R816/R839</f>
        <v>1.1933174224343676E-3</v>
      </c>
      <c r="CA816" s="131">
        <f t="shared" ref="CA816" si="15727">S816/S839</f>
        <v>4.054803875538862E-3</v>
      </c>
      <c r="CB816" s="128">
        <f t="shared" ref="CB816" si="15728">T816/T839</f>
        <v>1.483239394838327E-4</v>
      </c>
      <c r="CC816" s="129">
        <f t="shared" ref="CC816" si="15729">U816/U839</f>
        <v>4.2085256584306271E-3</v>
      </c>
      <c r="CD816" s="130">
        <f t="shared" ref="CD816" si="15730">V816/V839</f>
        <v>4.4122837980938934E-4</v>
      </c>
      <c r="CE816" s="131">
        <f t="shared" ref="CE816" si="15731">W816/W839</f>
        <v>6.2479173608797072E-4</v>
      </c>
      <c r="CF816" s="128">
        <f t="shared" ref="CF816" si="15732">X816/X839</f>
        <v>3.2360714093090985E-4</v>
      </c>
      <c r="CG816" s="129">
        <f t="shared" ref="CG816" si="15733">Y816/Y839</f>
        <v>0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7.0175932541009277E-3</v>
      </c>
      <c r="CK816" s="135">
        <f t="shared" ref="CK816" si="15737">AC816/AC839</f>
        <v>1.9208184172173248E-3</v>
      </c>
    </row>
    <row r="817" spans="1:89" ht="13.5" thickBot="1" x14ac:dyDescent="0.25">
      <c r="A817" s="145" t="s">
        <v>18</v>
      </c>
      <c r="B817" s="182">
        <v>1568</v>
      </c>
      <c r="C817" s="183">
        <v>165</v>
      </c>
      <c r="D817" s="184">
        <v>880</v>
      </c>
      <c r="E817" s="185">
        <v>211</v>
      </c>
      <c r="F817" s="182">
        <v>2471</v>
      </c>
      <c r="G817" s="186">
        <v>405</v>
      </c>
      <c r="H817" s="184">
        <v>2060</v>
      </c>
      <c r="I817" s="185">
        <v>782</v>
      </c>
      <c r="J817" s="182">
        <v>72</v>
      </c>
      <c r="K817" s="186">
        <v>305</v>
      </c>
      <c r="L817" s="184">
        <v>584</v>
      </c>
      <c r="M817" s="182">
        <v>974</v>
      </c>
      <c r="N817" s="187">
        <v>1619</v>
      </c>
      <c r="O817" s="188">
        <v>1972</v>
      </c>
      <c r="P817" s="182">
        <v>805</v>
      </c>
      <c r="Q817" s="186">
        <v>856</v>
      </c>
      <c r="R817" s="184">
        <v>903</v>
      </c>
      <c r="S817" s="185">
        <v>992</v>
      </c>
      <c r="T817" s="182">
        <v>166</v>
      </c>
      <c r="U817" s="186">
        <v>552</v>
      </c>
      <c r="V817" s="184">
        <v>716</v>
      </c>
      <c r="W817" s="185">
        <v>1427</v>
      </c>
      <c r="X817" s="182">
        <v>763</v>
      </c>
      <c r="Y817" s="186">
        <v>670</v>
      </c>
      <c r="Z817" s="184">
        <v>1756</v>
      </c>
      <c r="AA817" s="182">
        <v>1121</v>
      </c>
      <c r="AB817" s="156">
        <f t="shared" si="15709"/>
        <v>14363</v>
      </c>
      <c r="AC817" s="157">
        <f t="shared" si="15710"/>
        <v>10432</v>
      </c>
      <c r="AE817" s="235">
        <f>$AE$11</f>
        <v>0</v>
      </c>
      <c r="AF817" s="125">
        <f>SUMIF($A$9:$A$32,$AE817,B$815:B$838)</f>
        <v>0</v>
      </c>
      <c r="AG817" s="183">
        <f t="shared" si="15680"/>
        <v>0</v>
      </c>
      <c r="AH817" s="184">
        <f t="shared" si="15680"/>
        <v>0</v>
      </c>
      <c r="AI817" s="185">
        <f t="shared" si="15680"/>
        <v>0</v>
      </c>
      <c r="AJ817" s="182">
        <f t="shared" si="15680"/>
        <v>0</v>
      </c>
      <c r="AK817" s="186">
        <f t="shared" si="15680"/>
        <v>0</v>
      </c>
      <c r="AL817" s="184">
        <f t="shared" si="15680"/>
        <v>0</v>
      </c>
      <c r="AM817" s="185">
        <f t="shared" si="15680"/>
        <v>0</v>
      </c>
      <c r="AN817" s="182">
        <f t="shared" si="15680"/>
        <v>0</v>
      </c>
      <c r="AO817" s="186">
        <f t="shared" si="15680"/>
        <v>0</v>
      </c>
      <c r="AP817" s="184">
        <f t="shared" si="15680"/>
        <v>0</v>
      </c>
      <c r="AQ817" s="182">
        <f t="shared" si="15680"/>
        <v>0</v>
      </c>
      <c r="AR817" s="187">
        <f t="shared" si="15680"/>
        <v>0</v>
      </c>
      <c r="AS817" s="188">
        <f t="shared" si="15680"/>
        <v>0</v>
      </c>
      <c r="AT817" s="182">
        <f t="shared" si="15680"/>
        <v>0</v>
      </c>
      <c r="AU817" s="186">
        <f t="shared" si="15680"/>
        <v>0</v>
      </c>
      <c r="AV817" s="184">
        <f t="shared" si="15680"/>
        <v>0</v>
      </c>
      <c r="AW817" s="185">
        <f t="shared" si="15681"/>
        <v>0</v>
      </c>
      <c r="AX817" s="182">
        <f t="shared" si="15681"/>
        <v>0</v>
      </c>
      <c r="AY817" s="186">
        <f t="shared" si="15681"/>
        <v>0</v>
      </c>
      <c r="AZ817" s="184">
        <f t="shared" si="15681"/>
        <v>0</v>
      </c>
      <c r="BA817" s="185">
        <f t="shared" si="15681"/>
        <v>0</v>
      </c>
      <c r="BB817" s="182">
        <f t="shared" si="15681"/>
        <v>0</v>
      </c>
      <c r="BC817" s="186">
        <f t="shared" si="15681"/>
        <v>0</v>
      </c>
      <c r="BD817" s="184">
        <f t="shared" si="15681"/>
        <v>0</v>
      </c>
      <c r="BE817" s="182">
        <f t="shared" si="15681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6.6359134961276392E-2</v>
      </c>
      <c r="BK817" s="129">
        <f t="shared" ref="BK817" si="15738">C817/C839</f>
        <v>6.8524440383736862E-3</v>
      </c>
      <c r="BL817" s="130">
        <f t="shared" ref="BL817" si="15739">D817/D839</f>
        <v>7.883185523604766E-2</v>
      </c>
      <c r="BM817" s="131">
        <f t="shared" ref="BM817" si="15740">E817/E839</f>
        <v>1.8927161822748475E-2</v>
      </c>
      <c r="BN817" s="128">
        <f t="shared" ref="BN817" si="15741">F817/F839</f>
        <v>0.10298837160838578</v>
      </c>
      <c r="BO817" s="129">
        <f t="shared" ref="BO817" si="15742">G817/G839</f>
        <v>1.7929080525919697E-2</v>
      </c>
      <c r="BP817" s="130">
        <f t="shared" ref="BP817" si="15743">H817/H839</f>
        <v>6.0128429655575015E-2</v>
      </c>
      <c r="BQ817" s="131">
        <f t="shared" ref="BQ817" si="15744">I817/I839</f>
        <v>2.0211418676177921E-2</v>
      </c>
      <c r="BR817" s="128">
        <f t="shared" ref="BR817" si="15745">J817/J839</f>
        <v>1.2843382090617196E-2</v>
      </c>
      <c r="BS817" s="129">
        <f t="shared" ref="BS817" si="15746">K817/K839</f>
        <v>5.24776324845148E-2</v>
      </c>
      <c r="BT817" s="130">
        <f t="shared" ref="BT817" si="15747">L817/L839</f>
        <v>2.6869105129974695E-2</v>
      </c>
      <c r="BU817" s="128">
        <f t="shared" ref="BU817" si="15748">M817/M839</f>
        <v>4.8515640565849769E-2</v>
      </c>
      <c r="BV817" s="132">
        <f t="shared" ref="BV817" si="15749">N817/N839</f>
        <v>4.3555459901536142E-2</v>
      </c>
      <c r="BW817" s="133">
        <f t="shared" ref="BW817" si="15750">O817/O839</f>
        <v>5.3881253586163559E-2</v>
      </c>
      <c r="BX817" s="128">
        <f t="shared" ref="BX817" si="15751">P817/P839</f>
        <v>4.0672999191592563E-2</v>
      </c>
      <c r="BY817" s="129">
        <f t="shared" ref="BY817" si="15752">Q817/Q839</f>
        <v>4.466009286795012E-2</v>
      </c>
      <c r="BZ817" s="130">
        <f t="shared" ref="BZ817" si="15753">R817/R839</f>
        <v>3.9909838239193848E-2</v>
      </c>
      <c r="CA817" s="131">
        <f t="shared" ref="CA817" si="15754">S817/S839</f>
        <v>4.2340688889837379E-2</v>
      </c>
      <c r="CB817" s="128">
        <f t="shared" ref="CB817" si="15755">T817/T839</f>
        <v>2.4621773954316226E-2</v>
      </c>
      <c r="CC817" s="129">
        <f t="shared" ref="CC817" si="15756">U817/U839</f>
        <v>7.4938908498506651E-2</v>
      </c>
      <c r="CD817" s="130">
        <f t="shared" ref="CD817" si="15757">V817/V839</f>
        <v>3.1591951994352274E-2</v>
      </c>
      <c r="CE817" s="131">
        <f t="shared" ref="CE817" si="15758">W817/W839</f>
        <v>5.9438520493168945E-2</v>
      </c>
      <c r="CF817" s="128">
        <f t="shared" ref="CF817" si="15759">X817/X839</f>
        <v>4.1152041421714039E-2</v>
      </c>
      <c r="CG817" s="129">
        <f t="shared" ref="CG817" si="15760">Y817/Y839</f>
        <v>5.613270777479893E-2</v>
      </c>
      <c r="CH817" s="130">
        <f t="shared" ref="CH817" si="15761">Z817/Z839</f>
        <v>4.8480163441097707E-2</v>
      </c>
      <c r="CI817" s="128">
        <f t="shared" ref="CI817" si="15762">AA817/AA839</f>
        <v>2.9662362404741745E-2</v>
      </c>
      <c r="CJ817" s="134">
        <f t="shared" ref="CJ817" si="15763">AB817/AB839</f>
        <v>5.0548491428611647E-2</v>
      </c>
      <c r="CK817" s="135">
        <f t="shared" ref="CK817" si="15764">AC817/AC839</f>
        <v>3.6902353090996563E-2</v>
      </c>
    </row>
    <row r="818" spans="1:89" ht="14.25" thickTop="1" thickBot="1" x14ac:dyDescent="0.25">
      <c r="A818" s="136" t="s">
        <v>19</v>
      </c>
      <c r="B818" s="175">
        <v>2897</v>
      </c>
      <c r="C818" s="176">
        <v>1153</v>
      </c>
      <c r="D818" s="177">
        <v>1151</v>
      </c>
      <c r="E818" s="178">
        <v>765</v>
      </c>
      <c r="F818" s="175">
        <v>2970</v>
      </c>
      <c r="G818" s="179">
        <v>1327</v>
      </c>
      <c r="H818" s="177">
        <v>3230</v>
      </c>
      <c r="I818" s="178">
        <v>1834</v>
      </c>
      <c r="J818" s="175">
        <v>167</v>
      </c>
      <c r="K818" s="179">
        <v>676</v>
      </c>
      <c r="L818" s="177">
        <v>1011</v>
      </c>
      <c r="M818" s="175">
        <v>2214</v>
      </c>
      <c r="N818" s="180">
        <v>2950</v>
      </c>
      <c r="O818" s="181">
        <v>3501</v>
      </c>
      <c r="P818" s="175">
        <v>1796</v>
      </c>
      <c r="Q818" s="179">
        <v>1761</v>
      </c>
      <c r="R818" s="177">
        <v>1928</v>
      </c>
      <c r="S818" s="178">
        <v>1745</v>
      </c>
      <c r="T818" s="175">
        <v>323</v>
      </c>
      <c r="U818" s="179">
        <v>1204</v>
      </c>
      <c r="V818" s="177">
        <v>1291</v>
      </c>
      <c r="W818" s="178">
        <v>2785</v>
      </c>
      <c r="X818" s="175">
        <v>1696</v>
      </c>
      <c r="Y818" s="179">
        <v>1298</v>
      </c>
      <c r="Z818" s="177">
        <v>2987</v>
      </c>
      <c r="AA818" s="175">
        <v>2205</v>
      </c>
      <c r="AB818" s="156">
        <f t="shared" si="15709"/>
        <v>24397</v>
      </c>
      <c r="AC818" s="157">
        <f t="shared" si="15710"/>
        <v>22468</v>
      </c>
      <c r="AE818" s="229" t="s">
        <v>13</v>
      </c>
      <c r="AF818" s="20">
        <f t="shared" ref="AF818:BG818" si="15765">SUM(AF815:AF817)</f>
        <v>5132</v>
      </c>
      <c r="AG818" s="21">
        <f t="shared" si="15765"/>
        <v>1944</v>
      </c>
      <c r="AH818" s="20">
        <f t="shared" si="15765"/>
        <v>1730</v>
      </c>
      <c r="AI818" s="21">
        <f t="shared" si="15765"/>
        <v>1734</v>
      </c>
      <c r="AJ818" s="20">
        <f t="shared" si="15765"/>
        <v>4625</v>
      </c>
      <c r="AK818" s="21">
        <f t="shared" si="15765"/>
        <v>2434</v>
      </c>
      <c r="AL818" s="20">
        <f t="shared" si="15765"/>
        <v>6175</v>
      </c>
      <c r="AM818" s="21">
        <f t="shared" si="15765"/>
        <v>4084</v>
      </c>
      <c r="AN818" s="20">
        <f t="shared" si="15765"/>
        <v>390</v>
      </c>
      <c r="AO818" s="21">
        <f t="shared" si="15765"/>
        <v>1716</v>
      </c>
      <c r="AP818" s="20">
        <f t="shared" si="15765"/>
        <v>1851</v>
      </c>
      <c r="AQ818" s="21">
        <f t="shared" si="15765"/>
        <v>5764</v>
      </c>
      <c r="AR818" s="20">
        <f t="shared" si="15765"/>
        <v>5085</v>
      </c>
      <c r="AS818" s="21">
        <f t="shared" si="15765"/>
        <v>7165</v>
      </c>
      <c r="AT818" s="20">
        <f t="shared" si="15765"/>
        <v>3461</v>
      </c>
      <c r="AU818" s="21">
        <f t="shared" si="15765"/>
        <v>3410</v>
      </c>
      <c r="AV818" s="20">
        <f t="shared" si="15765"/>
        <v>4435</v>
      </c>
      <c r="AW818" s="21">
        <f t="shared" si="15765"/>
        <v>3012</v>
      </c>
      <c r="AX818" s="20">
        <f t="shared" si="15765"/>
        <v>557</v>
      </c>
      <c r="AY818" s="21">
        <f t="shared" si="15765"/>
        <v>2257</v>
      </c>
      <c r="AZ818" s="20">
        <f t="shared" si="15765"/>
        <v>1921</v>
      </c>
      <c r="BA818" s="21">
        <f t="shared" si="15765"/>
        <v>4667</v>
      </c>
      <c r="BB818" s="20">
        <f t="shared" si="15765"/>
        <v>3145</v>
      </c>
      <c r="BC818" s="21">
        <f t="shared" si="15765"/>
        <v>3040</v>
      </c>
      <c r="BD818" s="20">
        <f t="shared" si="15765"/>
        <v>6180</v>
      </c>
      <c r="BE818" s="21">
        <f t="shared" si="15765"/>
        <v>4442</v>
      </c>
      <c r="BF818" s="160">
        <f t="shared" si="15765"/>
        <v>44687</v>
      </c>
      <c r="BG818" s="161">
        <f t="shared" si="15765"/>
        <v>45669</v>
      </c>
      <c r="BI818" s="136" t="s">
        <v>19</v>
      </c>
      <c r="BJ818" s="128">
        <f>B818/B839</f>
        <v>0.12260358034618478</v>
      </c>
      <c r="BK818" s="129">
        <f t="shared" ref="BK818" si="15766">C818/C839</f>
        <v>4.7884048340877942E-2</v>
      </c>
      <c r="BL818" s="130">
        <f t="shared" ref="BL818" si="15767">D818/D839</f>
        <v>0.10310848338260324</v>
      </c>
      <c r="BM818" s="131">
        <f t="shared" ref="BM818" si="15768">E818/E839</f>
        <v>6.8622174381054904E-2</v>
      </c>
      <c r="BN818" s="128">
        <f t="shared" ref="BN818" si="15769">F818/F839</f>
        <v>0.12378610428041512</v>
      </c>
      <c r="BO818" s="129">
        <f t="shared" ref="BO818" si="15770">G818/G839</f>
        <v>5.8745407056531938E-2</v>
      </c>
      <c r="BP818" s="130">
        <f t="shared" ref="BP818" si="15771">H818/H839</f>
        <v>9.4279042615294809E-2</v>
      </c>
      <c r="BQ818" s="131">
        <f t="shared" ref="BQ818" si="15772">I818/I839</f>
        <v>4.7401204414463313E-2</v>
      </c>
      <c r="BR818" s="128">
        <f t="shared" ref="BR818" si="15773">J818/J839</f>
        <v>2.978951123795933E-2</v>
      </c>
      <c r="BS818" s="129">
        <f t="shared" ref="BS818" si="15774">K818/K839</f>
        <v>0.11631108052305575</v>
      </c>
      <c r="BT818" s="130">
        <f t="shared" ref="BT818" si="15775">L818/L839</f>
        <v>4.6514837819185646E-2</v>
      </c>
      <c r="BU818" s="128">
        <f t="shared" ref="BU818" si="15776">M818/M839</f>
        <v>0.11028093245666468</v>
      </c>
      <c r="BV818" s="132">
        <f t="shared" ref="BV818" si="15777">N818/N839</f>
        <v>7.9362944230717491E-2</v>
      </c>
      <c r="BW818" s="133">
        <f t="shared" ref="BW818" si="15778">O818/O839</f>
        <v>9.565835132107435E-2</v>
      </c>
      <c r="BX818" s="128">
        <f t="shared" ref="BX818" si="15779">P818/P839</f>
        <v>9.0743734842360549E-2</v>
      </c>
      <c r="BY818" s="129">
        <f t="shared" ref="BY818" si="15780">Q818/Q839</f>
        <v>9.187666301455627E-2</v>
      </c>
      <c r="BZ818" s="130">
        <f t="shared" ref="BZ818" si="15781">R818/R839</f>
        <v>8.5211703350128176E-2</v>
      </c>
      <c r="CA818" s="131">
        <f t="shared" ref="CA818" si="15782">S818/S839</f>
        <v>7.4480344871740156E-2</v>
      </c>
      <c r="CB818" s="128">
        <f t="shared" ref="CB818" si="15783">T818/T839</f>
        <v>4.7908632453277956E-2</v>
      </c>
      <c r="CC818" s="129">
        <f t="shared" ref="CC818" si="15784">U818/U839</f>
        <v>0.16345370621775726</v>
      </c>
      <c r="CD818" s="130">
        <f t="shared" ref="CD818" si="15785">V818/V839</f>
        <v>5.6962583833392165E-2</v>
      </c>
      <c r="CE818" s="131">
        <f t="shared" ref="CE818" si="15786">W818/W839</f>
        <v>0.11600299900033323</v>
      </c>
      <c r="CF818" s="128">
        <f t="shared" ref="CF818" si="15787">X818/X839</f>
        <v>9.1472951836470529E-2</v>
      </c>
      <c r="CG818" s="129">
        <f t="shared" ref="CG818" si="15788">Y818/Y839</f>
        <v>0.10874664879356569</v>
      </c>
      <c r="CH818" s="130">
        <f t="shared" ref="CH818" si="15789">Z818/Z839</f>
        <v>8.2465972778222582E-2</v>
      </c>
      <c r="CI818" s="128">
        <f t="shared" ref="CI818" si="15790">AA818/AA839</f>
        <v>5.83456816257409E-2</v>
      </c>
      <c r="CJ818" s="134">
        <f t="shared" ref="CJ818" si="15791">AB818/AB839</f>
        <v>8.5861696399348222E-2</v>
      </c>
      <c r="CK818" s="135">
        <f t="shared" ref="CK818" si="15792">AC818/AC839</f>
        <v>7.9478725963239141E-2</v>
      </c>
    </row>
    <row r="819" spans="1:89" ht="13.5" thickTop="1" x14ac:dyDescent="0.2">
      <c r="A819" s="145" t="s">
        <v>20</v>
      </c>
      <c r="B819" s="182">
        <v>3199</v>
      </c>
      <c r="C819" s="183">
        <v>1185</v>
      </c>
      <c r="D819" s="184">
        <v>1093</v>
      </c>
      <c r="E819" s="185">
        <v>1027</v>
      </c>
      <c r="F819" s="182">
        <v>2814</v>
      </c>
      <c r="G819" s="186">
        <v>1409</v>
      </c>
      <c r="H819" s="184">
        <v>3746</v>
      </c>
      <c r="I819" s="185">
        <v>2198</v>
      </c>
      <c r="J819" s="182">
        <v>228</v>
      </c>
      <c r="K819" s="186">
        <v>1032</v>
      </c>
      <c r="L819" s="184">
        <v>1039</v>
      </c>
      <c r="M819" s="182">
        <v>3346</v>
      </c>
      <c r="N819" s="187">
        <v>2960</v>
      </c>
      <c r="O819" s="188">
        <v>4133</v>
      </c>
      <c r="P819" s="182">
        <v>2169</v>
      </c>
      <c r="Q819" s="186">
        <v>2021</v>
      </c>
      <c r="R819" s="184">
        <v>2425</v>
      </c>
      <c r="S819" s="185">
        <v>1802</v>
      </c>
      <c r="T819" s="182">
        <v>337</v>
      </c>
      <c r="U819" s="186">
        <v>1427</v>
      </c>
      <c r="V819" s="184">
        <v>1200</v>
      </c>
      <c r="W819" s="185">
        <v>2939</v>
      </c>
      <c r="X819" s="182">
        <v>1750</v>
      </c>
      <c r="Y819" s="186">
        <v>1798</v>
      </c>
      <c r="Z819" s="184">
        <v>3803</v>
      </c>
      <c r="AA819" s="182">
        <v>2617</v>
      </c>
      <c r="AB819" s="156">
        <f t="shared" si="15709"/>
        <v>26763</v>
      </c>
      <c r="AC819" s="157">
        <f t="shared" si="15710"/>
        <v>26934</v>
      </c>
      <c r="BI819" s="145" t="s">
        <v>20</v>
      </c>
      <c r="BJ819" s="128">
        <f>B819/B839</f>
        <v>0.13538448516653265</v>
      </c>
      <c r="BK819" s="129">
        <f t="shared" ref="BK819" si="15793">C819/C839</f>
        <v>4.9213007184683751E-2</v>
      </c>
      <c r="BL819" s="130">
        <f t="shared" ref="BL819" si="15794">D819/D839</f>
        <v>9.7912747469318287E-2</v>
      </c>
      <c r="BM819" s="131">
        <f t="shared" ref="BM819" si="15795">E819/E839</f>
        <v>9.2124147829207026E-2</v>
      </c>
      <c r="BN819" s="128">
        <f t="shared" ref="BN819" si="15796">F819/F839</f>
        <v>0.11728420789396908</v>
      </c>
      <c r="BO819" s="129">
        <f t="shared" ref="BO819" si="15797">G819/G839</f>
        <v>6.237549249634778E-2</v>
      </c>
      <c r="BP819" s="130">
        <f t="shared" ref="BP819" si="15798">H819/H839</f>
        <v>0.10934033858727379</v>
      </c>
      <c r="BQ819" s="131">
        <f t="shared" ref="BQ819" si="15799">I819/I839</f>
        <v>5.6809077046341527E-2</v>
      </c>
      <c r="BR819" s="128">
        <f t="shared" ref="BR819" si="15800">J819/J839</f>
        <v>4.0670709953621119E-2</v>
      </c>
      <c r="BS819" s="129">
        <f t="shared" ref="BS819" si="15801">K819/K839</f>
        <v>0.17756366139022711</v>
      </c>
      <c r="BT819" s="130">
        <f t="shared" ref="BT819" si="15802">L819/L839</f>
        <v>4.7803082585691284E-2</v>
      </c>
      <c r="BU819" s="128">
        <f t="shared" ref="BU819" si="15803">M819/M839</f>
        <v>0.16666666666666666</v>
      </c>
      <c r="BV819" s="132">
        <f t="shared" ref="BV819" si="15804">N819/N839</f>
        <v>7.9631971160313147E-2</v>
      </c>
      <c r="BW819" s="133">
        <f t="shared" ref="BW819" si="15805">O819/O839</f>
        <v>0.11292658269351621</v>
      </c>
      <c r="BX819" s="128">
        <f t="shared" ref="BX819" si="15806">P819/P839</f>
        <v>0.10958973322554567</v>
      </c>
      <c r="BY819" s="129">
        <f t="shared" ref="BY819" si="15807">Q819/Q839</f>
        <v>0.10544164449313925</v>
      </c>
      <c r="BZ819" s="130">
        <f t="shared" ref="BZ819" si="15808">R819/R839</f>
        <v>0.10717758331123486</v>
      </c>
      <c r="CA819" s="131">
        <f t="shared" ref="CA819" si="15809">S819/S839</f>
        <v>7.6913227197063463E-2</v>
      </c>
      <c r="CB819" s="128">
        <f t="shared" ref="CB819" si="15810">T819/T839</f>
        <v>4.9985167606051616E-2</v>
      </c>
      <c r="CC819" s="129">
        <f t="shared" ref="CC819" si="15811">U819/U839</f>
        <v>0.1937279391800163</v>
      </c>
      <c r="CD819" s="130">
        <f t="shared" ref="CD819" si="15812">V819/V839</f>
        <v>5.2947405577126717E-2</v>
      </c>
      <c r="CE819" s="131">
        <f t="shared" ref="CE819" si="15813">W819/W839</f>
        <v>0.12241752749083638</v>
      </c>
      <c r="CF819" s="128">
        <f t="shared" ref="CF819" si="15814">X819/X839</f>
        <v>9.4385416104848713E-2</v>
      </c>
      <c r="CG819" s="129">
        <f t="shared" ref="CG819" si="15815">Y819/Y839</f>
        <v>0.15063672922252011</v>
      </c>
      <c r="CH819" s="130">
        <f t="shared" ref="CH819" si="15816">Z819/Z839</f>
        <v>0.10499434029982607</v>
      </c>
      <c r="CI819" s="128">
        <f t="shared" ref="CI819" si="15817">AA819/AA839</f>
        <v>6.9247459779847587E-2</v>
      </c>
      <c r="CJ819" s="134">
        <f t="shared" ref="CJ819" si="15818">AB819/AB839</f>
        <v>9.4188489598547212E-2</v>
      </c>
      <c r="CK819" s="135">
        <f t="shared" ref="CK819" si="15819">AC819/AC839</f>
        <v>9.5276838396558802E-2</v>
      </c>
    </row>
    <row r="820" spans="1:89" ht="13.5" thickBot="1" x14ac:dyDescent="0.25">
      <c r="A820" s="136" t="s">
        <v>21</v>
      </c>
      <c r="B820" s="175">
        <v>1933</v>
      </c>
      <c r="C820" s="176">
        <v>759</v>
      </c>
      <c r="D820" s="177">
        <v>637</v>
      </c>
      <c r="E820" s="178">
        <v>707</v>
      </c>
      <c r="F820" s="175">
        <v>1811</v>
      </c>
      <c r="G820" s="179">
        <v>1025</v>
      </c>
      <c r="H820" s="177">
        <v>2429</v>
      </c>
      <c r="I820" s="178">
        <v>1886</v>
      </c>
      <c r="J820" s="175">
        <v>162</v>
      </c>
      <c r="K820" s="179">
        <v>684</v>
      </c>
      <c r="L820" s="177">
        <v>812</v>
      </c>
      <c r="M820" s="175">
        <v>2418</v>
      </c>
      <c r="N820" s="180">
        <v>2125</v>
      </c>
      <c r="O820" s="181">
        <v>3032</v>
      </c>
      <c r="P820" s="175">
        <v>1292</v>
      </c>
      <c r="Q820" s="179">
        <v>1389</v>
      </c>
      <c r="R820" s="177">
        <v>2010</v>
      </c>
      <c r="S820" s="178">
        <v>1210</v>
      </c>
      <c r="T820" s="175">
        <v>220</v>
      </c>
      <c r="U820" s="179">
        <v>830</v>
      </c>
      <c r="V820" s="177">
        <v>721</v>
      </c>
      <c r="W820" s="178">
        <v>1728</v>
      </c>
      <c r="X820" s="175">
        <v>1395</v>
      </c>
      <c r="Y820" s="179">
        <v>1242</v>
      </c>
      <c r="Z820" s="177">
        <v>2377</v>
      </c>
      <c r="AA820" s="175">
        <v>1825</v>
      </c>
      <c r="AB820" s="156">
        <f t="shared" si="15709"/>
        <v>17924</v>
      </c>
      <c r="AC820" s="157">
        <f t="shared" si="15710"/>
        <v>18735</v>
      </c>
      <c r="AE820" s="232" t="s">
        <v>85</v>
      </c>
      <c r="BI820" s="136" t="s">
        <v>21</v>
      </c>
      <c r="BJ820" s="128">
        <f>B820/B839</f>
        <v>8.1806255025604124E-2</v>
      </c>
      <c r="BK820" s="129">
        <f t="shared" ref="BK820" si="15820">C820/C839</f>
        <v>3.1521242576518956E-2</v>
      </c>
      <c r="BL820" s="130">
        <f t="shared" ref="BL820" si="15821">D820/D839</f>
        <v>5.7063513392457223E-2</v>
      </c>
      <c r="BM820" s="131">
        <f t="shared" ref="BM820" si="15822">E820/E839</f>
        <v>6.3419447434517398E-2</v>
      </c>
      <c r="BN820" s="128">
        <f t="shared" ref="BN820" si="15823">F820/F839</f>
        <v>7.5480348434960196E-2</v>
      </c>
      <c r="BO820" s="129">
        <f t="shared" ref="BO820" si="15824">G820/G839</f>
        <v>4.5376067997697993E-2</v>
      </c>
      <c r="BP820" s="130">
        <f t="shared" ref="BP820" si="15825">H820/H839</f>
        <v>7.0899007589025106E-2</v>
      </c>
      <c r="BQ820" s="131">
        <f t="shared" ref="BQ820" si="15826">I820/I839</f>
        <v>4.8745186219017342E-2</v>
      </c>
      <c r="BR820" s="128">
        <f t="shared" ref="BR820" si="15827">J820/J839</f>
        <v>2.8897609703888692E-2</v>
      </c>
      <c r="BS820" s="129">
        <f t="shared" ref="BS820" si="15828">K820/K839</f>
        <v>0.11768754301445286</v>
      </c>
      <c r="BT820" s="130">
        <f t="shared" ref="BT820" si="15829">L820/L839</f>
        <v>3.7359098228663443E-2</v>
      </c>
      <c r="BU820" s="128">
        <f t="shared" ref="BU820" si="15830">M820/M839</f>
        <v>0.12044231918708906</v>
      </c>
      <c r="BV820" s="132">
        <f t="shared" ref="BV820" si="15831">N820/N839</f>
        <v>5.7168222539076163E-2</v>
      </c>
      <c r="BW820" s="133">
        <f t="shared" ref="BW820" si="15832">O820/O839</f>
        <v>8.2843793546271763E-2</v>
      </c>
      <c r="BX820" s="128">
        <f t="shared" ref="BX820" si="15833">P820/P839</f>
        <v>6.5278900565885201E-2</v>
      </c>
      <c r="BY820" s="129">
        <f t="shared" ref="BY820" si="15834">Q820/Q839</f>
        <v>7.2468304899045238E-2</v>
      </c>
      <c r="BZ820" s="130">
        <f t="shared" ref="BZ820" si="15835">R820/R839</f>
        <v>8.883585255900292E-2</v>
      </c>
      <c r="CA820" s="131">
        <f t="shared" ref="CA820" si="15836">S820/S839</f>
        <v>5.1645396730547612E-2</v>
      </c>
      <c r="CB820" s="128">
        <f t="shared" ref="CB820" si="15837">T820/T839</f>
        <v>3.2631266686443193E-2</v>
      </c>
      <c r="CC820" s="129">
        <f t="shared" ref="CC820" si="15838">U820/U839</f>
        <v>0.11267988053217486</v>
      </c>
      <c r="CD820" s="130">
        <f t="shared" ref="CD820" si="15839">V820/V839</f>
        <v>3.1812566184256971E-2</v>
      </c>
      <c r="CE820" s="131">
        <f t="shared" ref="CE820" si="15840">W820/W839</f>
        <v>7.1976007997334224E-2</v>
      </c>
      <c r="CF820" s="128">
        <f t="shared" ref="CF820" si="15841">X820/X839</f>
        <v>7.5238660266436552E-2</v>
      </c>
      <c r="CG820" s="129">
        <f t="shared" ref="CG820" si="15842">Y820/Y839</f>
        <v>0.10405495978552279</v>
      </c>
      <c r="CH820" s="130">
        <f t="shared" ref="CH820" si="15843">Z820/Z839</f>
        <v>6.5624913724082717E-2</v>
      </c>
      <c r="CI820" s="128">
        <f t="shared" ref="CI820" si="15844">AA820/AA839</f>
        <v>4.8290643522438614E-2</v>
      </c>
      <c r="CJ820" s="134">
        <f t="shared" ref="CJ820" si="15845">AB820/AB839</f>
        <v>6.3080913483703621E-2</v>
      </c>
      <c r="CK820" s="135">
        <f t="shared" ref="CK820" si="15846">AC820/AC839</f>
        <v>6.6273541522222063E-2</v>
      </c>
    </row>
    <row r="821" spans="1:89" ht="14.25" thickTop="1" thickBot="1" x14ac:dyDescent="0.25">
      <c r="A821" s="145" t="s">
        <v>22</v>
      </c>
      <c r="B821" s="182">
        <v>0</v>
      </c>
      <c r="C821" s="183">
        <v>229</v>
      </c>
      <c r="D821" s="184">
        <v>12</v>
      </c>
      <c r="E821" s="185">
        <v>110</v>
      </c>
      <c r="F821" s="182">
        <v>25</v>
      </c>
      <c r="G821" s="186">
        <v>309</v>
      </c>
      <c r="H821" s="184">
        <v>20</v>
      </c>
      <c r="I821" s="185">
        <v>680</v>
      </c>
      <c r="J821" s="182">
        <v>1</v>
      </c>
      <c r="K821" s="186">
        <v>174</v>
      </c>
      <c r="L821" s="184">
        <v>7</v>
      </c>
      <c r="M821" s="182">
        <v>567</v>
      </c>
      <c r="N821" s="187">
        <v>10</v>
      </c>
      <c r="O821" s="188">
        <v>1017</v>
      </c>
      <c r="P821" s="182">
        <v>16</v>
      </c>
      <c r="Q821" s="186">
        <v>446</v>
      </c>
      <c r="R821" s="184">
        <v>3</v>
      </c>
      <c r="S821" s="185">
        <v>150</v>
      </c>
      <c r="T821" s="182">
        <v>0</v>
      </c>
      <c r="U821" s="186">
        <v>523</v>
      </c>
      <c r="V821" s="184">
        <v>0</v>
      </c>
      <c r="W821" s="185">
        <v>81</v>
      </c>
      <c r="X821" s="182">
        <v>1</v>
      </c>
      <c r="Y821" s="186">
        <v>473</v>
      </c>
      <c r="Z821" s="184">
        <v>0</v>
      </c>
      <c r="AA821" s="182">
        <v>291</v>
      </c>
      <c r="AB821" s="156">
        <f t="shared" si="15709"/>
        <v>95</v>
      </c>
      <c r="AC821" s="157">
        <f t="shared" si="15710"/>
        <v>5050</v>
      </c>
      <c r="AE821" s="301" t="s">
        <v>0</v>
      </c>
      <c r="AF821" s="303" t="s">
        <v>1</v>
      </c>
      <c r="AG821" s="304"/>
      <c r="AH821" s="303" t="s">
        <v>2</v>
      </c>
      <c r="AI821" s="304"/>
      <c r="AJ821" s="303" t="s">
        <v>3</v>
      </c>
      <c r="AK821" s="304"/>
      <c r="AL821" s="303" t="s">
        <v>4</v>
      </c>
      <c r="AM821" s="304"/>
      <c r="AN821" s="303" t="s">
        <v>5</v>
      </c>
      <c r="AO821" s="304"/>
      <c r="AP821" s="303" t="s">
        <v>6</v>
      </c>
      <c r="AQ821" s="304"/>
      <c r="AR821" s="303" t="s">
        <v>7</v>
      </c>
      <c r="AS821" s="304"/>
      <c r="AT821" s="303" t="s">
        <v>8</v>
      </c>
      <c r="AU821" s="304"/>
      <c r="AV821" s="303" t="s">
        <v>9</v>
      </c>
      <c r="AW821" s="304"/>
      <c r="AX821" s="303" t="s">
        <v>10</v>
      </c>
      <c r="AY821" s="304"/>
      <c r="AZ821" s="303" t="s">
        <v>11</v>
      </c>
      <c r="BA821" s="304"/>
      <c r="BB821" s="303" t="s">
        <v>12</v>
      </c>
      <c r="BC821" s="304"/>
      <c r="BD821" s="306" t="s">
        <v>40</v>
      </c>
      <c r="BE821" s="307"/>
      <c r="BF821" s="308" t="s">
        <v>41</v>
      </c>
      <c r="BG821" s="309"/>
      <c r="BI821" s="145" t="s">
        <v>22</v>
      </c>
      <c r="BJ821" s="128">
        <f>B821/B839</f>
        <v>0</v>
      </c>
      <c r="BK821" s="129">
        <f t="shared" ref="BK821" si="15847">C821/C839</f>
        <v>9.5103617259852981E-3</v>
      </c>
      <c r="BL821" s="130">
        <f t="shared" ref="BL821" si="15848">D821/D839</f>
        <v>1.0749798441279225E-3</v>
      </c>
      <c r="BM821" s="131">
        <f t="shared" ref="BM821" si="15849">E821/E839</f>
        <v>9.8672407606745609E-3</v>
      </c>
      <c r="BN821" s="128">
        <f t="shared" ref="BN821" si="15850">F821/F839</f>
        <v>1.041970574750969E-3</v>
      </c>
      <c r="BO821" s="129">
        <f t="shared" ref="BO821" si="15851">G821/G839</f>
        <v>1.367922440125725E-2</v>
      </c>
      <c r="BP821" s="130">
        <f t="shared" ref="BP821" si="15852">H821/H839</f>
        <v>5.837711617046118E-4</v>
      </c>
      <c r="BQ821" s="131">
        <f t="shared" ref="BQ821" si="15853">I821/I839</f>
        <v>1.7575146674937325E-2</v>
      </c>
      <c r="BR821" s="128">
        <f t="shared" ref="BR821" si="15854">J821/J839</f>
        <v>1.7838030681412772E-4</v>
      </c>
      <c r="BS821" s="129">
        <f t="shared" ref="BS821" si="15855">K821/K839</f>
        <v>2.9938059187887129E-2</v>
      </c>
      <c r="BT821" s="130">
        <f t="shared" ref="BT821" si="15856">L821/L839</f>
        <v>3.2206119162640903E-4</v>
      </c>
      <c r="BU821" s="128">
        <f t="shared" ref="BU821" si="15857">M821/M839</f>
        <v>2.8242677824267783E-2</v>
      </c>
      <c r="BV821" s="132">
        <f t="shared" ref="BV821" si="15858">N821/N839</f>
        <v>2.6902692959565253E-4</v>
      </c>
      <c r="BW821" s="133">
        <f t="shared" ref="BW821" si="15859">O821/O839</f>
        <v>2.7787644471160413E-2</v>
      </c>
      <c r="BX821" s="128">
        <f t="shared" ref="BX821" si="15860">P821/P839</f>
        <v>8.0840743734842356E-4</v>
      </c>
      <c r="BY821" s="129">
        <f t="shared" ref="BY821" si="15861">Q821/Q839</f>
        <v>2.3269160536338498E-2</v>
      </c>
      <c r="BZ821" s="130">
        <f t="shared" ref="BZ821" si="15862">R821/R839</f>
        <v>1.3259082471492973E-4</v>
      </c>
      <c r="CA821" s="131">
        <f t="shared" ref="CA821" si="15863">S821/S839</f>
        <v>6.4023219087455717E-3</v>
      </c>
      <c r="CB821" s="128">
        <f t="shared" ref="CB821" si="15864">T821/T839</f>
        <v>0</v>
      </c>
      <c r="CC821" s="129">
        <f t="shared" ref="CC821" si="15865">U821/U839</f>
        <v>7.100190062449091E-2</v>
      </c>
      <c r="CD821" s="130">
        <f t="shared" ref="CD821" si="15866">V821/V839</f>
        <v>0</v>
      </c>
      <c r="CE821" s="131">
        <f t="shared" ref="CE821" si="15867">W821/W839</f>
        <v>3.3738753748750417E-3</v>
      </c>
      <c r="CF821" s="128">
        <f t="shared" ref="CF821" si="15868">X821/X839</f>
        <v>5.3934523488484978E-5</v>
      </c>
      <c r="CG821" s="129">
        <f t="shared" ref="CG821" si="15869">Y821/Y839</f>
        <v>3.9628016085790883E-2</v>
      </c>
      <c r="CH821" s="130">
        <f t="shared" ref="CH821" si="15870">Z821/Z839</f>
        <v>0</v>
      </c>
      <c r="CI821" s="128">
        <f t="shared" ref="CI821" si="15871">AA821/AA839</f>
        <v>7.7000423370025403E-3</v>
      </c>
      <c r="CJ821" s="134">
        <f t="shared" ref="CJ821" si="15872">AB821/AB839</f>
        <v>3.3433869565676439E-4</v>
      </c>
      <c r="CK821" s="135">
        <f t="shared" ref="CK821" si="15873">AC821/AC839</f>
        <v>1.7863965022002746E-2</v>
      </c>
    </row>
    <row r="822" spans="1:89" ht="15" thickTop="1" thickBot="1" x14ac:dyDescent="0.3">
      <c r="A822" s="136" t="s">
        <v>23</v>
      </c>
      <c r="B822" s="175">
        <v>1016</v>
      </c>
      <c r="C822" s="176">
        <v>405</v>
      </c>
      <c r="D822" s="177">
        <v>654</v>
      </c>
      <c r="E822" s="178">
        <v>205</v>
      </c>
      <c r="F822" s="175">
        <v>1202</v>
      </c>
      <c r="G822" s="179">
        <v>376</v>
      </c>
      <c r="H822" s="177">
        <v>1425</v>
      </c>
      <c r="I822" s="178">
        <v>809</v>
      </c>
      <c r="J822" s="175">
        <v>176</v>
      </c>
      <c r="K822" s="179">
        <v>289</v>
      </c>
      <c r="L822" s="177">
        <v>1125</v>
      </c>
      <c r="M822" s="175">
        <v>689</v>
      </c>
      <c r="N822" s="180">
        <v>1108</v>
      </c>
      <c r="O822" s="181">
        <v>1463</v>
      </c>
      <c r="P822" s="175">
        <v>914</v>
      </c>
      <c r="Q822" s="179">
        <v>454</v>
      </c>
      <c r="R822" s="177">
        <v>1235</v>
      </c>
      <c r="S822" s="178">
        <v>708</v>
      </c>
      <c r="T822" s="175">
        <v>179</v>
      </c>
      <c r="U822" s="179">
        <v>134</v>
      </c>
      <c r="V822" s="177">
        <v>532</v>
      </c>
      <c r="W822" s="178">
        <v>766</v>
      </c>
      <c r="X822" s="175">
        <v>607</v>
      </c>
      <c r="Y822" s="179">
        <v>547</v>
      </c>
      <c r="Z822" s="177">
        <v>1635</v>
      </c>
      <c r="AA822" s="175">
        <v>599</v>
      </c>
      <c r="AB822" s="156">
        <f t="shared" si="15709"/>
        <v>11808</v>
      </c>
      <c r="AC822" s="157">
        <f t="shared" si="15710"/>
        <v>7444</v>
      </c>
      <c r="AE822" s="302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4.2998010918786238E-2</v>
      </c>
      <c r="BK822" s="129">
        <f t="shared" ref="BK822" si="15874">C822/C839</f>
        <v>1.6819635366917232E-2</v>
      </c>
      <c r="BL822" s="130">
        <f t="shared" ref="BL822" si="15875">D822/D839</f>
        <v>5.8586401504971783E-2</v>
      </c>
      <c r="BM822" s="131">
        <f t="shared" ref="BM822" si="15876">E822/E839</f>
        <v>1.8388948690348045E-2</v>
      </c>
      <c r="BN822" s="128">
        <f t="shared" ref="BN822" si="15877">F822/F839</f>
        <v>5.0097945234026588E-2</v>
      </c>
      <c r="BO822" s="129">
        <f t="shared" ref="BO822" si="15878">G822/G839</f>
        <v>1.6645269821594581E-2</v>
      </c>
      <c r="BP822" s="130">
        <f t="shared" ref="BP822" si="15879">H822/H839</f>
        <v>4.1593695271453589E-2</v>
      </c>
      <c r="BQ822" s="131">
        <f t="shared" ref="BQ822" si="15880">I822/I839</f>
        <v>2.0909255382388671E-2</v>
      </c>
      <c r="BR822" s="128">
        <f t="shared" ref="BR822" si="15881">J822/J839</f>
        <v>3.139493399928648E-2</v>
      </c>
      <c r="BS822" s="129">
        <f t="shared" ref="BS822" si="15882">K822/K839</f>
        <v>4.9724707501720575E-2</v>
      </c>
      <c r="BT822" s="130">
        <f t="shared" ref="BT822" si="15883">L822/L839</f>
        <v>5.1759834368530024E-2</v>
      </c>
      <c r="BU822" s="128">
        <f t="shared" ref="BU822" si="15884">M822/M839</f>
        <v>3.4319585574815702E-2</v>
      </c>
      <c r="BV822" s="132">
        <f t="shared" ref="BV822" si="15885">N822/N839</f>
        <v>2.98081837991983E-2</v>
      </c>
      <c r="BW822" s="133">
        <f t="shared" ref="BW822" si="15886">O822/O839</f>
        <v>3.9973769775130466E-2</v>
      </c>
      <c r="BX822" s="128">
        <f t="shared" ref="BX822" si="15887">P822/P839</f>
        <v>4.61802748585287E-2</v>
      </c>
      <c r="BY822" s="129">
        <f t="shared" ref="BY822" si="15888">Q822/Q839</f>
        <v>2.368654458183336E-2</v>
      </c>
      <c r="BZ822" s="130">
        <f t="shared" ref="BZ822" si="15889">R822/R839</f>
        <v>5.4583222840979405E-2</v>
      </c>
      <c r="CA822" s="131">
        <f t="shared" ref="CA822" si="15890">S822/S839</f>
        <v>3.0218959409279097E-2</v>
      </c>
      <c r="CB822" s="128">
        <f t="shared" ref="CB822" si="15891">T822/T839</f>
        <v>2.6549985167606052E-2</v>
      </c>
      <c r="CC822" s="129">
        <f t="shared" ref="CC822" si="15892">U822/U839</f>
        <v>1.8191691555796904E-2</v>
      </c>
      <c r="CD822" s="130">
        <f t="shared" ref="CD822" si="15893">V822/V839</f>
        <v>2.3473349805859512E-2</v>
      </c>
      <c r="CE822" s="131">
        <f t="shared" ref="CE822" si="15894">W822/W839</f>
        <v>3.1906031322892367E-2</v>
      </c>
      <c r="CF822" s="128">
        <f t="shared" ref="CF822" si="15895">X822/X839</f>
        <v>3.2738255757510382E-2</v>
      </c>
      <c r="CG822" s="129">
        <f t="shared" ref="CG822" si="15896">Y822/Y839</f>
        <v>4.5827747989276142E-2</v>
      </c>
      <c r="CH822" s="130">
        <f t="shared" ref="CH822" si="15897">Z822/Z839</f>
        <v>4.5139559923801108E-2</v>
      </c>
      <c r="CI822" s="128">
        <f t="shared" ref="CI822" si="15898">AA822/AA839</f>
        <v>1.5849915325994921E-2</v>
      </c>
      <c r="CJ822" s="134">
        <f t="shared" ref="CJ822" si="15899">AB822/AB839</f>
        <v>4.1556540192790252E-2</v>
      </c>
      <c r="CK822" s="135">
        <f t="shared" ref="CK822" si="15900">AC822/AC839</f>
        <v>2.6332545668076919E-2</v>
      </c>
    </row>
    <row r="823" spans="1:89" ht="13.5" thickTop="1" x14ac:dyDescent="0.2">
      <c r="A823" s="145" t="s">
        <v>24</v>
      </c>
      <c r="B823" s="189">
        <v>1192</v>
      </c>
      <c r="C823" s="183">
        <v>1129</v>
      </c>
      <c r="D823" s="184">
        <v>594</v>
      </c>
      <c r="E823" s="185">
        <v>513</v>
      </c>
      <c r="F823" s="182">
        <v>1326</v>
      </c>
      <c r="G823" s="186">
        <v>775</v>
      </c>
      <c r="H823" s="184">
        <v>1796</v>
      </c>
      <c r="I823" s="185">
        <v>1699</v>
      </c>
      <c r="J823" s="182">
        <v>221</v>
      </c>
      <c r="K823" s="186">
        <v>385</v>
      </c>
      <c r="L823" s="184">
        <v>867</v>
      </c>
      <c r="M823" s="182">
        <v>1209</v>
      </c>
      <c r="N823" s="187">
        <v>1565</v>
      </c>
      <c r="O823" s="190">
        <v>2034</v>
      </c>
      <c r="P823" s="182">
        <v>896</v>
      </c>
      <c r="Q823" s="186">
        <v>890</v>
      </c>
      <c r="R823" s="184">
        <v>1284</v>
      </c>
      <c r="S823" s="185">
        <v>1040</v>
      </c>
      <c r="T823" s="182">
        <v>231</v>
      </c>
      <c r="U823" s="186">
        <v>306</v>
      </c>
      <c r="V823" s="184">
        <v>690</v>
      </c>
      <c r="W823" s="191">
        <v>1581</v>
      </c>
      <c r="X823" s="182">
        <v>813</v>
      </c>
      <c r="Y823" s="186">
        <v>511</v>
      </c>
      <c r="Z823" s="184">
        <v>2013</v>
      </c>
      <c r="AA823" s="182">
        <v>2256</v>
      </c>
      <c r="AB823" s="156">
        <f t="shared" si="15709"/>
        <v>13488</v>
      </c>
      <c r="AC823" s="157">
        <f t="shared" si="15710"/>
        <v>14328</v>
      </c>
      <c r="AE823" s="235" t="str">
        <f>$AE$17</f>
        <v>17:00 - 17:59</v>
      </c>
      <c r="AF823" s="125">
        <f t="shared" ref="AF823:AU825" si="15901">SUMIF($A$9:$A$32,$AE823,B$815:B$838)</f>
        <v>1366</v>
      </c>
      <c r="AG823" s="172">
        <f t="shared" si="15901"/>
        <v>3121</v>
      </c>
      <c r="AH823" s="126">
        <f t="shared" si="15901"/>
        <v>1006</v>
      </c>
      <c r="AI823" s="166">
        <f t="shared" si="15901"/>
        <v>1104</v>
      </c>
      <c r="AJ823" s="125">
        <f t="shared" si="15901"/>
        <v>1404</v>
      </c>
      <c r="AK823" s="127">
        <f t="shared" si="15901"/>
        <v>2671</v>
      </c>
      <c r="AL823" s="126">
        <f t="shared" si="15901"/>
        <v>2340</v>
      </c>
      <c r="AM823" s="166">
        <f t="shared" si="15901"/>
        <v>4506</v>
      </c>
      <c r="AN823" s="125">
        <f t="shared" si="15901"/>
        <v>1047</v>
      </c>
      <c r="AO823" s="127">
        <f t="shared" si="15901"/>
        <v>256</v>
      </c>
      <c r="AP823" s="126">
        <f t="shared" si="15901"/>
        <v>2792</v>
      </c>
      <c r="AQ823" s="125">
        <f t="shared" si="15901"/>
        <v>865</v>
      </c>
      <c r="AR823" s="165">
        <f t="shared" si="15901"/>
        <v>3847</v>
      </c>
      <c r="AS823" s="167">
        <f t="shared" si="15901"/>
        <v>2444</v>
      </c>
      <c r="AT823" s="125">
        <f t="shared" si="15901"/>
        <v>2004</v>
      </c>
      <c r="AU823" s="127">
        <f t="shared" si="15901"/>
        <v>1614</v>
      </c>
      <c r="AV823" s="126">
        <f t="shared" ref="AP823:BE825" si="15902">SUMIF($A$9:$A$32,$AE823,R$815:R$838)</f>
        <v>1684</v>
      </c>
      <c r="AW823" s="166">
        <f t="shared" si="15902"/>
        <v>2286</v>
      </c>
      <c r="AX823" s="125">
        <f t="shared" si="15902"/>
        <v>1294</v>
      </c>
      <c r="AY823" s="127">
        <f t="shared" si="15902"/>
        <v>250</v>
      </c>
      <c r="AZ823" s="126">
        <f t="shared" si="15902"/>
        <v>2956</v>
      </c>
      <c r="BA823" s="166">
        <f t="shared" si="15902"/>
        <v>1375</v>
      </c>
      <c r="BB823" s="125">
        <f t="shared" si="15902"/>
        <v>2158</v>
      </c>
      <c r="BC823" s="127">
        <f t="shared" si="15902"/>
        <v>741</v>
      </c>
      <c r="BD823" s="170">
        <f t="shared" si="15902"/>
        <v>3235</v>
      </c>
      <c r="BE823" s="171">
        <f t="shared" si="15902"/>
        <v>3854</v>
      </c>
      <c r="BF823" s="156">
        <f>AF823+AH823+AJ823+AL823+AN823+AP823+AR823+AT823+AV823+AX823+AZ823+BB823+BD823</f>
        <v>27133</v>
      </c>
      <c r="BG823" s="157">
        <f>AG823+AI823+AK823+AM823+AO823+AQ823+AS823+AU823+AW823+AY823+BA823+BC823+BE823</f>
        <v>25087</v>
      </c>
      <c r="BI823" s="145" t="s">
        <v>24</v>
      </c>
      <c r="BJ823" s="128">
        <f>B823/B839</f>
        <v>5.0446485251174407E-2</v>
      </c>
      <c r="BK823" s="129">
        <f t="shared" ref="BK823" si="15903">C823/C839</f>
        <v>4.688732920802359E-2</v>
      </c>
      <c r="BL823" s="130">
        <f t="shared" ref="BL823" si="15904">D823/D839</f>
        <v>5.321150228433217E-2</v>
      </c>
      <c r="BM823" s="131">
        <f t="shared" ref="BM823" si="15905">E823/E839</f>
        <v>4.6017222820236812E-2</v>
      </c>
      <c r="BN823" s="128">
        <f t="shared" ref="BN823" si="15906">F823/F839</f>
        <v>5.5266119284791394E-2</v>
      </c>
      <c r="BO823" s="129">
        <f t="shared" ref="BO823" si="15907">G823/G839</f>
        <v>3.4308734339722875E-2</v>
      </c>
      <c r="BP823" s="130">
        <f t="shared" ref="BP823" si="15908">H823/H839</f>
        <v>5.2422650321074141E-2</v>
      </c>
      <c r="BQ823" s="131">
        <f t="shared" ref="BQ823" si="15909">I823/I839</f>
        <v>4.3912020883409578E-2</v>
      </c>
      <c r="BR823" s="128">
        <f t="shared" ref="BR823" si="15910">J823/J839</f>
        <v>3.9422047805922227E-2</v>
      </c>
      <c r="BS823" s="129">
        <f t="shared" ref="BS823" si="15911">K823/K839</f>
        <v>6.6242257398485896E-2</v>
      </c>
      <c r="BT823" s="130">
        <f t="shared" ref="BT823" si="15912">L823/L839</f>
        <v>3.9889579020013805E-2</v>
      </c>
      <c r="BU823" s="128">
        <f t="shared" ref="BU823" si="15913">M823/M839</f>
        <v>6.0221159593544529E-2</v>
      </c>
      <c r="BV823" s="132">
        <f t="shared" ref="BV823" si="15914">N823/N839</f>
        <v>4.2102714481719622E-2</v>
      </c>
      <c r="BW823" s="133">
        <f t="shared" ref="BW823" si="15915">O823/O839</f>
        <v>5.5575288942320826E-2</v>
      </c>
      <c r="BX823" s="128">
        <f t="shared" ref="BX823" si="15916">P823/P839</f>
        <v>4.5270816491511719E-2</v>
      </c>
      <c r="BY823" s="129">
        <f t="shared" ref="BY823" si="15917">Q823/Q839</f>
        <v>4.6433975061303284E-2</v>
      </c>
      <c r="BZ823" s="130">
        <f t="shared" ref="BZ823" si="15918">R823/R839</f>
        <v>5.6748872977989924E-2</v>
      </c>
      <c r="CA823" s="131">
        <f t="shared" ref="CA823" si="15919">S823/S839</f>
        <v>4.4389431900635962E-2</v>
      </c>
      <c r="CB823" s="128">
        <f t="shared" ref="CB823" si="15920">T823/T839</f>
        <v>3.4262830020765349E-2</v>
      </c>
      <c r="CC823" s="129">
        <f t="shared" ref="CC823" si="15921">U823/U839</f>
        <v>4.1542221015476513E-2</v>
      </c>
      <c r="CD823" s="130">
        <f t="shared" ref="CD823" si="15922">V823/V839</f>
        <v>3.0444758206847864E-2</v>
      </c>
      <c r="CE823" s="131">
        <f t="shared" ref="CE823" si="15923">W823/W839</f>
        <v>6.5853048983672113E-2</v>
      </c>
      <c r="CF823" s="128">
        <f t="shared" ref="CF823" si="15924">X823/X839</f>
        <v>4.3848767596138288E-2</v>
      </c>
      <c r="CG823" s="129">
        <f t="shared" ref="CG823" si="15925">Y823/Y839</f>
        <v>4.2811662198391422E-2</v>
      </c>
      <c r="CH823" s="130">
        <f t="shared" ref="CH823" si="15926">Z823/Z839</f>
        <v>5.5575494878661549E-2</v>
      </c>
      <c r="CI823" s="128">
        <f t="shared" ref="CI823" si="15927">AA823/AA839</f>
        <v>5.9695173581710413E-2</v>
      </c>
      <c r="CJ823" s="134">
        <f t="shared" ref="CJ823" si="15928">AB823/AB839</f>
        <v>4.7469056073878295E-2</v>
      </c>
      <c r="CK823" s="135">
        <f t="shared" ref="CK823" si="15929">AC823/AC839</f>
        <v>5.0684136799060461E-2</v>
      </c>
    </row>
    <row r="824" spans="1:89" x14ac:dyDescent="0.2">
      <c r="A824" s="136" t="s">
        <v>25</v>
      </c>
      <c r="B824" s="192">
        <v>1235</v>
      </c>
      <c r="C824" s="176">
        <v>1128</v>
      </c>
      <c r="D824" s="177">
        <v>590</v>
      </c>
      <c r="E824" s="178">
        <v>432</v>
      </c>
      <c r="F824" s="175">
        <v>1360</v>
      </c>
      <c r="G824" s="179">
        <v>797</v>
      </c>
      <c r="H824" s="177">
        <v>1940</v>
      </c>
      <c r="I824" s="178">
        <v>1857</v>
      </c>
      <c r="J824" s="175">
        <v>286</v>
      </c>
      <c r="K824" s="176">
        <v>285</v>
      </c>
      <c r="L824" s="177">
        <v>754</v>
      </c>
      <c r="M824" s="175">
        <v>1134</v>
      </c>
      <c r="N824" s="180">
        <v>1566</v>
      </c>
      <c r="O824" s="193">
        <v>1850</v>
      </c>
      <c r="P824" s="175">
        <v>896</v>
      </c>
      <c r="Q824" s="176">
        <v>773</v>
      </c>
      <c r="R824" s="177">
        <v>1181</v>
      </c>
      <c r="S824" s="178">
        <v>1118</v>
      </c>
      <c r="T824" s="184">
        <v>232</v>
      </c>
      <c r="U824" s="175">
        <v>273</v>
      </c>
      <c r="V824" s="177">
        <v>792</v>
      </c>
      <c r="W824" s="194">
        <v>1357</v>
      </c>
      <c r="X824" s="175">
        <v>722</v>
      </c>
      <c r="Y824" s="179">
        <v>443</v>
      </c>
      <c r="Z824" s="177">
        <v>1959</v>
      </c>
      <c r="AA824" s="175">
        <v>2183</v>
      </c>
      <c r="AB824" s="156">
        <f t="shared" si="15709"/>
        <v>13513</v>
      </c>
      <c r="AC824" s="157">
        <f t="shared" si="15710"/>
        <v>13630</v>
      </c>
      <c r="AE824" s="237" t="str">
        <f>$AE$18</f>
        <v>18:00 - 18:59</v>
      </c>
      <c r="AF824" s="125">
        <f t="shared" si="15901"/>
        <v>1614</v>
      </c>
      <c r="AG824" s="176">
        <f t="shared" si="15901"/>
        <v>3547</v>
      </c>
      <c r="AH824" s="177">
        <f t="shared" si="15901"/>
        <v>786</v>
      </c>
      <c r="AI824" s="178">
        <f t="shared" si="15901"/>
        <v>1269</v>
      </c>
      <c r="AJ824" s="238">
        <f t="shared" si="15901"/>
        <v>1116</v>
      </c>
      <c r="AK824" s="179">
        <f t="shared" si="15901"/>
        <v>2539</v>
      </c>
      <c r="AL824" s="177">
        <f t="shared" si="15901"/>
        <v>2439</v>
      </c>
      <c r="AM824" s="178">
        <f t="shared" si="15901"/>
        <v>4667</v>
      </c>
      <c r="AN824" s="238">
        <f t="shared" si="15901"/>
        <v>608</v>
      </c>
      <c r="AO824" s="179">
        <f t="shared" si="15901"/>
        <v>295</v>
      </c>
      <c r="AP824" s="177">
        <f t="shared" si="15902"/>
        <v>2880</v>
      </c>
      <c r="AQ824" s="238">
        <f t="shared" si="15902"/>
        <v>913</v>
      </c>
      <c r="AR824" s="180">
        <f t="shared" si="15902"/>
        <v>4010</v>
      </c>
      <c r="AS824" s="181">
        <f t="shared" si="15902"/>
        <v>2606</v>
      </c>
      <c r="AT824" s="238">
        <f t="shared" si="15902"/>
        <v>1861</v>
      </c>
      <c r="AU824" s="179">
        <f t="shared" si="15902"/>
        <v>1808</v>
      </c>
      <c r="AV824" s="177">
        <f t="shared" si="15902"/>
        <v>1773</v>
      </c>
      <c r="AW824" s="178">
        <f t="shared" si="15902"/>
        <v>2563</v>
      </c>
      <c r="AX824" s="238">
        <f t="shared" si="15902"/>
        <v>1057</v>
      </c>
      <c r="AY824" s="179">
        <f t="shared" si="15902"/>
        <v>261</v>
      </c>
      <c r="AZ824" s="177">
        <f t="shared" si="15902"/>
        <v>3042</v>
      </c>
      <c r="BA824" s="178">
        <f t="shared" si="15902"/>
        <v>1462</v>
      </c>
      <c r="BB824" s="238">
        <f t="shared" si="15902"/>
        <v>2051</v>
      </c>
      <c r="BC824" s="179">
        <f t="shared" si="15902"/>
        <v>766</v>
      </c>
      <c r="BD824" s="177">
        <f t="shared" si="15902"/>
        <v>2737</v>
      </c>
      <c r="BE824" s="238">
        <f t="shared" si="15902"/>
        <v>3982</v>
      </c>
      <c r="BF824" s="158">
        <f>SUM(AF824,AH824,AJ824,AL824,AN824,AP824,AR824,AT824,AV824,AX824,AZ824,BB824,BD824)</f>
        <v>25974</v>
      </c>
      <c r="BG824" s="159">
        <f>SUM(AG824,AI824,AK824,AM824,AO824,AQ824,AS824,AU824,AW824,AY824,BA824,BC824,BE824)</f>
        <v>26678</v>
      </c>
      <c r="BI824" s="136" t="s">
        <v>25</v>
      </c>
      <c r="BJ824" s="128">
        <f>B824/B839</f>
        <v>5.2266282957382879E-2</v>
      </c>
      <c r="BK824" s="129">
        <f t="shared" ref="BK824" si="15930">C824/C839</f>
        <v>4.6845799244154655E-2</v>
      </c>
      <c r="BL824" s="130">
        <f t="shared" ref="BL824" si="15931">D824/D839</f>
        <v>5.2853175669622859E-2</v>
      </c>
      <c r="BM824" s="131">
        <f t="shared" ref="BM824" si="15932">E824/E839</f>
        <v>3.8751345532831001E-2</v>
      </c>
      <c r="BN824" s="128">
        <f t="shared" ref="BN824" si="15933">F824/F839</f>
        <v>5.6683199266452718E-2</v>
      </c>
      <c r="BO824" s="129">
        <f t="shared" ref="BO824" si="15934">G824/G839</f>
        <v>3.5282659701624683E-2</v>
      </c>
      <c r="BP824" s="130">
        <f t="shared" ref="BP824" si="15935">H824/H839</f>
        <v>5.6625802685347344E-2</v>
      </c>
      <c r="BQ824" s="131">
        <f t="shared" ref="BQ824" si="15936">I824/I839</f>
        <v>4.7995657904939135E-2</v>
      </c>
      <c r="BR824" s="128">
        <f t="shared" ref="BR824" si="15937">J824/J839</f>
        <v>5.1016767748840529E-2</v>
      </c>
      <c r="BS824" s="129">
        <f t="shared" ref="BS824" si="15938">K824/K839</f>
        <v>4.9036476256022025E-2</v>
      </c>
      <c r="BT824" s="130">
        <f t="shared" ref="BT824" si="15939">L824/L839</f>
        <v>3.4690591212330341E-2</v>
      </c>
      <c r="BU824" s="128">
        <f t="shared" ref="BU824" si="15940">M824/M839</f>
        <v>5.6485355648535567E-2</v>
      </c>
      <c r="BV824" s="132">
        <f t="shared" ref="BV824" si="15941">N824/N839</f>
        <v>4.2129617174679182E-2</v>
      </c>
      <c r="BW824" s="133">
        <f t="shared" ref="BW824" si="15942">O824/O839</f>
        <v>5.0547829175660537E-2</v>
      </c>
      <c r="BX824" s="128">
        <f t="shared" ref="BX824" si="15943">P824/P839</f>
        <v>4.5270816491511719E-2</v>
      </c>
      <c r="BY824" s="129">
        <f t="shared" ref="BY824" si="15944">Q824/Q839</f>
        <v>4.0329733395940939E-2</v>
      </c>
      <c r="BZ824" s="130">
        <f t="shared" ref="BZ824" si="15945">R824/R839</f>
        <v>5.2196587996110669E-2</v>
      </c>
      <c r="CA824" s="131">
        <f t="shared" ref="CA824" si="15946">S824/S839</f>
        <v>4.7718639293183658E-2</v>
      </c>
      <c r="CB824" s="128">
        <f t="shared" ref="CB824" si="15947">T824/T839</f>
        <v>3.4411153960249186E-2</v>
      </c>
      <c r="CC824" s="129">
        <f t="shared" ref="CC824" si="15948">U824/U839</f>
        <v>3.7062177572631007E-2</v>
      </c>
      <c r="CD824" s="130">
        <f t="shared" ref="CD824" si="15949">V824/V839</f>
        <v>3.4945287680903638E-2</v>
      </c>
      <c r="CE824" s="131">
        <f t="shared" ref="CE824" si="15950">W824/W839</f>
        <v>5.6522825724758412E-2</v>
      </c>
      <c r="CF824" s="128">
        <f t="shared" ref="CF824" si="15951">X824/X839</f>
        <v>3.8940725958686154E-2</v>
      </c>
      <c r="CG824" s="129">
        <f t="shared" ref="CG824" si="15952">Y824/Y839</f>
        <v>3.7114611260053616E-2</v>
      </c>
      <c r="CH824" s="130">
        <f t="shared" ref="CH824" si="15953">Z824/Z839</f>
        <v>5.4084647027967205E-2</v>
      </c>
      <c r="CI824" s="128">
        <f t="shared" ref="CI824" si="15954">AA824/AA839</f>
        <v>5.7763547840812869E-2</v>
      </c>
      <c r="CJ824" s="134">
        <f t="shared" ref="CJ824" si="15955">AB824/AB839</f>
        <v>4.7557039941156391E-2</v>
      </c>
      <c r="CK824" s="135">
        <f t="shared" ref="CK824" si="15956">AC824/AC839</f>
        <v>4.821501846532622E-2</v>
      </c>
    </row>
    <row r="825" spans="1:89" ht="13.5" thickBot="1" x14ac:dyDescent="0.25">
      <c r="A825" s="145" t="s">
        <v>26</v>
      </c>
      <c r="B825" s="189">
        <v>999</v>
      </c>
      <c r="C825" s="183">
        <v>1069</v>
      </c>
      <c r="D825" s="184">
        <v>512</v>
      </c>
      <c r="E825" s="185">
        <v>527</v>
      </c>
      <c r="F825" s="182">
        <v>1133</v>
      </c>
      <c r="G825" s="186">
        <v>796</v>
      </c>
      <c r="H825" s="184">
        <v>1742</v>
      </c>
      <c r="I825" s="185">
        <v>1735</v>
      </c>
      <c r="J825" s="182">
        <v>300</v>
      </c>
      <c r="K825" s="183">
        <v>262</v>
      </c>
      <c r="L825" s="184">
        <v>783</v>
      </c>
      <c r="M825" s="182">
        <v>929</v>
      </c>
      <c r="N825" s="187">
        <v>1365</v>
      </c>
      <c r="O825" s="190">
        <v>1602</v>
      </c>
      <c r="P825" s="182">
        <v>862</v>
      </c>
      <c r="Q825" s="183">
        <v>602</v>
      </c>
      <c r="R825" s="184">
        <v>1050</v>
      </c>
      <c r="S825" s="185">
        <v>930</v>
      </c>
      <c r="T825" s="182">
        <v>185</v>
      </c>
      <c r="U825" s="186">
        <v>232</v>
      </c>
      <c r="V825" s="184">
        <v>785</v>
      </c>
      <c r="W825" s="191">
        <v>1123</v>
      </c>
      <c r="X825" s="182">
        <v>648</v>
      </c>
      <c r="Y825" s="186">
        <v>431</v>
      </c>
      <c r="Z825" s="184">
        <v>1945</v>
      </c>
      <c r="AA825" s="182">
        <v>2290</v>
      </c>
      <c r="AB825" s="156">
        <f t="shared" si="15709"/>
        <v>12309</v>
      </c>
      <c r="AC825" s="157">
        <f t="shared" si="15710"/>
        <v>12528</v>
      </c>
      <c r="AE825" s="235">
        <f>$AE$19</f>
        <v>0</v>
      </c>
      <c r="AF825" s="125">
        <f t="shared" si="15901"/>
        <v>0</v>
      </c>
      <c r="AG825" s="183">
        <f t="shared" si="15901"/>
        <v>0</v>
      </c>
      <c r="AH825" s="184">
        <f t="shared" si="15901"/>
        <v>0</v>
      </c>
      <c r="AI825" s="185">
        <f t="shared" si="15901"/>
        <v>0</v>
      </c>
      <c r="AJ825" s="182">
        <f t="shared" si="15901"/>
        <v>0</v>
      </c>
      <c r="AK825" s="186">
        <f t="shared" si="15901"/>
        <v>0</v>
      </c>
      <c r="AL825" s="184">
        <f t="shared" si="15901"/>
        <v>0</v>
      </c>
      <c r="AM825" s="185">
        <f t="shared" si="15901"/>
        <v>0</v>
      </c>
      <c r="AN825" s="182">
        <f t="shared" si="15901"/>
        <v>0</v>
      </c>
      <c r="AO825" s="186">
        <f t="shared" si="15901"/>
        <v>0</v>
      </c>
      <c r="AP825" s="184">
        <f t="shared" si="15902"/>
        <v>0</v>
      </c>
      <c r="AQ825" s="182">
        <f t="shared" si="15902"/>
        <v>0</v>
      </c>
      <c r="AR825" s="187">
        <f t="shared" si="15902"/>
        <v>0</v>
      </c>
      <c r="AS825" s="188">
        <f t="shared" si="15902"/>
        <v>0</v>
      </c>
      <c r="AT825" s="182">
        <f t="shared" si="15902"/>
        <v>0</v>
      </c>
      <c r="AU825" s="186">
        <f t="shared" si="15902"/>
        <v>0</v>
      </c>
      <c r="AV825" s="184">
        <f t="shared" si="15902"/>
        <v>0</v>
      </c>
      <c r="AW825" s="185">
        <f t="shared" si="15902"/>
        <v>0</v>
      </c>
      <c r="AX825" s="182">
        <f t="shared" si="15902"/>
        <v>0</v>
      </c>
      <c r="AY825" s="186">
        <f t="shared" si="15902"/>
        <v>0</v>
      </c>
      <c r="AZ825" s="184">
        <f t="shared" si="15902"/>
        <v>0</v>
      </c>
      <c r="BA825" s="185">
        <f t="shared" si="15902"/>
        <v>0</v>
      </c>
      <c r="BB825" s="182">
        <f t="shared" si="15902"/>
        <v>0</v>
      </c>
      <c r="BC825" s="186">
        <f t="shared" si="15902"/>
        <v>0</v>
      </c>
      <c r="BD825" s="184">
        <f t="shared" si="15902"/>
        <v>0</v>
      </c>
      <c r="BE825" s="182">
        <f t="shared" si="15902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4.2278556011680561E-2</v>
      </c>
      <c r="BK825" s="129">
        <f t="shared" ref="BK825" si="15957">C825/C839</f>
        <v>4.4395531375887705E-2</v>
      </c>
      <c r="BL825" s="130">
        <f t="shared" ref="BL825" si="15958">D825/D839</f>
        <v>4.5865806682791367E-2</v>
      </c>
      <c r="BM825" s="131">
        <f t="shared" ref="BM825" si="15959">E825/E839</f>
        <v>4.7273053462504488E-2</v>
      </c>
      <c r="BN825" s="128">
        <f t="shared" ref="BN825" si="15960">F825/F839</f>
        <v>4.7222106447713914E-2</v>
      </c>
      <c r="BO825" s="129">
        <f t="shared" ref="BO825" si="15961">G825/G839</f>
        <v>3.5238390366992785E-2</v>
      </c>
      <c r="BP825" s="130">
        <f t="shared" ref="BP825" si="15962">H825/H839</f>
        <v>5.0846468184471687E-2</v>
      </c>
      <c r="BQ825" s="131">
        <f t="shared" ref="BQ825" si="15963">I825/I839</f>
        <v>4.4842469825023906E-2</v>
      </c>
      <c r="BR825" s="128">
        <f t="shared" ref="BR825" si="15964">J825/J839</f>
        <v>5.3514092044238314E-2</v>
      </c>
      <c r="BS825" s="129">
        <f t="shared" ref="BS825" si="15965">K825/K839</f>
        <v>4.5079146593255334E-2</v>
      </c>
      <c r="BT825" s="130">
        <f t="shared" ref="BT825" si="15966">L825/L839</f>
        <v>3.6024844720496892E-2</v>
      </c>
      <c r="BU825" s="128">
        <f t="shared" ref="BU825" si="15967">M825/M839</f>
        <v>4.6274158198844388E-2</v>
      </c>
      <c r="BV825" s="132">
        <f t="shared" ref="BV825" si="15968">N825/N839</f>
        <v>3.6722175889806571E-2</v>
      </c>
      <c r="BW825" s="133">
        <f t="shared" ref="BW825" si="15969">O825/O839</f>
        <v>4.3771687751031449E-2</v>
      </c>
      <c r="BX825" s="128">
        <f t="shared" ref="BX825" si="15970">P825/P839</f>
        <v>4.3552950687146319E-2</v>
      </c>
      <c r="BY825" s="129">
        <f t="shared" ref="BY825" si="15971">Q825/Q839</f>
        <v>3.1408149423488289E-2</v>
      </c>
      <c r="BZ825" s="130">
        <f t="shared" ref="BZ825" si="15972">R825/R839</f>
        <v>4.6406788650225406E-2</v>
      </c>
      <c r="CA825" s="131">
        <f t="shared" ref="CA825" si="15973">S825/S839</f>
        <v>3.9694395834222546E-2</v>
      </c>
      <c r="CB825" s="128">
        <f t="shared" ref="CB825" si="15974">T825/T839</f>
        <v>2.7439928804509049E-2</v>
      </c>
      <c r="CC825" s="129">
        <f t="shared" ref="CC825" si="15975">U825/U839</f>
        <v>3.1496062992125984E-2</v>
      </c>
      <c r="CD825" s="130">
        <f t="shared" ref="CD825" si="15976">V825/V839</f>
        <v>3.4636427815037063E-2</v>
      </c>
      <c r="CE825" s="131">
        <f t="shared" ref="CE825" si="15977">W825/W839</f>
        <v>4.677607464178607E-2</v>
      </c>
      <c r="CF825" s="128">
        <f t="shared" ref="CF825" si="15978">X825/X839</f>
        <v>3.4949571220538267E-2</v>
      </c>
      <c r="CG825" s="129">
        <f t="shared" ref="CG825" si="15979">Y825/Y839</f>
        <v>3.6109249329758716E-2</v>
      </c>
      <c r="CH825" s="130">
        <f t="shared" ref="CH825" si="15980">Z825/Z839</f>
        <v>5.3698130918527924E-2</v>
      </c>
      <c r="CI825" s="128">
        <f t="shared" ref="CI825" si="15981">AA825/AA839</f>
        <v>6.0594834885690091E-2</v>
      </c>
      <c r="CJ825" s="134">
        <f t="shared" ref="CJ825" si="15982">AB825/AB839</f>
        <v>4.331973689304329E-2</v>
      </c>
      <c r="CK825" s="135">
        <f t="shared" ref="CK825" si="15983">AC825/AC839</f>
        <v>4.4316782929831759E-2</v>
      </c>
    </row>
    <row r="826" spans="1:89" ht="14.25" thickTop="1" thickBot="1" x14ac:dyDescent="0.25">
      <c r="A826" s="136" t="s">
        <v>27</v>
      </c>
      <c r="B826" s="192">
        <v>947</v>
      </c>
      <c r="C826" s="176">
        <v>1183</v>
      </c>
      <c r="D826" s="177">
        <v>463</v>
      </c>
      <c r="E826" s="178">
        <v>450</v>
      </c>
      <c r="F826" s="175">
        <v>991</v>
      </c>
      <c r="G826" s="179">
        <v>960</v>
      </c>
      <c r="H826" s="177">
        <v>1734</v>
      </c>
      <c r="I826" s="178">
        <v>1873</v>
      </c>
      <c r="J826" s="175">
        <v>313</v>
      </c>
      <c r="K826" s="176">
        <v>240</v>
      </c>
      <c r="L826" s="177">
        <v>947</v>
      </c>
      <c r="M826" s="175">
        <v>863</v>
      </c>
      <c r="N826" s="180">
        <v>1726</v>
      </c>
      <c r="O826" s="193">
        <v>1560</v>
      </c>
      <c r="P826" s="175">
        <v>908</v>
      </c>
      <c r="Q826" s="176">
        <v>722</v>
      </c>
      <c r="R826" s="177">
        <v>1124</v>
      </c>
      <c r="S826" s="178">
        <v>1104</v>
      </c>
      <c r="T826" s="175">
        <v>236</v>
      </c>
      <c r="U826" s="179">
        <v>217</v>
      </c>
      <c r="V826" s="177">
        <v>963</v>
      </c>
      <c r="W826" s="194">
        <v>1137</v>
      </c>
      <c r="X826" s="175">
        <v>698</v>
      </c>
      <c r="Y826" s="179">
        <v>372</v>
      </c>
      <c r="Z826" s="177">
        <v>1988</v>
      </c>
      <c r="AA826" s="175">
        <v>2149</v>
      </c>
      <c r="AB826" s="156">
        <f t="shared" si="15709"/>
        <v>13038</v>
      </c>
      <c r="AC826" s="157">
        <f t="shared" si="15710"/>
        <v>12830</v>
      </c>
      <c r="AE826" s="229" t="s">
        <v>13</v>
      </c>
      <c r="AF826" s="20">
        <f t="shared" ref="AF826:BG826" si="15984">SUM(AF823:AF825)</f>
        <v>2980</v>
      </c>
      <c r="AG826" s="21">
        <f t="shared" si="15984"/>
        <v>6668</v>
      </c>
      <c r="AH826" s="20">
        <f t="shared" si="15984"/>
        <v>1792</v>
      </c>
      <c r="AI826" s="21">
        <f t="shared" si="15984"/>
        <v>2373</v>
      </c>
      <c r="AJ826" s="20">
        <f t="shared" si="15984"/>
        <v>2520</v>
      </c>
      <c r="AK826" s="21">
        <f t="shared" si="15984"/>
        <v>5210</v>
      </c>
      <c r="AL826" s="20">
        <f t="shared" si="15984"/>
        <v>4779</v>
      </c>
      <c r="AM826" s="21">
        <f t="shared" si="15984"/>
        <v>9173</v>
      </c>
      <c r="AN826" s="20">
        <f t="shared" si="15984"/>
        <v>1655</v>
      </c>
      <c r="AO826" s="21">
        <f t="shared" si="15984"/>
        <v>551</v>
      </c>
      <c r="AP826" s="20">
        <f t="shared" si="15984"/>
        <v>5672</v>
      </c>
      <c r="AQ826" s="21">
        <f t="shared" si="15984"/>
        <v>1778</v>
      </c>
      <c r="AR826" s="20">
        <f t="shared" si="15984"/>
        <v>7857</v>
      </c>
      <c r="AS826" s="21">
        <f t="shared" si="15984"/>
        <v>5050</v>
      </c>
      <c r="AT826" s="20">
        <f t="shared" si="15984"/>
        <v>3865</v>
      </c>
      <c r="AU826" s="21">
        <f t="shared" si="15984"/>
        <v>3422</v>
      </c>
      <c r="AV826" s="20">
        <f t="shared" si="15984"/>
        <v>3457</v>
      </c>
      <c r="AW826" s="21">
        <f t="shared" si="15984"/>
        <v>4849</v>
      </c>
      <c r="AX826" s="20">
        <f t="shared" si="15984"/>
        <v>2351</v>
      </c>
      <c r="AY826" s="21">
        <f t="shared" si="15984"/>
        <v>511</v>
      </c>
      <c r="AZ826" s="20">
        <f t="shared" si="15984"/>
        <v>5998</v>
      </c>
      <c r="BA826" s="21">
        <f t="shared" si="15984"/>
        <v>2837</v>
      </c>
      <c r="BB826" s="20">
        <f t="shared" si="15984"/>
        <v>4209</v>
      </c>
      <c r="BC826" s="21">
        <f t="shared" si="15984"/>
        <v>1507</v>
      </c>
      <c r="BD826" s="20">
        <f t="shared" si="15984"/>
        <v>5972</v>
      </c>
      <c r="BE826" s="21">
        <f t="shared" si="15984"/>
        <v>7836</v>
      </c>
      <c r="BF826" s="160">
        <f t="shared" si="15984"/>
        <v>53107</v>
      </c>
      <c r="BG826" s="161">
        <f t="shared" si="15984"/>
        <v>51765</v>
      </c>
      <c r="BI826" s="136" t="s">
        <v>27</v>
      </c>
      <c r="BJ826" s="128">
        <f>B826/B839</f>
        <v>4.0077870413474964E-2</v>
      </c>
      <c r="BK826" s="129">
        <f t="shared" ref="BK826" si="15985">C826/C839</f>
        <v>4.9129947256945888E-2</v>
      </c>
      <c r="BL826" s="130">
        <f t="shared" ref="BL826" si="15986">D826/D839</f>
        <v>4.1476305652602345E-2</v>
      </c>
      <c r="BM826" s="131">
        <f t="shared" ref="BM826" si="15987">E826/E839</f>
        <v>4.0365984930032295E-2</v>
      </c>
      <c r="BN826" s="128">
        <f t="shared" ref="BN826" si="15988">F826/F839</f>
        <v>4.1303713583128412E-2</v>
      </c>
      <c r="BO826" s="129">
        <f t="shared" ref="BO826" si="15989">G826/G839</f>
        <v>4.2498561246624461E-2</v>
      </c>
      <c r="BP826" s="130">
        <f t="shared" ref="BP826" si="15990">H826/H839</f>
        <v>5.0612959719789845E-2</v>
      </c>
      <c r="BQ826" s="131">
        <f t="shared" ref="BQ826" si="15991">I826/I839</f>
        <v>4.8409190767878835E-2</v>
      </c>
      <c r="BR826" s="128">
        <f t="shared" ref="BR826" si="15992">J826/J839</f>
        <v>5.5833036032821977E-2</v>
      </c>
      <c r="BS826" s="129">
        <f t="shared" ref="BS826" si="15993">K826/K839</f>
        <v>4.1293874741913282E-2</v>
      </c>
      <c r="BT826" s="130">
        <f t="shared" ref="BT826" si="15994">L826/L839</f>
        <v>4.357027835288705E-2</v>
      </c>
      <c r="BU826" s="128">
        <f t="shared" ref="BU826" si="15995">M826/M839</f>
        <v>4.2986650727236501E-2</v>
      </c>
      <c r="BV826" s="132">
        <f t="shared" ref="BV826" si="15996">N826/N839</f>
        <v>4.6434048048209622E-2</v>
      </c>
      <c r="BW826" s="133">
        <f t="shared" ref="BW826" si="15997">O826/O839</f>
        <v>4.2624115412989425E-2</v>
      </c>
      <c r="BX826" s="128">
        <f t="shared" ref="BX826" si="15998">P826/P839</f>
        <v>4.5877122069523039E-2</v>
      </c>
      <c r="BY826" s="129">
        <f t="shared" ref="BY826" si="15999">Q826/Q839</f>
        <v>3.7668910105911203E-2</v>
      </c>
      <c r="BZ826" s="130">
        <f t="shared" ref="BZ826" si="16000">R826/R839</f>
        <v>4.9677362326527003E-2</v>
      </c>
      <c r="CA826" s="131">
        <f t="shared" ref="CA826" si="16001">S826/S839</f>
        <v>4.7121089248367408E-2</v>
      </c>
      <c r="CB826" s="128">
        <f t="shared" ref="CB826" si="16002">T826/T839</f>
        <v>3.5004449718184512E-2</v>
      </c>
      <c r="CC826" s="129">
        <f t="shared" ref="CC826" si="16003">U826/U839</f>
        <v>2.945967960901439E-2</v>
      </c>
      <c r="CD826" s="130">
        <f t="shared" ref="CD826" si="16004">V826/V839</f>
        <v>4.2490292975644196E-2</v>
      </c>
      <c r="CE826" s="131">
        <f t="shared" ref="CE826" si="16005">W826/W839</f>
        <v>4.7359213595468179E-2</v>
      </c>
      <c r="CF826" s="128">
        <f t="shared" ref="CF826" si="16006">X826/X839</f>
        <v>3.7646297394962516E-2</v>
      </c>
      <c r="CG826" s="129">
        <f t="shared" ref="CG826" si="16007">Y826/Y839</f>
        <v>3.1166219839142091E-2</v>
      </c>
      <c r="CH826" s="130">
        <f t="shared" ref="CH826" si="16008">Z826/Z839</f>
        <v>5.488528754037713E-2</v>
      </c>
      <c r="CI826" s="128">
        <f t="shared" ref="CI826" si="16009">AA826/AA839</f>
        <v>5.6863886536833191E-2</v>
      </c>
      <c r="CJ826" s="134">
        <f t="shared" ref="CJ826" si="16010">AB826/AB839</f>
        <v>4.5885346462872567E-2</v>
      </c>
      <c r="CK826" s="135">
        <f t="shared" ref="CK826" si="16011">AC826/AC839</f>
        <v>4.5385083412335686E-2</v>
      </c>
    </row>
    <row r="827" spans="1:89" ht="13.5" thickTop="1" x14ac:dyDescent="0.2">
      <c r="A827" s="145" t="s">
        <v>28</v>
      </c>
      <c r="B827" s="189">
        <v>941</v>
      </c>
      <c r="C827" s="183">
        <v>1353</v>
      </c>
      <c r="D827" s="184">
        <v>585</v>
      </c>
      <c r="E827" s="185">
        <v>552</v>
      </c>
      <c r="F827" s="182">
        <v>944</v>
      </c>
      <c r="G827" s="186">
        <v>1373</v>
      </c>
      <c r="H827" s="184">
        <v>1731</v>
      </c>
      <c r="I827" s="185">
        <v>2518</v>
      </c>
      <c r="J827" s="182">
        <v>392</v>
      </c>
      <c r="K827" s="183">
        <v>232</v>
      </c>
      <c r="L827" s="184">
        <v>1584</v>
      </c>
      <c r="M827" s="182">
        <v>738</v>
      </c>
      <c r="N827" s="187">
        <v>2208</v>
      </c>
      <c r="O827" s="190">
        <v>1539</v>
      </c>
      <c r="P827" s="182">
        <v>1069</v>
      </c>
      <c r="Q827" s="183">
        <v>753</v>
      </c>
      <c r="R827" s="184">
        <v>1145</v>
      </c>
      <c r="S827" s="185">
        <v>1459</v>
      </c>
      <c r="T827" s="182">
        <v>430</v>
      </c>
      <c r="U827" s="186">
        <v>163</v>
      </c>
      <c r="V827" s="184">
        <v>1424</v>
      </c>
      <c r="W827" s="191">
        <v>1011</v>
      </c>
      <c r="X827" s="182">
        <v>1024</v>
      </c>
      <c r="Y827" s="186">
        <v>397</v>
      </c>
      <c r="Z827" s="184">
        <v>2117</v>
      </c>
      <c r="AA827" s="182">
        <v>2396</v>
      </c>
      <c r="AB827" s="156">
        <f t="shared" si="15709"/>
        <v>15594</v>
      </c>
      <c r="AC827" s="157">
        <f t="shared" si="15710"/>
        <v>14484</v>
      </c>
      <c r="BI827" s="145" t="s">
        <v>28</v>
      </c>
      <c r="BJ827" s="128">
        <f>B827/B839</f>
        <v>3.9823945152143554E-2</v>
      </c>
      <c r="BK827" s="129">
        <f t="shared" ref="BK827" si="16012">C827/C839</f>
        <v>5.6190041114664233E-2</v>
      </c>
      <c r="BL827" s="130">
        <f t="shared" ref="BL827" si="16013">D827/D839</f>
        <v>5.240526740123623E-2</v>
      </c>
      <c r="BM827" s="131">
        <f t="shared" ref="BM827" si="16014">E827/E839</f>
        <v>4.951560818083961E-2</v>
      </c>
      <c r="BN827" s="128">
        <f t="shared" ref="BN827" si="16015">F827/F839</f>
        <v>3.934480890259659E-2</v>
      </c>
      <c r="BO827" s="129">
        <f t="shared" ref="BO827" si="16016">G827/G839</f>
        <v>6.0781796449599364E-2</v>
      </c>
      <c r="BP827" s="130">
        <f t="shared" ref="BP827" si="16017">H827/H839</f>
        <v>5.0525394045534147E-2</v>
      </c>
      <c r="BQ827" s="131">
        <f t="shared" ref="BQ827" si="16018">I827/I839</f>
        <v>6.5079734305135556E-2</v>
      </c>
      <c r="BR827" s="128">
        <f t="shared" ref="BR827" si="16019">J827/J839</f>
        <v>6.9925080271138071E-2</v>
      </c>
      <c r="BS827" s="129">
        <f t="shared" ref="BS827" si="16020">K827/K839</f>
        <v>3.9917412250516177E-2</v>
      </c>
      <c r="BT827" s="130">
        <f t="shared" ref="BT827" si="16021">L827/L839</f>
        <v>7.2877846790890266E-2</v>
      </c>
      <c r="BU827" s="128">
        <f t="shared" ref="BU827" si="16022">M827/M839</f>
        <v>3.6760310818888225E-2</v>
      </c>
      <c r="BV827" s="132">
        <f t="shared" ref="BV827" si="16023">N827/N839</f>
        <v>5.9401146054720078E-2</v>
      </c>
      <c r="BW827" s="133">
        <f t="shared" ref="BW827" si="16024">O827/O839</f>
        <v>4.2050329243968412E-2</v>
      </c>
      <c r="BX827" s="128">
        <f t="shared" ref="BX827" si="16025">P827/P839</f>
        <v>5.4011721907841551E-2</v>
      </c>
      <c r="BY827" s="129">
        <f t="shared" ref="BY827" si="16026">Q827/Q839</f>
        <v>3.9286273282203785E-2</v>
      </c>
      <c r="BZ827" s="130">
        <f t="shared" ref="BZ827" si="16027">R827/R839</f>
        <v>5.0605498099531514E-2</v>
      </c>
      <c r="CA827" s="131">
        <f t="shared" ref="CA827" si="16028">S827/S839</f>
        <v>6.2273251099065258E-2</v>
      </c>
      <c r="CB827" s="128">
        <f t="shared" ref="CB827" si="16029">T827/T839</f>
        <v>6.377929397804806E-2</v>
      </c>
      <c r="CC827" s="129">
        <f t="shared" ref="CC827" si="16030">U827/U839</f>
        <v>2.2128699429812652E-2</v>
      </c>
      <c r="CD827" s="130">
        <f t="shared" ref="CD827" si="16031">V827/V839</f>
        <v>6.2830921284857039E-2</v>
      </c>
      <c r="CE827" s="131">
        <f t="shared" ref="CE827" si="16032">W827/W839</f>
        <v>4.2110963012329222E-2</v>
      </c>
      <c r="CF827" s="128">
        <f t="shared" ref="CF827" si="16033">X827/X839</f>
        <v>5.5228952052208617E-2</v>
      </c>
      <c r="CG827" s="129">
        <f t="shared" ref="CG827" si="16034">Y827/Y839</f>
        <v>3.3260723860589814E-2</v>
      </c>
      <c r="CH827" s="130">
        <f t="shared" ref="CH827" si="16035">Z827/Z839</f>
        <v>5.844675740592474E-2</v>
      </c>
      <c r="CI827" s="128">
        <f t="shared" ref="CI827" si="16036">AA827/AA839</f>
        <v>6.3399661303979685E-2</v>
      </c>
      <c r="CJ827" s="134">
        <f t="shared" ref="CJ827" si="16037">AB827/AB839</f>
        <v>5.4880817053385093E-2</v>
      </c>
      <c r="CK827" s="135">
        <f t="shared" ref="CK827" si="16038">AC827/AC839</f>
        <v>5.1235974134393618E-2</v>
      </c>
    </row>
    <row r="828" spans="1:89" x14ac:dyDescent="0.2">
      <c r="A828" s="136" t="s">
        <v>29</v>
      </c>
      <c r="B828" s="192">
        <v>1050</v>
      </c>
      <c r="C828" s="176">
        <v>2256</v>
      </c>
      <c r="D828" s="177">
        <v>771</v>
      </c>
      <c r="E828" s="178">
        <v>743</v>
      </c>
      <c r="F828" s="175">
        <v>1321</v>
      </c>
      <c r="G828" s="179">
        <v>2029</v>
      </c>
      <c r="H828" s="177">
        <v>2082</v>
      </c>
      <c r="I828" s="178">
        <v>2908</v>
      </c>
      <c r="J828" s="175">
        <v>595</v>
      </c>
      <c r="K828" s="176">
        <v>243</v>
      </c>
      <c r="L828" s="177">
        <v>2002</v>
      </c>
      <c r="M828" s="175">
        <v>690</v>
      </c>
      <c r="N828" s="180">
        <v>2911</v>
      </c>
      <c r="O828" s="193">
        <v>1859</v>
      </c>
      <c r="P828" s="175">
        <v>1437</v>
      </c>
      <c r="Q828" s="176">
        <v>990</v>
      </c>
      <c r="R828" s="177">
        <v>1534</v>
      </c>
      <c r="S828" s="178">
        <v>1695</v>
      </c>
      <c r="T828" s="175">
        <v>816</v>
      </c>
      <c r="U828" s="179">
        <v>177</v>
      </c>
      <c r="V828" s="177">
        <v>2136</v>
      </c>
      <c r="W828" s="194">
        <v>1250</v>
      </c>
      <c r="X828" s="175">
        <v>1510</v>
      </c>
      <c r="Y828" s="179">
        <v>464</v>
      </c>
      <c r="Z828" s="177">
        <v>2350</v>
      </c>
      <c r="AA828" s="175">
        <v>3209</v>
      </c>
      <c r="AB828" s="156">
        <f t="shared" si="15709"/>
        <v>20515</v>
      </c>
      <c r="AC828" s="157">
        <f t="shared" si="15710"/>
        <v>18513</v>
      </c>
      <c r="BI828" s="136" t="s">
        <v>29</v>
      </c>
      <c r="BJ828" s="128">
        <f>B828/B839</f>
        <v>4.4436920732997591E-2</v>
      </c>
      <c r="BK828" s="129">
        <f t="shared" ref="BK828" si="16039">C828/C839</f>
        <v>9.3691598488309311E-2</v>
      </c>
      <c r="BL828" s="130">
        <f t="shared" ref="BL828" si="16040">D828/D839</f>
        <v>6.9067454985219032E-2</v>
      </c>
      <c r="BM828" s="131">
        <f t="shared" ref="BM828" si="16041">E828/E839</f>
        <v>6.6648726228919986E-2</v>
      </c>
      <c r="BN828" s="128">
        <f t="shared" ref="BN828" si="16042">F828/F839</f>
        <v>5.5057725169841205E-2</v>
      </c>
      <c r="BO828" s="129">
        <f t="shared" ref="BO828" si="16043">G828/G839</f>
        <v>8.9822479968126076E-2</v>
      </c>
      <c r="BP828" s="130">
        <f t="shared" ref="BP828" si="16044">H828/H839</f>
        <v>6.0770577933450087E-2</v>
      </c>
      <c r="BQ828" s="131">
        <f t="shared" ref="BQ828" si="16045">I828/I839</f>
        <v>7.5159597839290784E-2</v>
      </c>
      <c r="BR828" s="128">
        <f t="shared" ref="BR828" si="16046">J828/J839</f>
        <v>0.10613628255440599</v>
      </c>
      <c r="BS828" s="129">
        <f t="shared" ref="BS828" si="16047">K828/K839</f>
        <v>4.1810048176187199E-2</v>
      </c>
      <c r="BT828" s="130">
        <f t="shared" ref="BT828" si="16048">L828/L839</f>
        <v>9.2109500805152983E-2</v>
      </c>
      <c r="BU828" s="128">
        <f t="shared" ref="BU828" si="16049">M828/M839</f>
        <v>3.4369396294082484E-2</v>
      </c>
      <c r="BV828" s="132">
        <f t="shared" ref="BV828" si="16050">N828/N839</f>
        <v>7.8313739205294455E-2</v>
      </c>
      <c r="BW828" s="133">
        <f t="shared" ref="BW828" si="16051">O828/O839</f>
        <v>5.0793737533812403E-2</v>
      </c>
      <c r="BX828" s="128">
        <f t="shared" ref="BX828" si="16052">P828/P839</f>
        <v>7.26050929668553E-2</v>
      </c>
      <c r="BY828" s="129">
        <f t="shared" ref="BY828" si="16053">Q828/Q839</f>
        <v>5.1651275629989044E-2</v>
      </c>
      <c r="BZ828" s="130">
        <f t="shared" ref="BZ828" si="16054">R828/R839</f>
        <v>6.7798108370900736E-2</v>
      </c>
      <c r="CA828" s="131">
        <f t="shared" ref="CA828" si="16055">S828/S839</f>
        <v>7.2346237568824967E-2</v>
      </c>
      <c r="CB828" s="128">
        <f t="shared" ref="CB828" si="16056">T828/T839</f>
        <v>0.12103233461880747</v>
      </c>
      <c r="CC828" s="129">
        <f t="shared" ref="CC828" si="16057">U828/U839</f>
        <v>2.4029323920716807E-2</v>
      </c>
      <c r="CD828" s="130">
        <f t="shared" ref="CD828" si="16058">V828/V839</f>
        <v>9.4246381927285558E-2</v>
      </c>
      <c r="CE828" s="131">
        <f t="shared" ref="CE828" si="16059">W828/W839</f>
        <v>5.2065978007330892E-2</v>
      </c>
      <c r="CF828" s="128">
        <f t="shared" ref="CF828" si="16060">X828/X839</f>
        <v>8.1441130467612324E-2</v>
      </c>
      <c r="CG828" s="129">
        <f t="shared" ref="CG828" si="16061">Y828/Y839</f>
        <v>3.8873994638069703E-2</v>
      </c>
      <c r="CH828" s="130">
        <f t="shared" ref="CH828" si="16062">Z828/Z839</f>
        <v>6.4879489798735535E-2</v>
      </c>
      <c r="CI828" s="128">
        <f t="shared" ref="CI828" si="16063">AA828/AA839</f>
        <v>8.4912150719729046E-2</v>
      </c>
      <c r="CJ828" s="134">
        <f t="shared" ref="CJ828" si="16064">AB828/AB839</f>
        <v>7.2199561488405492E-2</v>
      </c>
      <c r="CK828" s="135">
        <f t="shared" ref="CK828" si="16065">AC828/AC839</f>
        <v>6.548823454501719E-2</v>
      </c>
    </row>
    <row r="829" spans="1:89" x14ac:dyDescent="0.2">
      <c r="A829" s="145" t="s">
        <v>30</v>
      </c>
      <c r="B829" s="189">
        <v>1366</v>
      </c>
      <c r="C829" s="183">
        <v>3121</v>
      </c>
      <c r="D829" s="184">
        <v>1006</v>
      </c>
      <c r="E829" s="185">
        <v>1104</v>
      </c>
      <c r="F829" s="182">
        <v>1404</v>
      </c>
      <c r="G829" s="186">
        <v>2671</v>
      </c>
      <c r="H829" s="184">
        <v>2340</v>
      </c>
      <c r="I829" s="185">
        <v>4506</v>
      </c>
      <c r="J829" s="182">
        <v>1047</v>
      </c>
      <c r="K829" s="183">
        <v>256</v>
      </c>
      <c r="L829" s="184">
        <v>2792</v>
      </c>
      <c r="M829" s="182">
        <v>865</v>
      </c>
      <c r="N829" s="187">
        <v>3847</v>
      </c>
      <c r="O829" s="190">
        <v>2444</v>
      </c>
      <c r="P829" s="182">
        <v>2004</v>
      </c>
      <c r="Q829" s="183">
        <v>1614</v>
      </c>
      <c r="R829" s="184">
        <v>1684</v>
      </c>
      <c r="S829" s="185">
        <v>2286</v>
      </c>
      <c r="T829" s="182">
        <v>1294</v>
      </c>
      <c r="U829" s="186">
        <v>250</v>
      </c>
      <c r="V829" s="184">
        <v>2956</v>
      </c>
      <c r="W829" s="191">
        <v>1375</v>
      </c>
      <c r="X829" s="182">
        <v>2158</v>
      </c>
      <c r="Y829" s="186">
        <v>741</v>
      </c>
      <c r="Z829" s="184">
        <v>3235</v>
      </c>
      <c r="AA829" s="182">
        <v>3854</v>
      </c>
      <c r="AB829" s="156">
        <f t="shared" si="15709"/>
        <v>27133</v>
      </c>
      <c r="AC829" s="157">
        <f t="shared" si="15710"/>
        <v>25087</v>
      </c>
      <c r="BI829" s="145" t="s">
        <v>30</v>
      </c>
      <c r="BJ829" s="128">
        <f>B829/B839</f>
        <v>5.7810317829785435E-2</v>
      </c>
      <c r="BK829" s="129">
        <f t="shared" ref="BK829" si="16066">C829/C839</f>
        <v>0.12961501723493501</v>
      </c>
      <c r="BL829" s="130">
        <f t="shared" ref="BL829" si="16067">D829/D839</f>
        <v>9.0119143599390841E-2</v>
      </c>
      <c r="BM829" s="131">
        <f t="shared" ref="BM829" si="16068">E829/E839</f>
        <v>9.903121636167922E-2</v>
      </c>
      <c r="BN829" s="128">
        <f t="shared" ref="BN829" si="16069">F829/F839</f>
        <v>5.8517067478014419E-2</v>
      </c>
      <c r="BO829" s="129">
        <f t="shared" ref="BO829" si="16070">G829/G839</f>
        <v>0.11824339280180619</v>
      </c>
      <c r="BP829" s="130">
        <f t="shared" ref="BP829" si="16071">H829/H839</f>
        <v>6.8301225919439573E-2</v>
      </c>
      <c r="BQ829" s="131">
        <f t="shared" ref="BQ829" si="16072">I829/I839</f>
        <v>0.1164611925253935</v>
      </c>
      <c r="BR829" s="128">
        <f t="shared" ref="BR829" si="16073">J829/J839</f>
        <v>0.18676418123439173</v>
      </c>
      <c r="BS829" s="129">
        <f t="shared" ref="BS829" si="16074">K829/K839</f>
        <v>4.40467997247075E-2</v>
      </c>
      <c r="BT829" s="130">
        <f t="shared" ref="BT829" si="16075">L829/L839</f>
        <v>0.12845640671727629</v>
      </c>
      <c r="BU829" s="128">
        <f t="shared" ref="BU829" si="16076">M829/M839</f>
        <v>4.3086272165770073E-2</v>
      </c>
      <c r="BV829" s="132">
        <f t="shared" ref="BV829" si="16077">N829/N839</f>
        <v>0.10349465981544753</v>
      </c>
      <c r="BW829" s="133">
        <f t="shared" ref="BW829" si="16078">O829/O839</f>
        <v>6.6777780813683435E-2</v>
      </c>
      <c r="BX829" s="128">
        <f t="shared" ref="BX829" si="16079">P829/P839</f>
        <v>0.10125303152789006</v>
      </c>
      <c r="BY829" s="129">
        <f t="shared" ref="BY829" si="16080">Q829/Q839</f>
        <v>8.4207231178588193E-2</v>
      </c>
      <c r="BZ829" s="130">
        <f t="shared" ref="BZ829" si="16081">R829/R839</f>
        <v>7.4427649606647217E-2</v>
      </c>
      <c r="CA829" s="131">
        <f t="shared" ref="CA829" si="16082">S829/S839</f>
        <v>9.7571385889282519E-2</v>
      </c>
      <c r="CB829" s="128">
        <f t="shared" ref="CB829" si="16083">T829/T839</f>
        <v>0.19193117769207951</v>
      </c>
      <c r="CC829" s="129">
        <f t="shared" ref="CC829" si="16084">U829/U839</f>
        <v>3.3939723051859896E-2</v>
      </c>
      <c r="CD829" s="130">
        <f t="shared" ref="CD829" si="16085">V829/V839</f>
        <v>0.1304271090716555</v>
      </c>
      <c r="CE829" s="131">
        <f t="shared" ref="CE829" si="16086">W829/W839</f>
        <v>5.7272575808063976E-2</v>
      </c>
      <c r="CF829" s="128">
        <f t="shared" ref="CF829" si="16087">X829/X839</f>
        <v>0.11639070168815059</v>
      </c>
      <c r="CG829" s="129">
        <f t="shared" ref="CG829" si="16088">Y829/Y839</f>
        <v>6.2081099195710455E-2</v>
      </c>
      <c r="CH829" s="130">
        <f t="shared" ref="CH829" si="16089">Z829/Z839</f>
        <v>8.9312829574004035E-2</v>
      </c>
      <c r="CI829" s="128">
        <f t="shared" ref="CI829" si="16090">AA829/AA839</f>
        <v>0.1019792548687553</v>
      </c>
      <c r="CJ829" s="134">
        <f t="shared" ref="CJ829" si="16091">AB829/AB839</f>
        <v>9.549065083426303E-2</v>
      </c>
      <c r="CK829" s="135">
        <f t="shared" ref="CK829" si="16092">AC829/AC839</f>
        <v>8.87432258429669E-2</v>
      </c>
    </row>
    <row r="830" spans="1:89" x14ac:dyDescent="0.2">
      <c r="A830" s="136" t="s">
        <v>31</v>
      </c>
      <c r="B830" s="192">
        <v>1614</v>
      </c>
      <c r="C830" s="176">
        <v>3547</v>
      </c>
      <c r="D830" s="177">
        <v>786</v>
      </c>
      <c r="E830" s="178">
        <v>1269</v>
      </c>
      <c r="F830" s="175">
        <v>1116</v>
      </c>
      <c r="G830" s="179">
        <v>2539</v>
      </c>
      <c r="H830" s="177">
        <v>2439</v>
      </c>
      <c r="I830" s="178">
        <v>4667</v>
      </c>
      <c r="J830" s="175">
        <v>608</v>
      </c>
      <c r="K830" s="176">
        <v>295</v>
      </c>
      <c r="L830" s="177">
        <v>2880</v>
      </c>
      <c r="M830" s="175">
        <v>913</v>
      </c>
      <c r="N830" s="180">
        <v>4010</v>
      </c>
      <c r="O830" s="193">
        <v>2606</v>
      </c>
      <c r="P830" s="175">
        <v>1861</v>
      </c>
      <c r="Q830" s="176">
        <v>1808</v>
      </c>
      <c r="R830" s="177">
        <v>1773</v>
      </c>
      <c r="S830" s="178">
        <v>2563</v>
      </c>
      <c r="T830" s="175">
        <v>1057</v>
      </c>
      <c r="U830" s="179">
        <v>261</v>
      </c>
      <c r="V830" s="177">
        <v>3042</v>
      </c>
      <c r="W830" s="194">
        <v>1462</v>
      </c>
      <c r="X830" s="175">
        <v>2051</v>
      </c>
      <c r="Y830" s="179">
        <v>766</v>
      </c>
      <c r="Z830" s="177">
        <v>2737</v>
      </c>
      <c r="AA830" s="175">
        <v>3982</v>
      </c>
      <c r="AB830" s="156">
        <f t="shared" si="15709"/>
        <v>25974</v>
      </c>
      <c r="AC830" s="157">
        <f t="shared" si="15710"/>
        <v>26678</v>
      </c>
      <c r="BI830" s="136" t="s">
        <v>31</v>
      </c>
      <c r="BJ830" s="128">
        <f>B830/B839</f>
        <v>6.8305895298150579E-2</v>
      </c>
      <c r="BK830" s="129">
        <f t="shared" ref="BK830" si="16093">C830/C839</f>
        <v>0.14730678184309981</v>
      </c>
      <c r="BL830" s="130">
        <f t="shared" ref="BL830" si="16094">D830/D839</f>
        <v>7.0411179790378933E-2</v>
      </c>
      <c r="BM830" s="131">
        <f t="shared" ref="BM830" si="16095">E830/E839</f>
        <v>0.11383207750269106</v>
      </c>
      <c r="BN830" s="128">
        <f t="shared" ref="BN830" si="16096">F830/F839</f>
        <v>4.651356645688326E-2</v>
      </c>
      <c r="BO830" s="129">
        <f t="shared" ref="BO830" si="16097">G830/G839</f>
        <v>0.11239984063039532</v>
      </c>
      <c r="BP830" s="130">
        <f t="shared" ref="BP830" si="16098">H830/H839</f>
        <v>7.1190893169877409E-2</v>
      </c>
      <c r="BQ830" s="131">
        <f t="shared" ref="BQ830" si="16099">I830/I839</f>
        <v>0.12062236695872425</v>
      </c>
      <c r="BR830" s="128">
        <f t="shared" ref="BR830" si="16100">J830/J839</f>
        <v>0.10845522654298966</v>
      </c>
      <c r="BS830" s="129">
        <f t="shared" ref="BS830" si="16101">K830/K839</f>
        <v>5.0757054370268409E-2</v>
      </c>
      <c r="BT830" s="130">
        <f t="shared" ref="BT830" si="16102">L830/L839</f>
        <v>0.13250517598343686</v>
      </c>
      <c r="BU830" s="128">
        <f t="shared" ref="BU830" si="16103">M830/M839</f>
        <v>4.5477186690575815E-2</v>
      </c>
      <c r="BV830" s="132">
        <f t="shared" ref="BV830" si="16104">N830/N839</f>
        <v>0.10787979876785667</v>
      </c>
      <c r="BW830" s="133">
        <f t="shared" ref="BW830" si="16105">O830/O839</f>
        <v>7.1204131260416956E-2</v>
      </c>
      <c r="BX830" s="128">
        <f t="shared" ref="BX830" si="16106">P830/P839</f>
        <v>9.4027890056588515E-2</v>
      </c>
      <c r="BY830" s="129">
        <f t="shared" ref="BY830" si="16107">Q830/Q839</f>
        <v>9.4328794281838574E-2</v>
      </c>
      <c r="BZ830" s="130">
        <f t="shared" ref="BZ830" si="16108">R830/R839</f>
        <v>7.8361177406523472E-2</v>
      </c>
      <c r="CA830" s="131">
        <f t="shared" ref="CA830" si="16109">S830/S839</f>
        <v>0.10939434034743267</v>
      </c>
      <c r="CB830" s="128">
        <f t="shared" ref="CB830" si="16110">T830/T839</f>
        <v>0.15677840403441115</v>
      </c>
      <c r="CC830" s="129">
        <f t="shared" ref="CC830" si="16111">U830/U839</f>
        <v>3.5433070866141732E-2</v>
      </c>
      <c r="CD830" s="130">
        <f t="shared" ref="CD830" si="16112">V830/V839</f>
        <v>0.13422167313801625</v>
      </c>
      <c r="CE830" s="131">
        <f t="shared" ref="CE830" si="16113">W830/W839</f>
        <v>6.0896367877374208E-2</v>
      </c>
      <c r="CF830" s="128">
        <f t="shared" ref="CF830" si="16114">X830/X839</f>
        <v>0.11061970767488269</v>
      </c>
      <c r="CG830" s="129">
        <f t="shared" ref="CG830" si="16115">Y830/Y839</f>
        <v>6.4175603217158178E-2</v>
      </c>
      <c r="CH830" s="130">
        <f t="shared" ref="CH830" si="16116">Z830/Z839</f>
        <v>7.5563899395378373E-2</v>
      </c>
      <c r="CI830" s="128">
        <f t="shared" ref="CI830" si="16117">AA830/AA839</f>
        <v>0.1053662150719729</v>
      </c>
      <c r="CJ830" s="134">
        <f t="shared" ref="CJ830" si="16118">AB830/AB839</f>
        <v>9.1411718747250501E-2</v>
      </c>
      <c r="CK830" s="135">
        <f t="shared" ref="CK830" si="16119">AC830/AC839</f>
        <v>9.4371259179601832E-2</v>
      </c>
    </row>
    <row r="831" spans="1:89" x14ac:dyDescent="0.2">
      <c r="A831" s="145" t="s">
        <v>32</v>
      </c>
      <c r="B831" s="189">
        <v>1513</v>
      </c>
      <c r="C831" s="183">
        <v>2776</v>
      </c>
      <c r="D831" s="184">
        <v>559</v>
      </c>
      <c r="E831" s="185">
        <v>1026</v>
      </c>
      <c r="F831" s="182">
        <v>1050</v>
      </c>
      <c r="G831" s="186">
        <v>2365</v>
      </c>
      <c r="H831" s="184">
        <v>2250</v>
      </c>
      <c r="I831" s="185">
        <v>3819</v>
      </c>
      <c r="J831" s="182">
        <v>450</v>
      </c>
      <c r="K831" s="183">
        <v>219</v>
      </c>
      <c r="L831" s="184">
        <v>1946</v>
      </c>
      <c r="M831" s="182">
        <v>890</v>
      </c>
      <c r="N831" s="187">
        <v>2848</v>
      </c>
      <c r="O831" s="190">
        <v>2262</v>
      </c>
      <c r="P831" s="182">
        <v>1320</v>
      </c>
      <c r="Q831" s="183">
        <v>1530</v>
      </c>
      <c r="R831" s="184">
        <v>1368</v>
      </c>
      <c r="S831" s="185">
        <v>1867</v>
      </c>
      <c r="T831" s="182">
        <v>558</v>
      </c>
      <c r="U831" s="186">
        <v>317</v>
      </c>
      <c r="V831" s="184">
        <v>2302</v>
      </c>
      <c r="W831" s="191">
        <v>1531</v>
      </c>
      <c r="X831" s="182">
        <v>1310</v>
      </c>
      <c r="Y831" s="186">
        <v>718</v>
      </c>
      <c r="Z831" s="184">
        <v>2257</v>
      </c>
      <c r="AA831" s="182">
        <v>3506</v>
      </c>
      <c r="AB831" s="156">
        <f t="shared" si="15709"/>
        <v>19731</v>
      </c>
      <c r="AC831" s="157">
        <f t="shared" si="15710"/>
        <v>22826</v>
      </c>
      <c r="BI831" s="145" t="s">
        <v>32</v>
      </c>
      <c r="BJ831" s="128">
        <f>B831/B839</f>
        <v>6.4031486732405093E-2</v>
      </c>
      <c r="BK831" s="129">
        <f t="shared" ref="BK831" si="16120">C831/C839</f>
        <v>0.11528717970015366</v>
      </c>
      <c r="BL831" s="130">
        <f t="shared" ref="BL831" si="16121">D831/D839</f>
        <v>5.007614440562573E-2</v>
      </c>
      <c r="BM831" s="131">
        <f t="shared" ref="BM831" si="16122">E831/E839</f>
        <v>9.2034445640473625E-2</v>
      </c>
      <c r="BN831" s="128">
        <f t="shared" ref="BN831" si="16123">F831/F839</f>
        <v>4.3762764139540701E-2</v>
      </c>
      <c r="BO831" s="129">
        <f t="shared" ref="BO831" si="16124">G831/G839</f>
        <v>0.10469697640444464</v>
      </c>
      <c r="BP831" s="130">
        <f t="shared" ref="BP831" si="16125">H831/H839</f>
        <v>6.5674255691768824E-2</v>
      </c>
      <c r="BQ831" s="131">
        <f t="shared" ref="BQ831" si="16126">I831/I839</f>
        <v>9.8705125222920062E-2</v>
      </c>
      <c r="BR831" s="128">
        <f t="shared" ref="BR831" si="16127">J831/J839</f>
        <v>8.0271138066357481E-2</v>
      </c>
      <c r="BS831" s="129">
        <f t="shared" ref="BS831" si="16128">K831/K839</f>
        <v>3.7680660701995869E-2</v>
      </c>
      <c r="BT831" s="130">
        <f t="shared" ref="BT831" si="16129">L831/L839</f>
        <v>8.9533011272141708E-2</v>
      </c>
      <c r="BU831" s="128">
        <f t="shared" ref="BU831" si="16130">M831/M839</f>
        <v>4.433154014743973E-2</v>
      </c>
      <c r="BV831" s="132">
        <f t="shared" ref="BV831" si="16131">N831/N839</f>
        <v>7.6618869548841839E-2</v>
      </c>
      <c r="BW831" s="133">
        <f t="shared" ref="BW831" si="16132">O831/O839</f>
        <v>6.1804967348834665E-2</v>
      </c>
      <c r="BX831" s="128">
        <f t="shared" ref="BX831" si="16133">P831/P839</f>
        <v>6.6693613581244954E-2</v>
      </c>
      <c r="BY831" s="129">
        <f t="shared" ref="BY831" si="16134">Q831/Q839</f>
        <v>7.9824698700892163E-2</v>
      </c>
      <c r="BZ831" s="130">
        <f t="shared" ref="BZ831" si="16135">R831/R839</f>
        <v>6.0461416070007955E-2</v>
      </c>
      <c r="CA831" s="131">
        <f t="shared" ref="CA831" si="16136">S831/S839</f>
        <v>7.9687566690853209E-2</v>
      </c>
      <c r="CB831" s="128">
        <f t="shared" ref="CB831" si="16137">T831/T839</f>
        <v>8.2764758231978638E-2</v>
      </c>
      <c r="CC831" s="129">
        <f t="shared" ref="CC831" si="16138">U831/U839</f>
        <v>4.3035568829758349E-2</v>
      </c>
      <c r="CD831" s="130">
        <f t="shared" ref="CD831" si="16139">V831/V839</f>
        <v>0.10157077303212142</v>
      </c>
      <c r="CE831" s="131">
        <f t="shared" ref="CE831" si="16140">W831/W839</f>
        <v>6.3770409863378869E-2</v>
      </c>
      <c r="CF831" s="128">
        <f t="shared" ref="CF831" si="16141">X831/X839</f>
        <v>7.0654225769915327E-2</v>
      </c>
      <c r="CG831" s="129">
        <f t="shared" ref="CG831" si="16142">Y831/Y839</f>
        <v>6.0154155495978551E-2</v>
      </c>
      <c r="CH831" s="130">
        <f t="shared" ref="CH831" si="16143">Z831/Z839</f>
        <v>6.2311918500317497E-2</v>
      </c>
      <c r="CI831" s="128">
        <f t="shared" ref="CI831" si="16144">AA831/AA839</f>
        <v>9.2770956816257411E-2</v>
      </c>
      <c r="CJ831" s="134">
        <f t="shared" ref="CJ831" si="16145">AB831/AB839</f>
        <v>6.9440387410564394E-2</v>
      </c>
      <c r="CK831" s="135">
        <f t="shared" ref="CK831" si="16146">AC831/AC839</f>
        <v>8.0745121899452404E-2</v>
      </c>
    </row>
    <row r="832" spans="1:89" x14ac:dyDescent="0.2">
      <c r="A832" s="136" t="s">
        <v>33</v>
      </c>
      <c r="B832" s="192">
        <v>1346</v>
      </c>
      <c r="C832" s="176">
        <v>1403</v>
      </c>
      <c r="D832" s="177">
        <v>402</v>
      </c>
      <c r="E832" s="178">
        <v>737</v>
      </c>
      <c r="F832" s="175">
        <v>999</v>
      </c>
      <c r="G832" s="179">
        <v>1542</v>
      </c>
      <c r="H832" s="177">
        <v>1841</v>
      </c>
      <c r="I832" s="178">
        <v>2392</v>
      </c>
      <c r="J832" s="175">
        <v>391</v>
      </c>
      <c r="K832" s="176">
        <v>91</v>
      </c>
      <c r="L832" s="177">
        <v>1140</v>
      </c>
      <c r="M832" s="175">
        <v>835</v>
      </c>
      <c r="N832" s="180">
        <v>2011</v>
      </c>
      <c r="O832" s="193">
        <v>1939</v>
      </c>
      <c r="P832" s="175">
        <v>789</v>
      </c>
      <c r="Q832" s="176">
        <v>1369</v>
      </c>
      <c r="R832" s="177">
        <v>1005</v>
      </c>
      <c r="S832" s="178">
        <v>1471</v>
      </c>
      <c r="T832" s="175">
        <v>280</v>
      </c>
      <c r="U832" s="179">
        <v>246</v>
      </c>
      <c r="V832" s="177">
        <v>1737</v>
      </c>
      <c r="W832" s="194">
        <v>1490</v>
      </c>
      <c r="X832" s="175">
        <v>786</v>
      </c>
      <c r="Y832" s="179">
        <v>635</v>
      </c>
      <c r="Z832" s="177">
        <v>1828</v>
      </c>
      <c r="AA832" s="175">
        <v>1806</v>
      </c>
      <c r="AB832" s="156">
        <f t="shared" si="15709"/>
        <v>14555</v>
      </c>
      <c r="AC832" s="157">
        <f t="shared" si="15710"/>
        <v>15956</v>
      </c>
      <c r="BI832" s="136" t="s">
        <v>33</v>
      </c>
      <c r="BJ832" s="128">
        <f>B832/B839</f>
        <v>5.696390029201405E-2</v>
      </c>
      <c r="BK832" s="129">
        <f t="shared" ref="BK832" si="16147">C832/C839</f>
        <v>5.82665393081108E-2</v>
      </c>
      <c r="BL832" s="130">
        <f t="shared" ref="BL832" si="16148">D832/D839</f>
        <v>3.6011824778285406E-2</v>
      </c>
      <c r="BM832" s="131">
        <f t="shared" ref="BM832" si="16149">E832/E839</f>
        <v>6.6110513096519552E-2</v>
      </c>
      <c r="BN832" s="128">
        <f t="shared" ref="BN832" si="16150">F832/F839</f>
        <v>4.1637144167048723E-2</v>
      </c>
      <c r="BO832" s="129">
        <f t="shared" ref="BO832" si="16151">G832/G839</f>
        <v>6.8263314002390538E-2</v>
      </c>
      <c r="BP832" s="130">
        <f t="shared" ref="BP832" si="16152">H832/H839</f>
        <v>5.3736135434909515E-2</v>
      </c>
      <c r="BQ832" s="131">
        <f t="shared" ref="BQ832" si="16153">I832/I839</f>
        <v>6.1823163009485413E-2</v>
      </c>
      <c r="BR832" s="128">
        <f t="shared" ref="BR832" si="16154">J832/J839</f>
        <v>6.9746699964323935E-2</v>
      </c>
      <c r="BS832" s="129">
        <f t="shared" ref="BS832" si="16155">K832/K839</f>
        <v>1.5657260839642119E-2</v>
      </c>
      <c r="BT832" s="130">
        <f t="shared" ref="BT832" si="16156">L832/L839</f>
        <v>5.2449965493443752E-2</v>
      </c>
      <c r="BU832" s="128">
        <f t="shared" ref="BU832" si="16157">M832/M839</f>
        <v>4.1591950587766491E-2</v>
      </c>
      <c r="BV832" s="132">
        <f t="shared" ref="BV832" si="16158">N832/N839</f>
        <v>5.4101315541685721E-2</v>
      </c>
      <c r="BW832" s="133">
        <f t="shared" ref="BW832" si="16159">O832/O839</f>
        <v>5.2979589606273393E-2</v>
      </c>
      <c r="BX832" s="128">
        <f t="shared" ref="BX832" si="16160">P832/P839</f>
        <v>3.9864591754244137E-2</v>
      </c>
      <c r="BY832" s="129">
        <f t="shared" ref="BY832" si="16161">Q832/Q839</f>
        <v>7.1424844785308084E-2</v>
      </c>
      <c r="BZ832" s="130">
        <f t="shared" ref="BZ832" si="16162">R832/R839</f>
        <v>4.441792627950146E-2</v>
      </c>
      <c r="CA832" s="131">
        <f t="shared" ref="CA832" si="16163">S832/S839</f>
        <v>6.2785436851764909E-2</v>
      </c>
      <c r="CB832" s="128">
        <f t="shared" ref="CB832" si="16164">T832/T839</f>
        <v>4.1530703055473156E-2</v>
      </c>
      <c r="CC832" s="129">
        <f t="shared" ref="CC832" si="16165">U832/U839</f>
        <v>3.3396687483030138E-2</v>
      </c>
      <c r="CD832" s="130">
        <f t="shared" ref="CD832" si="16166">V832/V839</f>
        <v>7.664136957289093E-2</v>
      </c>
      <c r="CE832" s="131">
        <f t="shared" ref="CE832" si="16167">W832/W839</f>
        <v>6.206264578473842E-2</v>
      </c>
      <c r="CF832" s="128">
        <f t="shared" ref="CF832" si="16168">X832/X839</f>
        <v>4.2392535461949196E-2</v>
      </c>
      <c r="CG832" s="129">
        <f t="shared" ref="CG832" si="16169">Y832/Y839</f>
        <v>5.3200402144772119E-2</v>
      </c>
      <c r="CH832" s="130">
        <f t="shared" ref="CH832" si="16170">Z832/Z839</f>
        <v>5.0467960575356838E-2</v>
      </c>
      <c r="CI832" s="128">
        <f t="shared" ref="CI832" si="16171">AA832/AA839</f>
        <v>4.7787891617273495E-2</v>
      </c>
      <c r="CJ832" s="134">
        <f t="shared" ref="CJ832" si="16172">AB832/AB839</f>
        <v>5.1224207529307425E-2</v>
      </c>
      <c r="CK832" s="135">
        <f t="shared" ref="CK832" si="16173">AC832/AC839</f>
        <v>5.6443054631896195E-2</v>
      </c>
    </row>
    <row r="833" spans="1:89" x14ac:dyDescent="0.2">
      <c r="A833" s="145" t="s">
        <v>34</v>
      </c>
      <c r="B833" s="189">
        <v>482</v>
      </c>
      <c r="C833" s="183">
        <v>825</v>
      </c>
      <c r="D833" s="184">
        <v>216</v>
      </c>
      <c r="E833" s="185">
        <v>477</v>
      </c>
      <c r="F833" s="182">
        <v>454</v>
      </c>
      <c r="G833" s="186">
        <v>1142</v>
      </c>
      <c r="H833" s="184">
        <v>895</v>
      </c>
      <c r="I833" s="185">
        <v>1719</v>
      </c>
      <c r="J833" s="182">
        <v>151</v>
      </c>
      <c r="K833" s="183">
        <v>73</v>
      </c>
      <c r="L833" s="184">
        <v>873</v>
      </c>
      <c r="M833" s="182">
        <v>594</v>
      </c>
      <c r="N833" s="187">
        <v>1732</v>
      </c>
      <c r="O833" s="190">
        <v>1458</v>
      </c>
      <c r="P833" s="182">
        <v>578</v>
      </c>
      <c r="Q833" s="183">
        <v>939</v>
      </c>
      <c r="R833" s="184">
        <v>784</v>
      </c>
      <c r="S833" s="185">
        <v>1125</v>
      </c>
      <c r="T833" s="182">
        <v>170</v>
      </c>
      <c r="U833" s="186">
        <v>210</v>
      </c>
      <c r="V833" s="184">
        <v>1234</v>
      </c>
      <c r="W833" s="191">
        <v>911</v>
      </c>
      <c r="X833" s="182">
        <v>541</v>
      </c>
      <c r="Y833" s="186">
        <v>421</v>
      </c>
      <c r="Z833" s="184">
        <v>1192</v>
      </c>
      <c r="AA833" s="182">
        <v>1425</v>
      </c>
      <c r="AB833" s="156">
        <f t="shared" si="15709"/>
        <v>9302</v>
      </c>
      <c r="AC833" s="157">
        <f t="shared" si="15710"/>
        <v>11319</v>
      </c>
      <c r="BI833" s="145" t="s">
        <v>34</v>
      </c>
      <c r="BJ833" s="128">
        <f>B833/B839</f>
        <v>2.039866266029032E-2</v>
      </c>
      <c r="BK833" s="129">
        <f t="shared" ref="BK833" si="16174">C833/C839</f>
        <v>3.4262220191868434E-2</v>
      </c>
      <c r="BL833" s="130">
        <f t="shared" ref="BL833" si="16175">D833/D839</f>
        <v>1.9349637194302608E-2</v>
      </c>
      <c r="BM833" s="131">
        <f t="shared" ref="BM833" si="16176">E833/E839</f>
        <v>4.2787944025834232E-2</v>
      </c>
      <c r="BN833" s="128">
        <f t="shared" ref="BN833" si="16177">F833/F839</f>
        <v>1.8922185637477596E-2</v>
      </c>
      <c r="BO833" s="129">
        <f t="shared" ref="BO833" si="16178">G833/G839</f>
        <v>5.0555580149630353E-2</v>
      </c>
      <c r="BP833" s="130">
        <f t="shared" ref="BP833" si="16179">H833/H839</f>
        <v>2.6123759486281376E-2</v>
      </c>
      <c r="BQ833" s="131">
        <f t="shared" ref="BQ833" si="16180">I833/I839</f>
        <v>4.4428936962084206E-2</v>
      </c>
      <c r="BR833" s="128">
        <f t="shared" ref="BR833" si="16181">J833/J839</f>
        <v>2.6935426328933285E-2</v>
      </c>
      <c r="BS833" s="129">
        <f t="shared" ref="BS833" si="16182">K833/K839</f>
        <v>1.2560220233998623E-2</v>
      </c>
      <c r="BT833" s="130">
        <f t="shared" ref="BT833" si="16183">L833/L839</f>
        <v>4.0165631469979299E-2</v>
      </c>
      <c r="BU833" s="128">
        <f t="shared" ref="BU833" si="16184">M833/M839</f>
        <v>2.9587567244471012E-2</v>
      </c>
      <c r="BV833" s="132">
        <f t="shared" ref="BV833" si="16185">N833/N839</f>
        <v>4.6595464205967017E-2</v>
      </c>
      <c r="BW833" s="133">
        <f t="shared" ref="BW833" si="16186">O833/O839</f>
        <v>3.9837154020601659E-2</v>
      </c>
      <c r="BX833" s="128">
        <f t="shared" ref="BX833" si="16187">P833/P839</f>
        <v>2.9203718674211804E-2</v>
      </c>
      <c r="BY833" s="129">
        <f t="shared" ref="BY833" si="16188">Q833/Q839</f>
        <v>4.8990452339959308E-2</v>
      </c>
      <c r="BZ833" s="130">
        <f t="shared" ref="BZ833" si="16189">R833/R839</f>
        <v>3.4650402192168299E-2</v>
      </c>
      <c r="CA833" s="131">
        <f t="shared" ref="CA833" si="16190">S833/S839</f>
        <v>4.801741431559179E-2</v>
      </c>
      <c r="CB833" s="128">
        <f t="shared" ref="CB833" si="16191">T833/T839</f>
        <v>2.5215069712251556E-2</v>
      </c>
      <c r="CC833" s="129">
        <f t="shared" ref="CC833" si="16192">U833/U839</f>
        <v>2.8509367363562313E-2</v>
      </c>
      <c r="CD833" s="130">
        <f t="shared" ref="CD833" si="16193">V833/V839</f>
        <v>5.4447582068478648E-2</v>
      </c>
      <c r="CE833" s="131">
        <f t="shared" ref="CE833" si="16194">W833/W839</f>
        <v>3.7945684771742753E-2</v>
      </c>
      <c r="CF833" s="128">
        <f t="shared" ref="CF833" si="16195">X833/X839</f>
        <v>2.9178577207270375E-2</v>
      </c>
      <c r="CG833" s="129">
        <f t="shared" ref="CG833" si="16196">Y833/Y839</f>
        <v>3.5271447721179627E-2</v>
      </c>
      <c r="CH833" s="130">
        <f t="shared" ref="CH833" si="16197">Z833/Z839</f>
        <v>3.2909085889401175E-2</v>
      </c>
      <c r="CI833" s="128">
        <f t="shared" ref="CI833" si="16198">AA833/AA839</f>
        <v>3.7706392887383575E-2</v>
      </c>
      <c r="CJ833" s="134">
        <f t="shared" ref="CJ833" si="16199">AB833/AB839</f>
        <v>3.2737037336833918E-2</v>
      </c>
      <c r="CK833" s="135">
        <f t="shared" ref="CK833" si="16200">AC833/AC839</f>
        <v>4.0040043580999815E-2</v>
      </c>
    </row>
    <row r="834" spans="1:89" x14ac:dyDescent="0.2">
      <c r="A834" s="136" t="s">
        <v>35</v>
      </c>
      <c r="B834" s="192">
        <v>0</v>
      </c>
      <c r="C834" s="176">
        <v>392</v>
      </c>
      <c r="D834" s="177">
        <v>7</v>
      </c>
      <c r="E834" s="178">
        <v>288</v>
      </c>
      <c r="F834" s="175">
        <v>15</v>
      </c>
      <c r="G834" s="179">
        <v>742</v>
      </c>
      <c r="H834" s="177">
        <v>80</v>
      </c>
      <c r="I834" s="178">
        <v>757</v>
      </c>
      <c r="J834" s="175">
        <v>40</v>
      </c>
      <c r="K834" s="176">
        <v>46</v>
      </c>
      <c r="L834" s="177">
        <v>538</v>
      </c>
      <c r="M834" s="175">
        <v>108</v>
      </c>
      <c r="N834" s="180">
        <v>437</v>
      </c>
      <c r="O834" s="193">
        <v>199</v>
      </c>
      <c r="P834" s="175">
        <v>103</v>
      </c>
      <c r="Q834" s="176">
        <v>166</v>
      </c>
      <c r="R834" s="177">
        <v>163</v>
      </c>
      <c r="S834" s="178">
        <v>69</v>
      </c>
      <c r="T834" s="175">
        <v>27</v>
      </c>
      <c r="U834" s="179">
        <v>13</v>
      </c>
      <c r="V834" s="177">
        <v>133</v>
      </c>
      <c r="W834" s="194">
        <v>39</v>
      </c>
      <c r="X834" s="175">
        <v>62</v>
      </c>
      <c r="Y834" s="179">
        <v>9</v>
      </c>
      <c r="Z834" s="177">
        <v>42</v>
      </c>
      <c r="AA834" s="175">
        <v>78</v>
      </c>
      <c r="AB834" s="156">
        <f t="shared" si="15709"/>
        <v>1647</v>
      </c>
      <c r="AC834" s="157">
        <f t="shared" si="15710"/>
        <v>2906</v>
      </c>
      <c r="BI834" s="136" t="s">
        <v>35</v>
      </c>
      <c r="BJ834" s="128">
        <f>B834/B839</f>
        <v>0</v>
      </c>
      <c r="BK834" s="129">
        <f t="shared" ref="BK834" si="16201">C834/C839</f>
        <v>1.6279745836621121E-2</v>
      </c>
      <c r="BL834" s="130">
        <f t="shared" ref="BL834" si="16202">D834/D839</f>
        <v>6.2707157574128818E-4</v>
      </c>
      <c r="BM834" s="131">
        <f t="shared" ref="BM834" si="16203">E834/E839</f>
        <v>2.5834230355220669E-2</v>
      </c>
      <c r="BN834" s="128">
        <f t="shared" ref="BN834" si="16204">F834/F839</f>
        <v>6.2518234485058142E-4</v>
      </c>
      <c r="BO834" s="129">
        <f t="shared" ref="BO834" si="16205">G834/G839</f>
        <v>3.284784629687016E-2</v>
      </c>
      <c r="BP834" s="130">
        <f t="shared" ref="BP834" si="16206">H834/H839</f>
        <v>2.3350846468184472E-3</v>
      </c>
      <c r="BQ834" s="131">
        <f t="shared" ref="BQ834" si="16207">I834/I839</f>
        <v>1.9565273577834639E-2</v>
      </c>
      <c r="BR834" s="128">
        <f t="shared" ref="BR834" si="16208">J834/J839</f>
        <v>7.1352122725651087E-3</v>
      </c>
      <c r="BS834" s="129">
        <f t="shared" ref="BS834" si="16209">K834/K839</f>
        <v>7.914659325533379E-3</v>
      </c>
      <c r="BT834" s="130">
        <f t="shared" ref="BT834" si="16210">L834/L839</f>
        <v>2.4752703013572578E-2</v>
      </c>
      <c r="BU834" s="128">
        <f t="shared" ref="BU834" si="16211">M834/M839</f>
        <v>5.3795576808129113E-3</v>
      </c>
      <c r="BV834" s="132">
        <f t="shared" ref="BV834" si="16212">N834/N839</f>
        <v>1.1756476823330015E-2</v>
      </c>
      <c r="BW834" s="133">
        <f t="shared" ref="BW834" si="16213">O834/O839</f>
        <v>5.4373070302467285E-3</v>
      </c>
      <c r="BX834" s="128">
        <f t="shared" ref="BX834" si="16214">P834/P839</f>
        <v>5.2041228779304768E-3</v>
      </c>
      <c r="BY834" s="129">
        <f t="shared" ref="BY834" si="16215">Q834/Q839</f>
        <v>8.6607189440183648E-3</v>
      </c>
      <c r="BZ834" s="130">
        <f t="shared" ref="BZ834" si="16216">R834/R839</f>
        <v>7.2041014761778481E-3</v>
      </c>
      <c r="CA834" s="131">
        <f t="shared" ref="CA834" si="16217">S834/S839</f>
        <v>2.945068078022963E-3</v>
      </c>
      <c r="CB834" s="128">
        <f t="shared" ref="CB834" si="16218">T834/T839</f>
        <v>4.0047463660634825E-3</v>
      </c>
      <c r="CC834" s="129">
        <f t="shared" ref="CC834" si="16219">U834/U839</f>
        <v>1.7648655986967146E-3</v>
      </c>
      <c r="CD834" s="130">
        <f t="shared" ref="CD834" si="16220">V834/V839</f>
        <v>5.868337451464878E-3</v>
      </c>
      <c r="CE834" s="131">
        <f t="shared" ref="CE834" si="16221">W834/W839</f>
        <v>1.6244585138287238E-3</v>
      </c>
      <c r="CF834" s="128">
        <f t="shared" ref="CF834" si="16222">X834/X839</f>
        <v>3.3439404562860685E-3</v>
      </c>
      <c r="CG834" s="129">
        <f t="shared" ref="CG834" si="16223">Y834/Y839</f>
        <v>7.5402144772117958E-4</v>
      </c>
      <c r="CH834" s="130">
        <f t="shared" ref="CH834" si="16224">Z834/Z839</f>
        <v>1.1595483283178267E-3</v>
      </c>
      <c r="CI834" s="128">
        <f t="shared" ref="CI834" si="16225">AA834/AA839</f>
        <v>2.0639288738357325E-3</v>
      </c>
      <c r="CJ834" s="134">
        <f t="shared" ref="CJ834" si="16226">AB834/AB839</f>
        <v>5.796377176280957E-3</v>
      </c>
      <c r="CK834" s="135">
        <f t="shared" ref="CK834" si="16227">AC834/AC839</f>
        <v>1.0279739079988115E-2</v>
      </c>
    </row>
    <row r="835" spans="1:89" x14ac:dyDescent="0.2">
      <c r="A835" s="145" t="s">
        <v>36</v>
      </c>
      <c r="B835" s="189">
        <v>0</v>
      </c>
      <c r="C835" s="183">
        <v>1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0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8">B835+D835+F835+H835+J835+L835+N835+P835+R835+T835+V835+X835+Z835</f>
        <v>0</v>
      </c>
      <c r="AC835" s="157">
        <f t="shared" si="15710"/>
        <v>1</v>
      </c>
      <c r="BI835" s="145" t="s">
        <v>36</v>
      </c>
      <c r="BJ835" s="128">
        <f>B835/B839</f>
        <v>0</v>
      </c>
      <c r="BK835" s="129">
        <f t="shared" ref="BK835" si="16229">C835/C839</f>
        <v>4.1529963868931435E-5</v>
      </c>
      <c r="BL835" s="130">
        <f t="shared" ref="BL835" si="16230">D835/D839</f>
        <v>0</v>
      </c>
      <c r="BM835" s="131">
        <f t="shared" ref="BM835" si="16231">E835/E839</f>
        <v>0</v>
      </c>
      <c r="BN835" s="128">
        <f t="shared" ref="BN835" si="16232">F835/F839</f>
        <v>0</v>
      </c>
      <c r="BO835" s="129">
        <f t="shared" ref="BO835" si="16233">G835/G839</f>
        <v>0</v>
      </c>
      <c r="BP835" s="130">
        <f t="shared" ref="BP835" si="16234">H835/H839</f>
        <v>0</v>
      </c>
      <c r="BQ835" s="131">
        <f t="shared" ref="BQ835" si="16235">I835/I839</f>
        <v>0</v>
      </c>
      <c r="BR835" s="128">
        <f t="shared" ref="BR835" si="16236">J835/J839</f>
        <v>0</v>
      </c>
      <c r="BS835" s="129">
        <f t="shared" ref="BS835" si="16237">K835/K839</f>
        <v>0</v>
      </c>
      <c r="BT835" s="130">
        <f t="shared" ref="BT835" si="16238">L835/L839</f>
        <v>0</v>
      </c>
      <c r="BU835" s="128">
        <f t="shared" ref="BU835" si="16239">M835/M839</f>
        <v>0</v>
      </c>
      <c r="BV835" s="132">
        <f t="shared" ref="BV835" si="16240">N835/N839</f>
        <v>0</v>
      </c>
      <c r="BW835" s="133">
        <f t="shared" ref="BW835" si="16241">O835/O839</f>
        <v>0</v>
      </c>
      <c r="BX835" s="128">
        <f t="shared" ref="BX835" si="16242">P835/P839</f>
        <v>0</v>
      </c>
      <c r="BY835" s="129">
        <f t="shared" ref="BY835" si="16243">Q835/Q839</f>
        <v>0</v>
      </c>
      <c r="BZ835" s="130">
        <f t="shared" ref="BZ835" si="16244">R835/R839</f>
        <v>0</v>
      </c>
      <c r="CA835" s="131">
        <f t="shared" ref="CA835" si="16245">S835/S839</f>
        <v>0</v>
      </c>
      <c r="CB835" s="128">
        <f t="shared" ref="CB835" si="16246">T835/T839</f>
        <v>0</v>
      </c>
      <c r="CC835" s="129">
        <f t="shared" ref="CC835" si="16247">U835/U839</f>
        <v>0</v>
      </c>
      <c r="CD835" s="130">
        <f t="shared" ref="CD835" si="16248">V835/V839</f>
        <v>0</v>
      </c>
      <c r="CE835" s="131">
        <f t="shared" ref="CE835" si="16249">W835/W839</f>
        <v>0</v>
      </c>
      <c r="CF835" s="128">
        <f t="shared" ref="CF835" si="16250">X835/X839</f>
        <v>0</v>
      </c>
      <c r="CG835" s="129">
        <f t="shared" ref="CG835" si="16251">Y835/Y839</f>
        <v>0</v>
      </c>
      <c r="CH835" s="130">
        <f t="shared" ref="CH835" si="16252">Z835/Z839</f>
        <v>0</v>
      </c>
      <c r="CI835" s="128">
        <f t="shared" ref="CI835" si="16253">AA835/AA839</f>
        <v>0</v>
      </c>
      <c r="CJ835" s="134">
        <f t="shared" ref="CJ835" si="16254">AB835/AB839</f>
        <v>0</v>
      </c>
      <c r="CK835" s="135">
        <f t="shared" ref="CK835" si="16255">AC835/AC839</f>
        <v>3.5374188162381673E-6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58">
        <f t="shared" ref="AB836:AB838" si="16256">SUM(B836,D836,F836,H836,J836,L836,N836,P836,R836,T836,V836,X836,Z836)</f>
        <v>0</v>
      </c>
      <c r="AC836" s="159">
        <f t="shared" ref="AC836:AC838" si="16257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8">C836/C839</f>
        <v>0</v>
      </c>
      <c r="BL836" s="130">
        <f t="shared" ref="BL836" si="16259">D836/D839</f>
        <v>0</v>
      </c>
      <c r="BM836" s="131">
        <f t="shared" ref="BM836" si="16260">E836/E839</f>
        <v>0</v>
      </c>
      <c r="BN836" s="128">
        <f t="shared" ref="BN836" si="16261">F836/F839</f>
        <v>0</v>
      </c>
      <c r="BO836" s="129">
        <f t="shared" ref="BO836" si="16262">G836/G839</f>
        <v>0</v>
      </c>
      <c r="BP836" s="130">
        <f t="shared" ref="BP836" si="16263">H836/H839</f>
        <v>0</v>
      </c>
      <c r="BQ836" s="131">
        <f t="shared" ref="BQ836" si="16264">I836/I839</f>
        <v>0</v>
      </c>
      <c r="BR836" s="128">
        <f t="shared" ref="BR836" si="16265">J836/J839</f>
        <v>0</v>
      </c>
      <c r="BS836" s="129">
        <f t="shared" ref="BS836" si="16266">K836/K839</f>
        <v>0</v>
      </c>
      <c r="BT836" s="130">
        <f t="shared" ref="BT836" si="16267">L836/L839</f>
        <v>0</v>
      </c>
      <c r="BU836" s="128">
        <f t="shared" ref="BU836" si="16268">M836/M839</f>
        <v>0</v>
      </c>
      <c r="BV836" s="132">
        <f t="shared" ref="BV836" si="16269">N836/N839</f>
        <v>0</v>
      </c>
      <c r="BW836" s="133">
        <f t="shared" ref="BW836" si="16270">O836/O839</f>
        <v>0</v>
      </c>
      <c r="BX836" s="128">
        <f t="shared" ref="BX836" si="16271">P836/P839</f>
        <v>0</v>
      </c>
      <c r="BY836" s="129">
        <f t="shared" ref="BY836" si="16272">Q836/Q839</f>
        <v>0</v>
      </c>
      <c r="BZ836" s="130">
        <f t="shared" ref="BZ836" si="16273">R836/R839</f>
        <v>0</v>
      </c>
      <c r="CA836" s="131">
        <f t="shared" ref="CA836" si="16274">S836/S839</f>
        <v>0</v>
      </c>
      <c r="CB836" s="128">
        <f t="shared" ref="CB836" si="16275">T836/T839</f>
        <v>0</v>
      </c>
      <c r="CC836" s="129">
        <f t="shared" ref="CC836" si="16276">U836/U839</f>
        <v>0</v>
      </c>
      <c r="CD836" s="130">
        <f t="shared" ref="CD836" si="16277">V836/V839</f>
        <v>0</v>
      </c>
      <c r="CE836" s="131">
        <f t="shared" ref="CE836" si="16278">W836/W839</f>
        <v>0</v>
      </c>
      <c r="CF836" s="128">
        <f t="shared" ref="CF836" si="16279">X836/X839</f>
        <v>0</v>
      </c>
      <c r="CG836" s="129">
        <f t="shared" ref="CG836" si="16280">Y836/Y839</f>
        <v>0</v>
      </c>
      <c r="CH836" s="130">
        <f t="shared" ref="CH836" si="16281">Z836/Z839</f>
        <v>0</v>
      </c>
      <c r="CI836" s="128">
        <f t="shared" ref="CI836" si="16282">AA836/AA839</f>
        <v>0</v>
      </c>
      <c r="CJ836" s="134">
        <f t="shared" ref="CJ836" si="16283">AB836/AB839</f>
        <v>0</v>
      </c>
      <c r="CK836" s="135">
        <f t="shared" ref="CK836" si="16284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6"/>
        <v>0</v>
      </c>
      <c r="AC837" s="159">
        <f t="shared" si="16257"/>
        <v>0</v>
      </c>
      <c r="BI837" s="145" t="s">
        <v>38</v>
      </c>
      <c r="BJ837" s="128">
        <f>B837/B839</f>
        <v>0</v>
      </c>
      <c r="BK837" s="129">
        <f t="shared" ref="BK837" si="16285">C837/C839</f>
        <v>0</v>
      </c>
      <c r="BL837" s="130">
        <f t="shared" ref="BL837" si="16286">D837/D839</f>
        <v>0</v>
      </c>
      <c r="BM837" s="131">
        <f t="shared" ref="BM837" si="16287">E837/E839</f>
        <v>0</v>
      </c>
      <c r="BN837" s="128">
        <f t="shared" ref="BN837" si="16288">F837/F839</f>
        <v>0</v>
      </c>
      <c r="BO837" s="129">
        <f t="shared" ref="BO837" si="16289">G837/G839</f>
        <v>0</v>
      </c>
      <c r="BP837" s="130">
        <f t="shared" ref="BP837" si="16290">H837/H839</f>
        <v>0</v>
      </c>
      <c r="BQ837" s="131">
        <f t="shared" ref="BQ837" si="16291">I837/I839</f>
        <v>0</v>
      </c>
      <c r="BR837" s="128">
        <f t="shared" ref="BR837" si="16292">J837/J839</f>
        <v>0</v>
      </c>
      <c r="BS837" s="129">
        <f t="shared" ref="BS837" si="16293">K837/K839</f>
        <v>0</v>
      </c>
      <c r="BT837" s="130">
        <f t="shared" ref="BT837" si="16294">L837/L839</f>
        <v>0</v>
      </c>
      <c r="BU837" s="128">
        <f t="shared" ref="BU837" si="16295">M837/M839</f>
        <v>0</v>
      </c>
      <c r="BV837" s="132">
        <f t="shared" ref="BV837" si="16296">N837/N839</f>
        <v>0</v>
      </c>
      <c r="BW837" s="133">
        <f t="shared" ref="BW837" si="16297">O837/O839</f>
        <v>0</v>
      </c>
      <c r="BX837" s="128">
        <f t="shared" ref="BX837" si="16298">P837/P839</f>
        <v>0</v>
      </c>
      <c r="BY837" s="129">
        <f t="shared" ref="BY837" si="16299">Q837/Q839</f>
        <v>0</v>
      </c>
      <c r="BZ837" s="130">
        <f t="shared" ref="BZ837" si="16300">R837/R839</f>
        <v>0</v>
      </c>
      <c r="CA837" s="131">
        <f t="shared" ref="CA837" si="16301">S837/S839</f>
        <v>0</v>
      </c>
      <c r="CB837" s="128">
        <f t="shared" ref="CB837" si="16302">T837/T839</f>
        <v>0</v>
      </c>
      <c r="CC837" s="129">
        <f t="shared" ref="CC837" si="16303">U837/U839</f>
        <v>0</v>
      </c>
      <c r="CD837" s="130">
        <f t="shared" ref="CD837" si="16304">V837/V839</f>
        <v>0</v>
      </c>
      <c r="CE837" s="131">
        <f t="shared" ref="CE837" si="16305">W837/W839</f>
        <v>0</v>
      </c>
      <c r="CF837" s="128">
        <f t="shared" ref="CF837" si="16306">X837/X839</f>
        <v>0</v>
      </c>
      <c r="CG837" s="129">
        <f t="shared" ref="CG837" si="16307">Y837/Y839</f>
        <v>0</v>
      </c>
      <c r="CH837" s="130">
        <f t="shared" ref="CH837" si="16308">Z837/Z839</f>
        <v>0</v>
      </c>
      <c r="CI837" s="128">
        <f t="shared" ref="CI837" si="16309">AA837/AA839</f>
        <v>0</v>
      </c>
      <c r="CJ837" s="134">
        <f t="shared" ref="CJ837" si="16310">AB837/AB839</f>
        <v>0</v>
      </c>
      <c r="CK837" s="135">
        <f t="shared" ref="CK837" si="16311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6"/>
        <v>0</v>
      </c>
      <c r="AC838" s="159">
        <f t="shared" si="16257"/>
        <v>0</v>
      </c>
      <c r="BI838" s="136" t="s">
        <v>39</v>
      </c>
      <c r="BJ838" s="128">
        <f>B838/B839</f>
        <v>0</v>
      </c>
      <c r="BK838" s="129">
        <f t="shared" ref="BK838" si="16312">C838/C839</f>
        <v>0</v>
      </c>
      <c r="BL838" s="130">
        <f t="shared" ref="BL838" si="16313">D838/D839</f>
        <v>0</v>
      </c>
      <c r="BM838" s="131">
        <f t="shared" ref="BM838" si="16314">E838/E839</f>
        <v>0</v>
      </c>
      <c r="BN838" s="128">
        <f t="shared" ref="BN838" si="16315">F838/F839</f>
        <v>0</v>
      </c>
      <c r="BO838" s="129">
        <f t="shared" ref="BO838" si="16316">G838/G839</f>
        <v>0</v>
      </c>
      <c r="BP838" s="130">
        <f t="shared" ref="BP838" si="16317">H838/H839</f>
        <v>0</v>
      </c>
      <c r="BQ838" s="131">
        <f t="shared" ref="BQ838" si="16318">I838/I839</f>
        <v>0</v>
      </c>
      <c r="BR838" s="128">
        <f t="shared" ref="BR838" si="16319">J838/J839</f>
        <v>0</v>
      </c>
      <c r="BS838" s="129">
        <f t="shared" ref="BS838" si="16320">K838/K839</f>
        <v>0</v>
      </c>
      <c r="BT838" s="130">
        <f t="shared" ref="BT838" si="16321">L838/L839</f>
        <v>0</v>
      </c>
      <c r="BU838" s="128">
        <f t="shared" ref="BU838" si="16322">M838/M839</f>
        <v>0</v>
      </c>
      <c r="BV838" s="132">
        <f t="shared" ref="BV838" si="16323">N838/N839</f>
        <v>0</v>
      </c>
      <c r="BW838" s="133">
        <f t="shared" ref="BW838" si="16324">O838/O839</f>
        <v>0</v>
      </c>
      <c r="BX838" s="128">
        <f t="shared" ref="BX838" si="16325">P838/P839</f>
        <v>0</v>
      </c>
      <c r="BY838" s="129">
        <f t="shared" ref="BY838" si="16326">Q838/Q839</f>
        <v>0</v>
      </c>
      <c r="BZ838" s="130">
        <f t="shared" ref="BZ838" si="16327">R838/R839</f>
        <v>0</v>
      </c>
      <c r="CA838" s="131">
        <f t="shared" ref="CA838" si="16328">S838/S839</f>
        <v>0</v>
      </c>
      <c r="CB838" s="128">
        <f t="shared" ref="CB838" si="16329">T838/T839</f>
        <v>0</v>
      </c>
      <c r="CC838" s="129">
        <f t="shared" ref="CC838" si="16330">U838/U839</f>
        <v>0</v>
      </c>
      <c r="CD838" s="130">
        <f t="shared" ref="CD838" si="16331">V838/V839</f>
        <v>0</v>
      </c>
      <c r="CE838" s="131">
        <f t="shared" ref="CE838" si="16332">W838/W839</f>
        <v>0</v>
      </c>
      <c r="CF838" s="128">
        <f t="shared" ref="CF838" si="16333">X838/X839</f>
        <v>0</v>
      </c>
      <c r="CG838" s="129">
        <f t="shared" ref="CG838" si="16334">Y838/Y839</f>
        <v>0</v>
      </c>
      <c r="CH838" s="130">
        <f t="shared" ref="CH838" si="16335">Z838/Z839</f>
        <v>0</v>
      </c>
      <c r="CI838" s="128">
        <f t="shared" ref="CI838" si="16336">AA838/AA839</f>
        <v>0</v>
      </c>
      <c r="CJ838" s="134">
        <f t="shared" ref="CJ838" si="16337">AB838/AB839</f>
        <v>0</v>
      </c>
      <c r="CK838" s="135">
        <f t="shared" ref="CK838" si="16338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39">SUM(B816:B838)</f>
        <v>23629</v>
      </c>
      <c r="C839" s="21">
        <f t="shared" si="16339"/>
        <v>24079</v>
      </c>
      <c r="D839" s="20">
        <f t="shared" si="16339"/>
        <v>11163</v>
      </c>
      <c r="E839" s="21">
        <f t="shared" si="16339"/>
        <v>11148</v>
      </c>
      <c r="F839" s="20">
        <f t="shared" si="16339"/>
        <v>23993</v>
      </c>
      <c r="G839" s="21">
        <f t="shared" si="16339"/>
        <v>22589</v>
      </c>
      <c r="H839" s="20">
        <f t="shared" si="16339"/>
        <v>34260</v>
      </c>
      <c r="I839" s="21">
        <f t="shared" si="16339"/>
        <v>38691</v>
      </c>
      <c r="J839" s="20">
        <f t="shared" si="16339"/>
        <v>5606</v>
      </c>
      <c r="K839" s="21">
        <f t="shared" si="16339"/>
        <v>5812</v>
      </c>
      <c r="L839" s="20">
        <f t="shared" si="16339"/>
        <v>21735</v>
      </c>
      <c r="M839" s="21">
        <f t="shared" si="16339"/>
        <v>20076</v>
      </c>
      <c r="N839" s="20">
        <f t="shared" si="16339"/>
        <v>37171</v>
      </c>
      <c r="O839" s="21">
        <f t="shared" si="16339"/>
        <v>36599</v>
      </c>
      <c r="P839" s="20">
        <f t="shared" si="16339"/>
        <v>19792</v>
      </c>
      <c r="Q839" s="21">
        <f t="shared" si="16339"/>
        <v>19167</v>
      </c>
      <c r="R839" s="20">
        <f t="shared" si="16339"/>
        <v>22626</v>
      </c>
      <c r="S839" s="21">
        <f t="shared" si="16339"/>
        <v>23429</v>
      </c>
      <c r="T839" s="20">
        <f t="shared" si="16339"/>
        <v>6742</v>
      </c>
      <c r="U839" s="21">
        <f t="shared" si="16339"/>
        <v>7366</v>
      </c>
      <c r="V839" s="20">
        <f t="shared" si="16339"/>
        <v>22664</v>
      </c>
      <c r="W839" s="21">
        <f t="shared" si="16339"/>
        <v>24008</v>
      </c>
      <c r="X839" s="20">
        <f t="shared" si="16339"/>
        <v>18541</v>
      </c>
      <c r="Y839" s="21">
        <f t="shared" si="16339"/>
        <v>11936</v>
      </c>
      <c r="Z839" s="20">
        <f t="shared" si="16339"/>
        <v>36221</v>
      </c>
      <c r="AA839" s="21">
        <f t="shared" si="16339"/>
        <v>37792</v>
      </c>
      <c r="AB839" s="160">
        <f t="shared" ref="AB839:AC839" si="16340">SUM(AB815:AB838)</f>
        <v>284143</v>
      </c>
      <c r="AC839" s="161">
        <f t="shared" si="16340"/>
        <v>282692</v>
      </c>
      <c r="BI839" s="229" t="s">
        <v>13</v>
      </c>
      <c r="BJ839" s="154">
        <f>SUM(BJ815:BJ838)</f>
        <v>1</v>
      </c>
      <c r="BK839" s="155">
        <f t="shared" ref="BK839:CK839" si="16341">SUM(BK815:BK838)</f>
        <v>1</v>
      </c>
      <c r="BL839" s="154">
        <f t="shared" si="16341"/>
        <v>0.99999999999999989</v>
      </c>
      <c r="BM839" s="155">
        <f t="shared" si="16341"/>
        <v>0.99999999999999978</v>
      </c>
      <c r="BN839" s="154">
        <f t="shared" si="16341"/>
        <v>1.0000000000000002</v>
      </c>
      <c r="BO839" s="155">
        <f t="shared" si="16341"/>
        <v>1</v>
      </c>
      <c r="BP839" s="154">
        <f t="shared" si="16341"/>
        <v>0.99999999999999989</v>
      </c>
      <c r="BQ839" s="155">
        <f t="shared" si="16341"/>
        <v>1</v>
      </c>
      <c r="BR839" s="154">
        <f t="shared" si="16341"/>
        <v>1</v>
      </c>
      <c r="BS839" s="155">
        <f t="shared" si="16341"/>
        <v>0.99999999999999989</v>
      </c>
      <c r="BT839" s="154">
        <f t="shared" si="16341"/>
        <v>1</v>
      </c>
      <c r="BU839" s="155">
        <f t="shared" si="16341"/>
        <v>0.99999999999999978</v>
      </c>
      <c r="BV839" s="154">
        <f t="shared" si="16341"/>
        <v>1</v>
      </c>
      <c r="BW839" s="155">
        <f t="shared" si="16341"/>
        <v>0.99999999999999989</v>
      </c>
      <c r="BX839" s="154">
        <f t="shared" si="16341"/>
        <v>1</v>
      </c>
      <c r="BY839" s="155">
        <f t="shared" si="16341"/>
        <v>1</v>
      </c>
      <c r="BZ839" s="154">
        <f t="shared" si="16341"/>
        <v>1</v>
      </c>
      <c r="CA839" s="155">
        <f t="shared" si="16341"/>
        <v>1</v>
      </c>
      <c r="CB839" s="154">
        <f t="shared" si="16341"/>
        <v>0.99999999999999989</v>
      </c>
      <c r="CC839" s="155">
        <f t="shared" si="16341"/>
        <v>1</v>
      </c>
      <c r="CD839" s="154">
        <f t="shared" si="16341"/>
        <v>1.0000000000000002</v>
      </c>
      <c r="CE839" s="155">
        <f t="shared" si="16341"/>
        <v>1</v>
      </c>
      <c r="CF839" s="154">
        <f t="shared" si="16341"/>
        <v>1.0000000000000002</v>
      </c>
      <c r="CG839" s="155">
        <f t="shared" si="16341"/>
        <v>1.0000000000000002</v>
      </c>
      <c r="CH839" s="154">
        <f t="shared" si="16341"/>
        <v>0.99999999999999978</v>
      </c>
      <c r="CI839" s="155">
        <f t="shared" si="16341"/>
        <v>0.99999999999999989</v>
      </c>
      <c r="CJ839" s="154">
        <f t="shared" si="16341"/>
        <v>1</v>
      </c>
      <c r="CK839" s="155">
        <f t="shared" si="16341"/>
        <v>1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5">
        <f>+A811+1</f>
        <v>44770</v>
      </c>
      <c r="B842" s="305"/>
      <c r="C842" s="305"/>
      <c r="D842" s="305"/>
      <c r="BI842" s="310">
        <f>+BI780+2</f>
        <v>44770</v>
      </c>
      <c r="BJ842" s="310"/>
      <c r="BK842" s="310"/>
      <c r="BL842" s="310"/>
    </row>
    <row r="843" spans="1:89" ht="13.5" thickBot="1" x14ac:dyDescent="0.25">
      <c r="AE843" s="232" t="s">
        <v>84</v>
      </c>
    </row>
    <row r="844" spans="1:89" ht="14.25" thickTop="1" thickBot="1" x14ac:dyDescent="0.25">
      <c r="A844" s="301" t="s">
        <v>0</v>
      </c>
      <c r="B844" s="303" t="s">
        <v>1</v>
      </c>
      <c r="C844" s="304"/>
      <c r="D844" s="303" t="s">
        <v>2</v>
      </c>
      <c r="E844" s="304"/>
      <c r="F844" s="303" t="s">
        <v>3</v>
      </c>
      <c r="G844" s="304"/>
      <c r="H844" s="303" t="s">
        <v>4</v>
      </c>
      <c r="I844" s="304"/>
      <c r="J844" s="303" t="s">
        <v>5</v>
      </c>
      <c r="K844" s="304"/>
      <c r="L844" s="303" t="s">
        <v>6</v>
      </c>
      <c r="M844" s="304"/>
      <c r="N844" s="303" t="s">
        <v>7</v>
      </c>
      <c r="O844" s="304"/>
      <c r="P844" s="303" t="s">
        <v>8</v>
      </c>
      <c r="Q844" s="304"/>
      <c r="R844" s="303" t="s">
        <v>9</v>
      </c>
      <c r="S844" s="304"/>
      <c r="T844" s="303" t="s">
        <v>10</v>
      </c>
      <c r="U844" s="304"/>
      <c r="V844" s="303" t="s">
        <v>11</v>
      </c>
      <c r="W844" s="304"/>
      <c r="X844" s="303" t="s">
        <v>12</v>
      </c>
      <c r="Y844" s="304"/>
      <c r="Z844" s="306" t="s">
        <v>40</v>
      </c>
      <c r="AA844" s="307"/>
      <c r="AB844" s="308" t="s">
        <v>41</v>
      </c>
      <c r="AC844" s="309"/>
      <c r="AE844" s="301" t="s">
        <v>0</v>
      </c>
      <c r="AF844" s="303" t="s">
        <v>1</v>
      </c>
      <c r="AG844" s="304"/>
      <c r="AH844" s="303" t="s">
        <v>2</v>
      </c>
      <c r="AI844" s="304"/>
      <c r="AJ844" s="303" t="s">
        <v>3</v>
      </c>
      <c r="AK844" s="304"/>
      <c r="AL844" s="303" t="s">
        <v>4</v>
      </c>
      <c r="AM844" s="304"/>
      <c r="AN844" s="303" t="s">
        <v>5</v>
      </c>
      <c r="AO844" s="304"/>
      <c r="AP844" s="303" t="s">
        <v>6</v>
      </c>
      <c r="AQ844" s="304"/>
      <c r="AR844" s="303" t="s">
        <v>7</v>
      </c>
      <c r="AS844" s="304"/>
      <c r="AT844" s="303" t="s">
        <v>8</v>
      </c>
      <c r="AU844" s="304"/>
      <c r="AV844" s="303" t="s">
        <v>9</v>
      </c>
      <c r="AW844" s="304"/>
      <c r="AX844" s="303" t="s">
        <v>10</v>
      </c>
      <c r="AY844" s="304"/>
      <c r="AZ844" s="303" t="s">
        <v>11</v>
      </c>
      <c r="BA844" s="304"/>
      <c r="BB844" s="303" t="s">
        <v>12</v>
      </c>
      <c r="BC844" s="304"/>
      <c r="BD844" s="306" t="s">
        <v>40</v>
      </c>
      <c r="BE844" s="307"/>
      <c r="BF844" s="308" t="s">
        <v>41</v>
      </c>
      <c r="BG844" s="309"/>
      <c r="BI844" s="301" t="s">
        <v>0</v>
      </c>
      <c r="BJ844" s="303" t="s">
        <v>1</v>
      </c>
      <c r="BK844" s="304"/>
      <c r="BL844" s="303" t="s">
        <v>2</v>
      </c>
      <c r="BM844" s="304"/>
      <c r="BN844" s="303" t="s">
        <v>3</v>
      </c>
      <c r="BO844" s="304"/>
      <c r="BP844" s="303" t="s">
        <v>4</v>
      </c>
      <c r="BQ844" s="304"/>
      <c r="BR844" s="303" t="s">
        <v>5</v>
      </c>
      <c r="BS844" s="304"/>
      <c r="BT844" s="303" t="s">
        <v>6</v>
      </c>
      <c r="BU844" s="304"/>
      <c r="BV844" s="303" t="s">
        <v>7</v>
      </c>
      <c r="BW844" s="304"/>
      <c r="BX844" s="303" t="s">
        <v>8</v>
      </c>
      <c r="BY844" s="304"/>
      <c r="BZ844" s="303" t="s">
        <v>9</v>
      </c>
      <c r="CA844" s="304"/>
      <c r="CB844" s="303" t="s">
        <v>10</v>
      </c>
      <c r="CC844" s="304"/>
      <c r="CD844" s="303" t="s">
        <v>11</v>
      </c>
      <c r="CE844" s="304"/>
      <c r="CF844" s="303" t="s">
        <v>12</v>
      </c>
      <c r="CG844" s="304"/>
      <c r="CH844" s="306" t="s">
        <v>40</v>
      </c>
      <c r="CI844" s="307"/>
      <c r="CJ844" s="303" t="s">
        <v>41</v>
      </c>
      <c r="CK844" s="304"/>
    </row>
    <row r="845" spans="1:89" ht="15" thickTop="1" thickBot="1" x14ac:dyDescent="0.3">
      <c r="A845" s="302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2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2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3217</v>
      </c>
      <c r="AG846" s="172">
        <f t="shared" ref="AG846:AV848" si="16342">SUMIF($A$9:$A$32,$AE846,C$846:C$869)</f>
        <v>1312</v>
      </c>
      <c r="AH846" s="126">
        <f t="shared" si="16342"/>
        <v>1187</v>
      </c>
      <c r="AI846" s="166">
        <f t="shared" si="16342"/>
        <v>1053</v>
      </c>
      <c r="AJ846" s="125">
        <f t="shared" si="16342"/>
        <v>2777</v>
      </c>
      <c r="AK846" s="127">
        <f t="shared" si="16342"/>
        <v>1452</v>
      </c>
      <c r="AL846" s="126">
        <f t="shared" si="16342"/>
        <v>3703</v>
      </c>
      <c r="AM846" s="166">
        <f t="shared" si="16342"/>
        <v>2308</v>
      </c>
      <c r="AN846" s="125">
        <f t="shared" si="16342"/>
        <v>209</v>
      </c>
      <c r="AO846" s="127">
        <f t="shared" si="16342"/>
        <v>1028</v>
      </c>
      <c r="AP846" s="126">
        <f t="shared" si="16342"/>
        <v>1076</v>
      </c>
      <c r="AQ846" s="125">
        <f t="shared" si="16342"/>
        <v>3518</v>
      </c>
      <c r="AR846" s="165">
        <f t="shared" si="16342"/>
        <v>2912</v>
      </c>
      <c r="AS846" s="167">
        <f t="shared" si="16342"/>
        <v>4533</v>
      </c>
      <c r="AT846" s="125">
        <f t="shared" si="16342"/>
        <v>2116</v>
      </c>
      <c r="AU846" s="127">
        <f t="shared" si="16342"/>
        <v>2399</v>
      </c>
      <c r="AV846" s="126">
        <f t="shared" si="16342"/>
        <v>2440</v>
      </c>
      <c r="AW846" s="166">
        <f t="shared" ref="AW846:BE848" si="16343">SUMIF($A$9:$A$32,$AE846,S$846:S$869)</f>
        <v>2079</v>
      </c>
      <c r="AX846" s="125">
        <f t="shared" si="16343"/>
        <v>330</v>
      </c>
      <c r="AY846" s="127">
        <f t="shared" si="16343"/>
        <v>1548</v>
      </c>
      <c r="AZ846" s="126">
        <f t="shared" si="16343"/>
        <v>1166</v>
      </c>
      <c r="BA846" s="166">
        <f t="shared" si="16343"/>
        <v>3086</v>
      </c>
      <c r="BB846" s="125">
        <f t="shared" si="16343"/>
        <v>1740</v>
      </c>
      <c r="BC846" s="127">
        <f t="shared" si="16343"/>
        <v>1825</v>
      </c>
      <c r="BD846" s="170">
        <f t="shared" si="16343"/>
        <v>3701</v>
      </c>
      <c r="BE846" s="171">
        <f t="shared" si="16343"/>
        <v>2584</v>
      </c>
      <c r="BF846" s="156">
        <f>AF846+AH846+AJ846+AL846+AN846+AP846+AR846+AT846+AV846+AX846+AZ846+BB846+BD846</f>
        <v>26574</v>
      </c>
      <c r="BG846" s="157">
        <f>AG846+AI846+AK846+AM846+AO846+AQ846+AS846+AU846+AW846+AY846+BA846+BC846+BE846</f>
        <v>28725</v>
      </c>
      <c r="BI846" s="124" t="s">
        <v>16</v>
      </c>
      <c r="BJ846" s="128">
        <f>B846/B870</f>
        <v>0</v>
      </c>
      <c r="BK846" s="129">
        <f t="shared" ref="BK846" si="16344">C846/C870</f>
        <v>0</v>
      </c>
      <c r="BL846" s="130">
        <f t="shared" ref="BL846" si="16345">D846/D870</f>
        <v>0</v>
      </c>
      <c r="BM846" s="131">
        <f t="shared" ref="BM846" si="16346">E846/E870</f>
        <v>0</v>
      </c>
      <c r="BN846" s="128">
        <f t="shared" ref="BN846" si="16347">F846/F870</f>
        <v>0</v>
      </c>
      <c r="BO846" s="129">
        <f t="shared" ref="BO846" si="16348">G846/G870</f>
        <v>0</v>
      </c>
      <c r="BP846" s="130">
        <f t="shared" ref="BP846" si="16349">H846/H870</f>
        <v>0</v>
      </c>
      <c r="BQ846" s="131">
        <f t="shared" ref="BQ846" si="16350">I846/I870</f>
        <v>0</v>
      </c>
      <c r="BR846" s="128">
        <f t="shared" ref="BR846" si="16351">J846/J870</f>
        <v>0</v>
      </c>
      <c r="BS846" s="129">
        <f t="shared" ref="BS846" si="16352">K846/K870</f>
        <v>0</v>
      </c>
      <c r="BT846" s="130">
        <f t="shared" ref="BT846" si="16353">L846/L870</f>
        <v>0</v>
      </c>
      <c r="BU846" s="128">
        <f t="shared" ref="BU846" si="16354">M846/M870</f>
        <v>0</v>
      </c>
      <c r="BV846" s="132">
        <f t="shared" ref="BV846" si="16355">N846/N870</f>
        <v>0</v>
      </c>
      <c r="BW846" s="133">
        <f t="shared" ref="BW846" si="16356">O846/O870</f>
        <v>0</v>
      </c>
      <c r="BX846" s="128">
        <f t="shared" ref="BX846" si="16357">P846/P870</f>
        <v>0</v>
      </c>
      <c r="BY846" s="129">
        <f t="shared" ref="BY846" si="16358">Q846/Q870</f>
        <v>0</v>
      </c>
      <c r="BZ846" s="130">
        <f t="shared" ref="BZ846" si="16359">R846/R870</f>
        <v>0</v>
      </c>
      <c r="CA846" s="131">
        <f t="shared" ref="CA846" si="16360">S846/S870</f>
        <v>0</v>
      </c>
      <c r="CB846" s="128">
        <f t="shared" ref="CB846" si="16361">T846/T870</f>
        <v>0</v>
      </c>
      <c r="CC846" s="129">
        <f t="shared" ref="CC846" si="16362">U846/U870</f>
        <v>0</v>
      </c>
      <c r="CD846" s="130">
        <f t="shared" ref="CD846" si="16363">V846/V870</f>
        <v>0</v>
      </c>
      <c r="CE846" s="131">
        <f t="shared" ref="CE846" si="16364">W846/W870</f>
        <v>0</v>
      </c>
      <c r="CF846" s="128">
        <f t="shared" ref="CF846" si="16365">X846/X870</f>
        <v>0</v>
      </c>
      <c r="CG846" s="129">
        <f t="shared" ref="CG846" si="16366">Y846/Y870</f>
        <v>0</v>
      </c>
      <c r="CH846" s="130">
        <f t="shared" ref="CH846" si="16367">Z846/Z870</f>
        <v>0</v>
      </c>
      <c r="CI846" s="128">
        <f t="shared" ref="CI846" si="16368">AA846/AA870</f>
        <v>0</v>
      </c>
      <c r="CJ846" s="134">
        <f t="shared" ref="CJ846" si="16369">AB846/AB870</f>
        <v>0</v>
      </c>
      <c r="CK846" s="135">
        <f t="shared" ref="CK846" si="16370">AC846/AC870</f>
        <v>0</v>
      </c>
    </row>
    <row r="847" spans="1:89" x14ac:dyDescent="0.2">
      <c r="A847" s="136" t="s">
        <v>17</v>
      </c>
      <c r="B847" s="175">
        <v>276</v>
      </c>
      <c r="C847" s="176">
        <v>0</v>
      </c>
      <c r="D847" s="177">
        <v>221</v>
      </c>
      <c r="E847" s="178">
        <v>5</v>
      </c>
      <c r="F847" s="175">
        <v>521</v>
      </c>
      <c r="G847" s="179">
        <v>6</v>
      </c>
      <c r="H847" s="177">
        <v>446</v>
      </c>
      <c r="I847" s="178">
        <v>39</v>
      </c>
      <c r="J847" s="175">
        <v>11</v>
      </c>
      <c r="K847" s="179">
        <v>16</v>
      </c>
      <c r="L847" s="177">
        <v>60</v>
      </c>
      <c r="M847" s="175">
        <v>93</v>
      </c>
      <c r="N847" s="180">
        <v>187</v>
      </c>
      <c r="O847" s="181">
        <v>175</v>
      </c>
      <c r="P847" s="175">
        <v>73</v>
      </c>
      <c r="Q847" s="179">
        <v>58</v>
      </c>
      <c r="R847" s="177">
        <v>29</v>
      </c>
      <c r="S847" s="178">
        <v>83</v>
      </c>
      <c r="T847" s="175">
        <v>1</v>
      </c>
      <c r="U847" s="179">
        <v>34</v>
      </c>
      <c r="V847" s="177">
        <v>14</v>
      </c>
      <c r="W847" s="178">
        <v>92</v>
      </c>
      <c r="X847" s="175">
        <v>0</v>
      </c>
      <c r="Y847" s="179">
        <v>0</v>
      </c>
      <c r="Z847" s="177">
        <v>0</v>
      </c>
      <c r="AA847" s="175">
        <v>0</v>
      </c>
      <c r="AB847" s="156">
        <f t="shared" ref="AB847:AB866" si="16371">B847+D847+F847+H847+J847+L847+N847+P847+R847+T847+V847+X847+Z847</f>
        <v>1839</v>
      </c>
      <c r="AC847" s="157">
        <f t="shared" ref="AC847:AC866" si="16372">C847+E847+G847+I847+K847+M847+O847+Q847+S847+U847+W847+Y847+AA847</f>
        <v>601</v>
      </c>
      <c r="AE847" s="237" t="str">
        <f>$AE$10</f>
        <v>08:00 - 08:59</v>
      </c>
      <c r="AF847" s="125">
        <f>SUMIF($A$9:$A$32,$AE847,B$846:B$869)</f>
        <v>2435</v>
      </c>
      <c r="AG847" s="176">
        <f t="shared" si="16342"/>
        <v>976</v>
      </c>
      <c r="AH847" s="177">
        <f t="shared" si="16342"/>
        <v>855</v>
      </c>
      <c r="AI847" s="178">
        <f t="shared" si="16342"/>
        <v>795</v>
      </c>
      <c r="AJ847" s="238">
        <f t="shared" si="16342"/>
        <v>2418</v>
      </c>
      <c r="AK847" s="179">
        <f t="shared" si="16342"/>
        <v>1092</v>
      </c>
      <c r="AL847" s="177">
        <f t="shared" si="16342"/>
        <v>2952</v>
      </c>
      <c r="AM847" s="178">
        <f t="shared" si="16342"/>
        <v>2072</v>
      </c>
      <c r="AN847" s="238">
        <f t="shared" si="16342"/>
        <v>216</v>
      </c>
      <c r="AO847" s="179">
        <f t="shared" si="16342"/>
        <v>793</v>
      </c>
      <c r="AP847" s="177">
        <f t="shared" si="16342"/>
        <v>812</v>
      </c>
      <c r="AQ847" s="238">
        <f t="shared" si="16342"/>
        <v>2938</v>
      </c>
      <c r="AR847" s="180">
        <f t="shared" si="16342"/>
        <v>2278</v>
      </c>
      <c r="AS847" s="181">
        <f t="shared" si="16342"/>
        <v>3780</v>
      </c>
      <c r="AT847" s="238">
        <f t="shared" si="16342"/>
        <v>1510</v>
      </c>
      <c r="AU847" s="179">
        <f t="shared" si="16342"/>
        <v>1671</v>
      </c>
      <c r="AV847" s="177">
        <f t="shared" si="16342"/>
        <v>1995</v>
      </c>
      <c r="AW847" s="178">
        <f t="shared" si="16343"/>
        <v>1401</v>
      </c>
      <c r="AX847" s="238">
        <f t="shared" si="16343"/>
        <v>219</v>
      </c>
      <c r="AY847" s="179">
        <f t="shared" si="16343"/>
        <v>1017</v>
      </c>
      <c r="AZ847" s="177">
        <f t="shared" si="16343"/>
        <v>858</v>
      </c>
      <c r="BA847" s="178">
        <f t="shared" si="16343"/>
        <v>2110</v>
      </c>
      <c r="BB847" s="238">
        <f t="shared" si="16343"/>
        <v>1437</v>
      </c>
      <c r="BC847" s="179">
        <f t="shared" si="16343"/>
        <v>1444</v>
      </c>
      <c r="BD847" s="177">
        <f t="shared" si="16343"/>
        <v>2877</v>
      </c>
      <c r="BE847" s="238">
        <f t="shared" si="16343"/>
        <v>2012</v>
      </c>
      <c r="BF847" s="158">
        <f>SUM(AF847,AH847,AJ847,AL847,AN847,AP847,AR847,AT847,AV847,AX847,AZ847,BB847,BD847)</f>
        <v>20862</v>
      </c>
      <c r="BG847" s="159">
        <f>SUM(AG847,AI847,AK847,AM847,AO847,AQ847,AS847,AU847,AW847,AY847,BA847,BC847,BE847)</f>
        <v>22101</v>
      </c>
      <c r="BI847" s="136" t="s">
        <v>17</v>
      </c>
      <c r="BJ847" s="128">
        <f>B847/B870</f>
        <v>1.0548845742241247E-2</v>
      </c>
      <c r="BK847" s="129">
        <f t="shared" ref="BK847" si="16373">C847/C870</f>
        <v>0</v>
      </c>
      <c r="BL847" s="130">
        <f t="shared" ref="BL847" si="16374">D847/D870</f>
        <v>1.8418201516793065E-2</v>
      </c>
      <c r="BM847" s="131">
        <f t="shared" ref="BM847" si="16375">E847/E870</f>
        <v>4.1750167000668005E-4</v>
      </c>
      <c r="BN847" s="128">
        <f t="shared" ref="BN847" si="16376">F847/F870</f>
        <v>1.9507263741201139E-2</v>
      </c>
      <c r="BO847" s="129">
        <f t="shared" ref="BO847" si="16377">G847/G870</f>
        <v>2.5613660618996798E-4</v>
      </c>
      <c r="BP847" s="130">
        <f t="shared" ref="BP847" si="16378">H847/H870</f>
        <v>1.1752305665349143E-2</v>
      </c>
      <c r="BQ847" s="131">
        <f t="shared" ref="BQ847" si="16379">I847/I870</f>
        <v>9.4164232078615059E-4</v>
      </c>
      <c r="BR847" s="128">
        <f t="shared" ref="BR847" si="16380">J847/J870</f>
        <v>1.8829168093118796E-3</v>
      </c>
      <c r="BS847" s="129">
        <f t="shared" ref="BS847" si="16381">K847/K870</f>
        <v>2.449479485609308E-3</v>
      </c>
      <c r="BT847" s="130">
        <f t="shared" ref="BT847" si="16382">L847/L870</f>
        <v>2.5838680504715558E-3</v>
      </c>
      <c r="BU847" s="128">
        <f t="shared" ref="BU847" si="16383">M847/M870</f>
        <v>4.0678855743154583E-3</v>
      </c>
      <c r="BV847" s="132">
        <f t="shared" ref="BV847" si="16384">N847/N870</f>
        <v>4.6046637610499619E-3</v>
      </c>
      <c r="BW847" s="133">
        <f t="shared" ref="BW847" si="16385">O847/O870</f>
        <v>4.3325410972469792E-3</v>
      </c>
      <c r="BX847" s="128">
        <f t="shared" ref="BX847" si="16386">P847/P870</f>
        <v>3.3810383956278077E-3</v>
      </c>
      <c r="BY847" s="129">
        <f t="shared" ref="BY847" si="16387">Q847/Q870</f>
        <v>2.7383031962607998E-3</v>
      </c>
      <c r="BZ847" s="130">
        <f t="shared" ref="BZ847" si="16388">R847/R870</f>
        <v>1.2032695738766026E-3</v>
      </c>
      <c r="CA847" s="131">
        <f t="shared" ref="CA847" si="16389">S847/S870</f>
        <v>3.3211956304269536E-3</v>
      </c>
      <c r="CB847" s="128">
        <f t="shared" ref="CB847" si="16390">T847/T870</f>
        <v>1.3783597518952445E-4</v>
      </c>
      <c r="CC847" s="129">
        <f t="shared" ref="CC847" si="16391">U847/U870</f>
        <v>4.3163640980068557E-3</v>
      </c>
      <c r="CD847" s="130">
        <f t="shared" ref="CD847" si="16392">V847/V870</f>
        <v>5.8496636443404503E-4</v>
      </c>
      <c r="CE847" s="131">
        <f t="shared" ref="CE847" si="16393">W847/W870</f>
        <v>3.4227463819338517E-3</v>
      </c>
      <c r="CF847" s="128">
        <f t="shared" ref="CF847" si="16394">X847/X870</f>
        <v>0</v>
      </c>
      <c r="CG847" s="129">
        <f t="shared" ref="CG847" si="16395">Y847/Y870</f>
        <v>0</v>
      </c>
      <c r="CH847" s="130">
        <f t="shared" ref="CH847" si="16396">Z847/Z870</f>
        <v>0</v>
      </c>
      <c r="CI847" s="128">
        <f t="shared" ref="CI847" si="16397">AA847/AA870</f>
        <v>0</v>
      </c>
      <c r="CJ847" s="134">
        <f t="shared" ref="CJ847" si="16398">AB847/AB870</f>
        <v>5.963460428435232E-3</v>
      </c>
      <c r="CK847" s="135">
        <f t="shared" ref="CK847" si="16399">AC847/AC870</f>
        <v>1.9558263122097584E-3</v>
      </c>
    </row>
    <row r="848" spans="1:89" ht="13.5" thickBot="1" x14ac:dyDescent="0.25">
      <c r="A848" s="145" t="s">
        <v>18</v>
      </c>
      <c r="B848" s="182">
        <v>1595</v>
      </c>
      <c r="C848" s="183">
        <v>215</v>
      </c>
      <c r="D848" s="184">
        <v>835</v>
      </c>
      <c r="E848" s="185">
        <v>197</v>
      </c>
      <c r="F848" s="182">
        <v>2403</v>
      </c>
      <c r="G848" s="186">
        <v>399</v>
      </c>
      <c r="H848" s="184">
        <v>2081</v>
      </c>
      <c r="I848" s="185">
        <v>779</v>
      </c>
      <c r="J848" s="182">
        <v>75</v>
      </c>
      <c r="K848" s="186">
        <v>286</v>
      </c>
      <c r="L848" s="184">
        <v>575</v>
      </c>
      <c r="M848" s="182">
        <v>968</v>
      </c>
      <c r="N848" s="187">
        <v>1549</v>
      </c>
      <c r="O848" s="188">
        <v>1854</v>
      </c>
      <c r="P848" s="182">
        <v>768</v>
      </c>
      <c r="Q848" s="186">
        <v>923</v>
      </c>
      <c r="R848" s="184">
        <v>911</v>
      </c>
      <c r="S848" s="185">
        <v>910</v>
      </c>
      <c r="T848" s="182">
        <v>177</v>
      </c>
      <c r="U848" s="186">
        <v>547</v>
      </c>
      <c r="V848" s="184">
        <v>643</v>
      </c>
      <c r="W848" s="185">
        <v>1250</v>
      </c>
      <c r="X848" s="182">
        <v>745</v>
      </c>
      <c r="Y848" s="186">
        <v>648</v>
      </c>
      <c r="Z848" s="184">
        <v>1666</v>
      </c>
      <c r="AA848" s="182">
        <v>1122</v>
      </c>
      <c r="AB848" s="156">
        <f t="shared" si="16371"/>
        <v>14023</v>
      </c>
      <c r="AC848" s="157">
        <f t="shared" si="16372"/>
        <v>10098</v>
      </c>
      <c r="AE848" s="235">
        <f>$AE$11</f>
        <v>0</v>
      </c>
      <c r="AF848" s="125">
        <f>SUMIF($A$9:$A$32,$AE848,B$846:B$869)</f>
        <v>0</v>
      </c>
      <c r="AG848" s="183">
        <f t="shared" si="16342"/>
        <v>0</v>
      </c>
      <c r="AH848" s="184">
        <f t="shared" si="16342"/>
        <v>0</v>
      </c>
      <c r="AI848" s="185">
        <f t="shared" si="16342"/>
        <v>0</v>
      </c>
      <c r="AJ848" s="182">
        <f t="shared" si="16342"/>
        <v>0</v>
      </c>
      <c r="AK848" s="186">
        <f t="shared" si="16342"/>
        <v>0</v>
      </c>
      <c r="AL848" s="184">
        <f t="shared" si="16342"/>
        <v>0</v>
      </c>
      <c r="AM848" s="185">
        <f t="shared" si="16342"/>
        <v>0</v>
      </c>
      <c r="AN848" s="182">
        <f t="shared" si="16342"/>
        <v>0</v>
      </c>
      <c r="AO848" s="186">
        <f t="shared" si="16342"/>
        <v>0</v>
      </c>
      <c r="AP848" s="184">
        <f t="shared" si="16342"/>
        <v>0</v>
      </c>
      <c r="AQ848" s="182">
        <f t="shared" si="16342"/>
        <v>0</v>
      </c>
      <c r="AR848" s="187">
        <f t="shared" si="16342"/>
        <v>0</v>
      </c>
      <c r="AS848" s="188">
        <f t="shared" si="16342"/>
        <v>0</v>
      </c>
      <c r="AT848" s="182">
        <f t="shared" si="16342"/>
        <v>0</v>
      </c>
      <c r="AU848" s="186">
        <f t="shared" si="16342"/>
        <v>0</v>
      </c>
      <c r="AV848" s="184">
        <f t="shared" si="16342"/>
        <v>0</v>
      </c>
      <c r="AW848" s="185">
        <f t="shared" si="16343"/>
        <v>0</v>
      </c>
      <c r="AX848" s="182">
        <f t="shared" si="16343"/>
        <v>0</v>
      </c>
      <c r="AY848" s="186">
        <f t="shared" si="16343"/>
        <v>0</v>
      </c>
      <c r="AZ848" s="184">
        <f t="shared" si="16343"/>
        <v>0</v>
      </c>
      <c r="BA848" s="185">
        <f t="shared" si="16343"/>
        <v>0</v>
      </c>
      <c r="BB848" s="182">
        <f t="shared" si="16343"/>
        <v>0</v>
      </c>
      <c r="BC848" s="186">
        <f t="shared" si="16343"/>
        <v>0</v>
      </c>
      <c r="BD848" s="184">
        <f t="shared" si="16343"/>
        <v>0</v>
      </c>
      <c r="BE848" s="182">
        <f t="shared" si="16343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6.0961626662589821E-2</v>
      </c>
      <c r="BK848" s="129">
        <f t="shared" ref="BK848" si="16400">C848/C870</f>
        <v>8.2366011569551395E-3</v>
      </c>
      <c r="BL848" s="130">
        <f t="shared" ref="BL848" si="16401">D848/D870</f>
        <v>6.9589132427702302E-2</v>
      </c>
      <c r="BM848" s="131">
        <f t="shared" ref="BM848" si="16402">E848/E870</f>
        <v>1.6449565798263194E-2</v>
      </c>
      <c r="BN848" s="128">
        <f t="shared" ref="BN848" si="16403">F848/F870</f>
        <v>8.9973041785232882E-2</v>
      </c>
      <c r="BO848" s="129">
        <f t="shared" ref="BO848" si="16404">G848/G870</f>
        <v>1.7033084311632869E-2</v>
      </c>
      <c r="BP848" s="130">
        <f t="shared" ref="BP848" si="16405">H848/H870</f>
        <v>5.4835309617918312E-2</v>
      </c>
      <c r="BQ848" s="131">
        <f t="shared" ref="BQ848" si="16406">I848/I870</f>
        <v>1.880870174083106E-2</v>
      </c>
      <c r="BR848" s="128">
        <f t="shared" ref="BR848" si="16407">J848/J870</f>
        <v>1.2838069154399178E-2</v>
      </c>
      <c r="BS848" s="129">
        <f t="shared" ref="BS848" si="16408">K848/K870</f>
        <v>4.378444580526638E-2</v>
      </c>
      <c r="BT848" s="130">
        <f t="shared" ref="BT848" si="16409">L848/L870</f>
        <v>2.4762068817019079E-2</v>
      </c>
      <c r="BU848" s="128">
        <f t="shared" ref="BU848" si="16410">M848/M870</f>
        <v>4.2341002536960895E-2</v>
      </c>
      <c r="BV848" s="132">
        <f t="shared" ref="BV848" si="16411">N848/N870</f>
        <v>3.8142375218536848E-2</v>
      </c>
      <c r="BW848" s="133">
        <f t="shared" ref="BW848" si="16412">O848/O870</f>
        <v>4.5900178253119428E-2</v>
      </c>
      <c r="BX848" s="128">
        <f t="shared" ref="BX848" si="16413">P848/P870</f>
        <v>3.5570376545782968E-2</v>
      </c>
      <c r="BY848" s="129">
        <f t="shared" ref="BY848" si="16414">Q848/Q870</f>
        <v>4.3576790519805488E-2</v>
      </c>
      <c r="BZ848" s="130">
        <f t="shared" ref="BZ848" si="16415">R848/R870</f>
        <v>3.7799261441433966E-2</v>
      </c>
      <c r="CA848" s="131">
        <f t="shared" ref="CA848" si="16416">S848/S870</f>
        <v>3.6413108719138887E-2</v>
      </c>
      <c r="CB848" s="128">
        <f t="shared" ref="CB848" si="16417">T848/T870</f>
        <v>2.439696760854583E-2</v>
      </c>
      <c r="CC848" s="129">
        <f t="shared" ref="CC848" si="16418">U848/U870</f>
        <v>6.944268122381618E-2</v>
      </c>
      <c r="CD848" s="130">
        <f t="shared" ref="CD848" si="16419">V848/V870</f>
        <v>2.6866669452220784E-2</v>
      </c>
      <c r="CE848" s="131">
        <f t="shared" ref="CE848" si="16420">W848/W870</f>
        <v>4.6504706276275162E-2</v>
      </c>
      <c r="CF848" s="128">
        <f t="shared" ref="CF848" si="16421">X848/X870</f>
        <v>3.7259314828707174E-2</v>
      </c>
      <c r="CG848" s="129">
        <f t="shared" ref="CG848" si="16422">Y848/Y870</f>
        <v>5.1998074145402022E-2</v>
      </c>
      <c r="CH848" s="130">
        <f t="shared" ref="CH848" si="16423">Z848/Z870</f>
        <v>4.2709187858900738E-2</v>
      </c>
      <c r="CI848" s="128">
        <f t="shared" ref="CI848" si="16424">AA848/AA870</f>
        <v>2.7239621267297887E-2</v>
      </c>
      <c r="CJ848" s="134">
        <f t="shared" ref="CJ848" si="16425">AB848/AB870</f>
        <v>4.5473412500243206E-2</v>
      </c>
      <c r="CK848" s="135">
        <f t="shared" ref="CK848" si="16426">AC848/AC870</f>
        <v>3.2861787189174943E-2</v>
      </c>
    </row>
    <row r="849" spans="1:89" ht="14.25" thickTop="1" thickBot="1" x14ac:dyDescent="0.25">
      <c r="A849" s="136" t="s">
        <v>19</v>
      </c>
      <c r="B849" s="175">
        <v>2659</v>
      </c>
      <c r="C849" s="176">
        <v>989</v>
      </c>
      <c r="D849" s="177">
        <v>1107</v>
      </c>
      <c r="E849" s="178">
        <v>691</v>
      </c>
      <c r="F849" s="175">
        <v>2938</v>
      </c>
      <c r="G849" s="179">
        <v>1216</v>
      </c>
      <c r="H849" s="177">
        <v>2959</v>
      </c>
      <c r="I849" s="178">
        <v>1741</v>
      </c>
      <c r="J849" s="175">
        <v>165</v>
      </c>
      <c r="K849" s="179">
        <v>624</v>
      </c>
      <c r="L849" s="177">
        <v>1085</v>
      </c>
      <c r="M849" s="175">
        <v>1901</v>
      </c>
      <c r="N849" s="180">
        <v>2833</v>
      </c>
      <c r="O849" s="181">
        <v>3162</v>
      </c>
      <c r="P849" s="175">
        <v>1764</v>
      </c>
      <c r="Q849" s="179">
        <v>1405</v>
      </c>
      <c r="R849" s="177">
        <v>1892</v>
      </c>
      <c r="S849" s="178">
        <v>1452</v>
      </c>
      <c r="T849" s="175">
        <v>304</v>
      </c>
      <c r="U849" s="179">
        <v>1052</v>
      </c>
      <c r="V849" s="177">
        <v>1256</v>
      </c>
      <c r="W849" s="178">
        <v>2368</v>
      </c>
      <c r="X849" s="175">
        <v>1631</v>
      </c>
      <c r="Y849" s="179">
        <v>1103</v>
      </c>
      <c r="Z849" s="177">
        <v>2881</v>
      </c>
      <c r="AA849" s="175">
        <v>1863</v>
      </c>
      <c r="AB849" s="156">
        <f t="shared" si="16371"/>
        <v>23474</v>
      </c>
      <c r="AC849" s="157">
        <f t="shared" si="16372"/>
        <v>19567</v>
      </c>
      <c r="AE849" s="229" t="s">
        <v>13</v>
      </c>
      <c r="AF849" s="20">
        <f t="shared" ref="AF849:BG849" si="16427">SUM(AF846:AF848)</f>
        <v>5652</v>
      </c>
      <c r="AG849" s="21">
        <f t="shared" si="16427"/>
        <v>2288</v>
      </c>
      <c r="AH849" s="20">
        <f t="shared" si="16427"/>
        <v>2042</v>
      </c>
      <c r="AI849" s="21">
        <f t="shared" si="16427"/>
        <v>1848</v>
      </c>
      <c r="AJ849" s="20">
        <f t="shared" si="16427"/>
        <v>5195</v>
      </c>
      <c r="AK849" s="21">
        <f t="shared" si="16427"/>
        <v>2544</v>
      </c>
      <c r="AL849" s="20">
        <f t="shared" si="16427"/>
        <v>6655</v>
      </c>
      <c r="AM849" s="21">
        <f t="shared" si="16427"/>
        <v>4380</v>
      </c>
      <c r="AN849" s="20">
        <f t="shared" si="16427"/>
        <v>425</v>
      </c>
      <c r="AO849" s="21">
        <f t="shared" si="16427"/>
        <v>1821</v>
      </c>
      <c r="AP849" s="20">
        <f t="shared" si="16427"/>
        <v>1888</v>
      </c>
      <c r="AQ849" s="21">
        <f t="shared" si="16427"/>
        <v>6456</v>
      </c>
      <c r="AR849" s="20">
        <f t="shared" si="16427"/>
        <v>5190</v>
      </c>
      <c r="AS849" s="21">
        <f t="shared" si="16427"/>
        <v>8313</v>
      </c>
      <c r="AT849" s="20">
        <f t="shared" si="16427"/>
        <v>3626</v>
      </c>
      <c r="AU849" s="21">
        <f t="shared" si="16427"/>
        <v>4070</v>
      </c>
      <c r="AV849" s="20">
        <f t="shared" si="16427"/>
        <v>4435</v>
      </c>
      <c r="AW849" s="21">
        <f t="shared" si="16427"/>
        <v>3480</v>
      </c>
      <c r="AX849" s="20">
        <f t="shared" si="16427"/>
        <v>549</v>
      </c>
      <c r="AY849" s="21">
        <f t="shared" si="16427"/>
        <v>2565</v>
      </c>
      <c r="AZ849" s="20">
        <f t="shared" si="16427"/>
        <v>2024</v>
      </c>
      <c r="BA849" s="21">
        <f t="shared" si="16427"/>
        <v>5196</v>
      </c>
      <c r="BB849" s="20">
        <f t="shared" si="16427"/>
        <v>3177</v>
      </c>
      <c r="BC849" s="21">
        <f t="shared" si="16427"/>
        <v>3269</v>
      </c>
      <c r="BD849" s="20">
        <f t="shared" si="16427"/>
        <v>6578</v>
      </c>
      <c r="BE849" s="21">
        <f t="shared" si="16427"/>
        <v>4596</v>
      </c>
      <c r="BF849" s="160">
        <f t="shared" si="16427"/>
        <v>47436</v>
      </c>
      <c r="BG849" s="161">
        <f t="shared" si="16427"/>
        <v>50826</v>
      </c>
      <c r="BI849" s="136" t="s">
        <v>19</v>
      </c>
      <c r="BJ849" s="128">
        <f>B849/B870</f>
        <v>0.10162819140804158</v>
      </c>
      <c r="BK849" s="129">
        <f t="shared" ref="BK849" si="16428">C849/C870</f>
        <v>3.788836532199364E-2</v>
      </c>
      <c r="BL849" s="130">
        <f t="shared" ref="BL849" si="16429">D849/D870</f>
        <v>9.225768814067839E-2</v>
      </c>
      <c r="BM849" s="131">
        <f t="shared" ref="BM849" si="16430">E849/E870</f>
        <v>5.769873079492318E-2</v>
      </c>
      <c r="BN849" s="128">
        <f t="shared" ref="BN849" si="16431">F849/F870</f>
        <v>0.11000449303579451</v>
      </c>
      <c r="BO849" s="129">
        <f t="shared" ref="BO849" si="16432">G849/G870</f>
        <v>5.1910352187833513E-2</v>
      </c>
      <c r="BP849" s="130">
        <f t="shared" ref="BP849" si="16433">H849/H870</f>
        <v>7.7971014492753621E-2</v>
      </c>
      <c r="BQ849" s="131">
        <f t="shared" ref="BQ849" si="16434">I849/I870</f>
        <v>4.2035878986889444E-2</v>
      </c>
      <c r="BR849" s="128">
        <f t="shared" ref="BR849" si="16435">J849/J870</f>
        <v>2.8243752139678193E-2</v>
      </c>
      <c r="BS849" s="129">
        <f t="shared" ref="BS849" si="16436">K849/K870</f>
        <v>9.5529699938763007E-2</v>
      </c>
      <c r="BT849" s="130">
        <f t="shared" ref="BT849" si="16437">L849/L870</f>
        <v>4.6724947246027305E-2</v>
      </c>
      <c r="BU849" s="128">
        <f t="shared" ref="BU849" si="16438">M849/M870</f>
        <v>8.315108039541598E-2</v>
      </c>
      <c r="BV849" s="132">
        <f t="shared" ref="BV849" si="16439">N849/N870</f>
        <v>6.9759424786387927E-2</v>
      </c>
      <c r="BW849" s="133">
        <f t="shared" ref="BW849" si="16440">O849/O870</f>
        <v>7.8282828282828287E-2</v>
      </c>
      <c r="BX849" s="128">
        <f t="shared" ref="BX849" si="16441">P849/P870</f>
        <v>8.1700708628595242E-2</v>
      </c>
      <c r="BY849" s="129">
        <f t="shared" ref="BY849" si="16442">Q849/Q870</f>
        <v>6.6333034323214204E-2</v>
      </c>
      <c r="BZ849" s="130">
        <f t="shared" ref="BZ849" si="16443">R849/R870</f>
        <v>7.8502966681880421E-2</v>
      </c>
      <c r="CA849" s="131">
        <f t="shared" ref="CA849" si="16444">S849/S870</f>
        <v>5.8100916329878759E-2</v>
      </c>
      <c r="CB849" s="128">
        <f t="shared" ref="CB849" si="16445">T849/T870</f>
        <v>4.1902136457615438E-2</v>
      </c>
      <c r="CC849" s="129">
        <f t="shared" ref="CC849" si="16446">U849/U870</f>
        <v>0.13355338326774152</v>
      </c>
      <c r="CD849" s="130">
        <f t="shared" ref="CD849" si="16447">V849/V870</f>
        <v>5.2479839552082901E-2</v>
      </c>
      <c r="CE849" s="131">
        <f t="shared" ref="CE849" si="16448">W849/W870</f>
        <v>8.8098515569775659E-2</v>
      </c>
      <c r="CF849" s="128">
        <f t="shared" ref="CF849" si="16449">X849/X870</f>
        <v>8.1570392598149535E-2</v>
      </c>
      <c r="CG849" s="129">
        <f t="shared" ref="CG849" si="16450">Y849/Y870</f>
        <v>8.8509067565398808E-2</v>
      </c>
      <c r="CH849" s="130">
        <f t="shared" ref="CH849" si="16451">Z849/Z870</f>
        <v>7.3856644790812137E-2</v>
      </c>
      <c r="CI849" s="128">
        <f t="shared" ref="CI849" si="16452">AA849/AA870</f>
        <v>4.5229424617625635E-2</v>
      </c>
      <c r="CJ849" s="134">
        <f t="shared" ref="CJ849" si="16453">AB849/AB870</f>
        <v>7.6120864653120526E-2</v>
      </c>
      <c r="CK849" s="135">
        <f t="shared" ref="CK849" si="16454">AC849/AC870</f>
        <v>6.3676628038283431E-2</v>
      </c>
    </row>
    <row r="850" spans="1:89" ht="13.5" thickTop="1" x14ac:dyDescent="0.2">
      <c r="A850" s="145" t="s">
        <v>20</v>
      </c>
      <c r="B850" s="182">
        <v>3217</v>
      </c>
      <c r="C850" s="183">
        <v>1312</v>
      </c>
      <c r="D850" s="184">
        <v>1187</v>
      </c>
      <c r="E850" s="185">
        <v>1053</v>
      </c>
      <c r="F850" s="182">
        <v>2777</v>
      </c>
      <c r="G850" s="186">
        <v>1452</v>
      </c>
      <c r="H850" s="184">
        <v>3703</v>
      </c>
      <c r="I850" s="185">
        <v>2308</v>
      </c>
      <c r="J850" s="182">
        <v>209</v>
      </c>
      <c r="K850" s="186">
        <v>1028</v>
      </c>
      <c r="L850" s="184">
        <v>1076</v>
      </c>
      <c r="M850" s="182">
        <v>3518</v>
      </c>
      <c r="N850" s="187">
        <v>2912</v>
      </c>
      <c r="O850" s="188">
        <v>4533</v>
      </c>
      <c r="P850" s="182">
        <v>2116</v>
      </c>
      <c r="Q850" s="186">
        <v>2399</v>
      </c>
      <c r="R850" s="184">
        <v>2440</v>
      </c>
      <c r="S850" s="185">
        <v>2079</v>
      </c>
      <c r="T850" s="182">
        <v>330</v>
      </c>
      <c r="U850" s="186">
        <v>1548</v>
      </c>
      <c r="V850" s="184">
        <v>1166</v>
      </c>
      <c r="W850" s="185">
        <v>3086</v>
      </c>
      <c r="X850" s="182">
        <v>1740</v>
      </c>
      <c r="Y850" s="186">
        <v>1825</v>
      </c>
      <c r="Z850" s="184">
        <v>3701</v>
      </c>
      <c r="AA850" s="182">
        <v>2584</v>
      </c>
      <c r="AB850" s="156">
        <f t="shared" si="16371"/>
        <v>26574</v>
      </c>
      <c r="AC850" s="157">
        <f t="shared" si="16372"/>
        <v>28725</v>
      </c>
      <c r="BI850" s="145" t="s">
        <v>20</v>
      </c>
      <c r="BJ850" s="128">
        <f>B850/B870</f>
        <v>0.12295520562605106</v>
      </c>
      <c r="BK850" s="129">
        <f t="shared" ref="BK850" si="16455">C850/C870</f>
        <v>5.0262421943837871E-2</v>
      </c>
      <c r="BL850" s="130">
        <f t="shared" ref="BL850" si="16456">D850/D870</f>
        <v>9.8924910409200761E-2</v>
      </c>
      <c r="BM850" s="131">
        <f t="shared" ref="BM850" si="16457">E850/E870</f>
        <v>8.7925851703406818E-2</v>
      </c>
      <c r="BN850" s="128">
        <f t="shared" ref="BN850" si="16458">F850/F870</f>
        <v>0.10397633667814887</v>
      </c>
      <c r="BO850" s="129">
        <f t="shared" ref="BO850" si="16459">G850/G870</f>
        <v>6.1985058697972252E-2</v>
      </c>
      <c r="BP850" s="130">
        <f t="shared" ref="BP850" si="16460">H850/H870</f>
        <v>9.757575757575758E-2</v>
      </c>
      <c r="BQ850" s="131">
        <f t="shared" ref="BQ850" si="16461">I850/I870</f>
        <v>5.5725909650626557E-2</v>
      </c>
      <c r="BR850" s="128">
        <f t="shared" ref="BR850" si="16462">J850/J870</f>
        <v>3.5775419376925709E-2</v>
      </c>
      <c r="BS850" s="129">
        <f t="shared" ref="BS850" si="16463">K850/K870</f>
        <v>0.15737905695039803</v>
      </c>
      <c r="BT850" s="130">
        <f t="shared" ref="BT850" si="16464">L850/L870</f>
        <v>4.6337367038456569E-2</v>
      </c>
      <c r="BU850" s="128">
        <f t="shared" ref="BU850" si="16465">M850/M870</f>
        <v>0.15387980054238473</v>
      </c>
      <c r="BV850" s="132">
        <f t="shared" ref="BV850" si="16466">N850/N870</f>
        <v>7.1704710546403677E-2</v>
      </c>
      <c r="BW850" s="133">
        <f t="shared" ref="BW850" si="16467">O850/O870</f>
        <v>0.11222519310754604</v>
      </c>
      <c r="BX850" s="128">
        <f t="shared" ref="BX850" si="16468">P850/P870</f>
        <v>9.8003797878745774E-2</v>
      </c>
      <c r="BY850" s="129">
        <f t="shared" ref="BY850" si="16469">Q850/Q870</f>
        <v>0.11326188565223549</v>
      </c>
      <c r="BZ850" s="130">
        <f t="shared" ref="BZ850" si="16470">R850/R870</f>
        <v>0.10124061242272105</v>
      </c>
      <c r="CA850" s="131">
        <f t="shared" ref="CA850" si="16471">S850/S870</f>
        <v>8.3189948381417314E-2</v>
      </c>
      <c r="CB850" s="128">
        <f t="shared" ref="CB850" si="16472">T850/T870</f>
        <v>4.5485871812543072E-2</v>
      </c>
      <c r="CC850" s="129">
        <f t="shared" ref="CC850" si="16473">U850/U870</f>
        <v>0.19652151834454742</v>
      </c>
      <c r="CD850" s="130">
        <f t="shared" ref="CD850" si="16474">V850/V870</f>
        <v>4.8719341495006896E-2</v>
      </c>
      <c r="CE850" s="131">
        <f t="shared" ref="CE850" si="16475">W850/W870</f>
        <v>0.11481081885486812</v>
      </c>
      <c r="CF850" s="128">
        <f t="shared" ref="CF850" si="16476">X850/X870</f>
        <v>8.7021755438859719E-2</v>
      </c>
      <c r="CG850" s="129">
        <f t="shared" ref="CG850" si="16477">Y850/Y870</f>
        <v>0.14644519338789921</v>
      </c>
      <c r="CH850" s="130">
        <f t="shared" ref="CH850" si="16478">Z850/Z870</f>
        <v>9.4877973748974567E-2</v>
      </c>
      <c r="CI850" s="128">
        <f t="shared" ref="CI850" si="16479">AA850/AA870</f>
        <v>6.2733673221655739E-2</v>
      </c>
      <c r="CJ850" s="134">
        <f t="shared" ref="CJ850" si="16480">AB850/AB870</f>
        <v>8.6173462438954795E-2</v>
      </c>
      <c r="CK850" s="135">
        <f t="shared" ref="CK850" si="16481">AC850/AC870</f>
        <v>9.3479385720840774E-2</v>
      </c>
    </row>
    <row r="851" spans="1:89" ht="13.5" thickBot="1" x14ac:dyDescent="0.25">
      <c r="A851" s="136" t="s">
        <v>21</v>
      </c>
      <c r="B851" s="175">
        <v>2435</v>
      </c>
      <c r="C851" s="176">
        <v>976</v>
      </c>
      <c r="D851" s="177">
        <v>855</v>
      </c>
      <c r="E851" s="178">
        <v>795</v>
      </c>
      <c r="F851" s="175">
        <v>2418</v>
      </c>
      <c r="G851" s="179">
        <v>1092</v>
      </c>
      <c r="H851" s="177">
        <v>2952</v>
      </c>
      <c r="I851" s="178">
        <v>2072</v>
      </c>
      <c r="J851" s="175">
        <v>216</v>
      </c>
      <c r="K851" s="179">
        <v>793</v>
      </c>
      <c r="L851" s="177">
        <v>812</v>
      </c>
      <c r="M851" s="175">
        <v>2938</v>
      </c>
      <c r="N851" s="180">
        <v>2278</v>
      </c>
      <c r="O851" s="181">
        <v>3780</v>
      </c>
      <c r="P851" s="175">
        <v>1510</v>
      </c>
      <c r="Q851" s="179">
        <v>1671</v>
      </c>
      <c r="R851" s="177">
        <v>1995</v>
      </c>
      <c r="S851" s="178">
        <v>1401</v>
      </c>
      <c r="T851" s="175">
        <v>219</v>
      </c>
      <c r="U851" s="179">
        <v>1017</v>
      </c>
      <c r="V851" s="177">
        <v>858</v>
      </c>
      <c r="W851" s="178">
        <v>2110</v>
      </c>
      <c r="X851" s="175">
        <v>1437</v>
      </c>
      <c r="Y851" s="179">
        <v>1444</v>
      </c>
      <c r="Z851" s="177">
        <v>2877</v>
      </c>
      <c r="AA851" s="175">
        <v>2012</v>
      </c>
      <c r="AB851" s="156">
        <f t="shared" si="16371"/>
        <v>20862</v>
      </c>
      <c r="AC851" s="157">
        <f t="shared" si="16372"/>
        <v>22101</v>
      </c>
      <c r="AE851" s="232" t="s">
        <v>85</v>
      </c>
      <c r="BI851" s="136" t="s">
        <v>21</v>
      </c>
      <c r="BJ851" s="128">
        <f>B851/B870</f>
        <v>9.3066809356367533E-2</v>
      </c>
      <c r="BK851" s="129">
        <f t="shared" ref="BK851" si="16482">C851/C870</f>
        <v>3.7390338275294026E-2</v>
      </c>
      <c r="BL851" s="130">
        <f t="shared" ref="BL851" si="16483">D851/D870</f>
        <v>7.1255937994832902E-2</v>
      </c>
      <c r="BM851" s="131">
        <f t="shared" ref="BM851" si="16484">E851/E870</f>
        <v>6.6382765531062121E-2</v>
      </c>
      <c r="BN851" s="128">
        <f t="shared" ref="BN851" si="16485">F851/F870</f>
        <v>9.05346712595477E-2</v>
      </c>
      <c r="BO851" s="129">
        <f t="shared" ref="BO851" si="16486">G851/G870</f>
        <v>4.6616862326574172E-2</v>
      </c>
      <c r="BP851" s="130">
        <f t="shared" ref="BP851" si="16487">H851/H870</f>
        <v>7.7786561264822141E-2</v>
      </c>
      <c r="BQ851" s="131">
        <f t="shared" ref="BQ851" si="16488">I851/I870</f>
        <v>5.0027766376125743E-2</v>
      </c>
      <c r="BR851" s="128">
        <f t="shared" ref="BR851" si="16489">J851/J870</f>
        <v>3.6973639164669635E-2</v>
      </c>
      <c r="BS851" s="129">
        <f t="shared" ref="BS851" si="16490">K851/K870</f>
        <v>0.12140232700551133</v>
      </c>
      <c r="BT851" s="130">
        <f t="shared" ref="BT851" si="16491">L851/L870</f>
        <v>3.496834761638172E-2</v>
      </c>
      <c r="BU851" s="128">
        <f t="shared" ref="BU851" si="16492">M851/M870</f>
        <v>0.12851019158428834</v>
      </c>
      <c r="BV851" s="132">
        <f t="shared" ref="BV851" si="16493">N851/N870</f>
        <v>5.6093176725517717E-2</v>
      </c>
      <c r="BW851" s="133">
        <f t="shared" ref="BW851" si="16494">O851/O870</f>
        <v>9.3582887700534759E-2</v>
      </c>
      <c r="BX851" s="128">
        <f t="shared" ref="BX851" si="16495">P851/P870</f>
        <v>6.9936547635588903E-2</v>
      </c>
      <c r="BY851" s="129">
        <f t="shared" ref="BY851" si="16496">Q851/Q870</f>
        <v>7.8891459326755106E-2</v>
      </c>
      <c r="BZ851" s="130">
        <f t="shared" ref="BZ851" si="16497">R851/R870</f>
        <v>8.2776648271855935E-2</v>
      </c>
      <c r="CA851" s="131">
        <f t="shared" ref="CA851" si="16498">S851/S870</f>
        <v>5.6060181665399542E-2</v>
      </c>
      <c r="CB851" s="128">
        <f t="shared" ref="CB851" si="16499">T851/T870</f>
        <v>3.0186078566505858E-2</v>
      </c>
      <c r="CC851" s="129">
        <f t="shared" ref="CC851" si="16500">U851/U870</f>
        <v>0.12911006728449917</v>
      </c>
      <c r="CD851" s="130">
        <f t="shared" ref="CD851" si="16501">V851/V870</f>
        <v>3.5850081477457905E-2</v>
      </c>
      <c r="CE851" s="131">
        <f t="shared" ref="CE851" si="16502">W851/W870</f>
        <v>7.8499944194352467E-2</v>
      </c>
      <c r="CF851" s="128">
        <f t="shared" ref="CF851" si="16503">X851/X870</f>
        <v>7.1867966991747939E-2</v>
      </c>
      <c r="CG851" s="129">
        <f t="shared" ref="CG851" si="16504">Y851/Y870</f>
        <v>0.1158722516450008</v>
      </c>
      <c r="CH851" s="130">
        <f t="shared" ref="CH851" si="16505">Z851/Z870</f>
        <v>7.375410172272355E-2</v>
      </c>
      <c r="CI851" s="128">
        <f t="shared" ref="CI851" si="16506">AA851/AA870</f>
        <v>4.8846807477543094E-2</v>
      </c>
      <c r="CJ851" s="134">
        <f t="shared" ref="CJ851" si="16507">AB851/AB870</f>
        <v>6.7650740325185324E-2</v>
      </c>
      <c r="CK851" s="135">
        <f t="shared" ref="CK851" si="16508">AC851/AC870</f>
        <v>7.1922990559314254E-2</v>
      </c>
    </row>
    <row r="852" spans="1:89" ht="14.25" thickTop="1" thickBot="1" x14ac:dyDescent="0.25">
      <c r="A852" s="145" t="s">
        <v>22</v>
      </c>
      <c r="B852" s="182">
        <v>1696</v>
      </c>
      <c r="C852" s="183">
        <v>1060</v>
      </c>
      <c r="D852" s="184">
        <v>702</v>
      </c>
      <c r="E852" s="185">
        <v>603</v>
      </c>
      <c r="F852" s="182">
        <v>1761</v>
      </c>
      <c r="G852" s="186">
        <v>826</v>
      </c>
      <c r="H852" s="184">
        <v>2525</v>
      </c>
      <c r="I852" s="185">
        <v>1834</v>
      </c>
      <c r="J852" s="182">
        <v>262</v>
      </c>
      <c r="K852" s="186">
        <v>704</v>
      </c>
      <c r="L852" s="184">
        <v>786</v>
      </c>
      <c r="M852" s="182">
        <v>1958</v>
      </c>
      <c r="N852" s="187">
        <v>1809</v>
      </c>
      <c r="O852" s="188">
        <v>2746</v>
      </c>
      <c r="P852" s="182">
        <v>1144</v>
      </c>
      <c r="Q852" s="186">
        <v>1153</v>
      </c>
      <c r="R852" s="184">
        <v>1605</v>
      </c>
      <c r="S852" s="185">
        <v>1242</v>
      </c>
      <c r="T852" s="182">
        <v>203</v>
      </c>
      <c r="U852" s="186">
        <v>510</v>
      </c>
      <c r="V852" s="184">
        <v>698</v>
      </c>
      <c r="W852" s="185">
        <v>1973</v>
      </c>
      <c r="X852" s="182">
        <v>1106</v>
      </c>
      <c r="Y852" s="186">
        <v>836</v>
      </c>
      <c r="Z852" s="184">
        <v>2409</v>
      </c>
      <c r="AA852" s="182">
        <v>2013</v>
      </c>
      <c r="AB852" s="156">
        <f t="shared" si="16371"/>
        <v>16706</v>
      </c>
      <c r="AC852" s="157">
        <f t="shared" si="16372"/>
        <v>17458</v>
      </c>
      <c r="AE852" s="301" t="s">
        <v>0</v>
      </c>
      <c r="AF852" s="303" t="s">
        <v>1</v>
      </c>
      <c r="AG852" s="304"/>
      <c r="AH852" s="303" t="s">
        <v>2</v>
      </c>
      <c r="AI852" s="304"/>
      <c r="AJ852" s="303" t="s">
        <v>3</v>
      </c>
      <c r="AK852" s="304"/>
      <c r="AL852" s="303" t="s">
        <v>4</v>
      </c>
      <c r="AM852" s="304"/>
      <c r="AN852" s="303" t="s">
        <v>5</v>
      </c>
      <c r="AO852" s="304"/>
      <c r="AP852" s="303" t="s">
        <v>6</v>
      </c>
      <c r="AQ852" s="304"/>
      <c r="AR852" s="303" t="s">
        <v>7</v>
      </c>
      <c r="AS852" s="304"/>
      <c r="AT852" s="303" t="s">
        <v>8</v>
      </c>
      <c r="AU852" s="304"/>
      <c r="AV852" s="303" t="s">
        <v>9</v>
      </c>
      <c r="AW852" s="304"/>
      <c r="AX852" s="303" t="s">
        <v>10</v>
      </c>
      <c r="AY852" s="304"/>
      <c r="AZ852" s="303" t="s">
        <v>11</v>
      </c>
      <c r="BA852" s="304"/>
      <c r="BB852" s="303" t="s">
        <v>12</v>
      </c>
      <c r="BC852" s="304"/>
      <c r="BD852" s="306" t="s">
        <v>40</v>
      </c>
      <c r="BE852" s="307"/>
      <c r="BF852" s="308" t="s">
        <v>41</v>
      </c>
      <c r="BG852" s="309"/>
      <c r="BI852" s="145" t="s">
        <v>22</v>
      </c>
      <c r="BJ852" s="128">
        <f>B852/B870</f>
        <v>6.4821892676960716E-2</v>
      </c>
      <c r="BK852" s="129">
        <f t="shared" ref="BK852" si="16509">C852/C870</f>
        <v>4.0608359192429992E-2</v>
      </c>
      <c r="BL852" s="130">
        <f t="shared" ref="BL852" si="16510">D852/D870</f>
        <v>5.8504875406283859E-2</v>
      </c>
      <c r="BM852" s="131">
        <f t="shared" ref="BM852" si="16511">E852/E870</f>
        <v>5.0350701402805613E-2</v>
      </c>
      <c r="BN852" s="128">
        <f t="shared" ref="BN852" si="16512">F852/F870</f>
        <v>6.5935300284558934E-2</v>
      </c>
      <c r="BO852" s="129">
        <f t="shared" ref="BO852" si="16513">G852/G870</f>
        <v>3.5261472785485595E-2</v>
      </c>
      <c r="BP852" s="130">
        <f t="shared" ref="BP852" si="16514">H852/H870</f>
        <v>6.6534914361001313E-2</v>
      </c>
      <c r="BQ852" s="131">
        <f t="shared" ref="BQ852" si="16515">I852/I870</f>
        <v>4.4281333751841033E-2</v>
      </c>
      <c r="BR852" s="128">
        <f t="shared" ref="BR852" si="16516">J852/J870</f>
        <v>4.4847654912701131E-2</v>
      </c>
      <c r="BS852" s="129">
        <f t="shared" ref="BS852" si="16517">K852/K870</f>
        <v>0.10777709736680956</v>
      </c>
      <c r="BT852" s="130">
        <f t="shared" ref="BT852" si="16518">L852/L870</f>
        <v>3.3848671461177385E-2</v>
      </c>
      <c r="BU852" s="128">
        <f t="shared" ref="BU852" si="16519">M852/M870</f>
        <v>8.5644300586125446E-2</v>
      </c>
      <c r="BV852" s="132">
        <f t="shared" ref="BV852" si="16520">N852/N870</f>
        <v>4.4544581517322893E-2</v>
      </c>
      <c r="BW852" s="133">
        <f t="shared" ref="BW852" si="16521">O852/O870</f>
        <v>6.7983759160229751E-2</v>
      </c>
      <c r="BX852" s="128">
        <f t="shared" ref="BX852" si="16522">P852/P870</f>
        <v>5.2985040062989208E-2</v>
      </c>
      <c r="BY852" s="129">
        <f t="shared" ref="BY852" si="16523">Q852/Q870</f>
        <v>5.4435579056701759E-2</v>
      </c>
      <c r="BZ852" s="130">
        <f t="shared" ref="BZ852" si="16524">R852/R870</f>
        <v>6.659474710592922E-2</v>
      </c>
      <c r="CA852" s="131">
        <f t="shared" ref="CA852" si="16525">S852/S870</f>
        <v>4.9697891240846705E-2</v>
      </c>
      <c r="CB852" s="128">
        <f t="shared" ref="CB852" si="16526">T852/T870</f>
        <v>2.7980702963473467E-2</v>
      </c>
      <c r="CC852" s="129">
        <f t="shared" ref="CC852" si="16527">U852/U870</f>
        <v>6.4745461470102836E-2</v>
      </c>
      <c r="CD852" s="130">
        <f t="shared" ref="CD852" si="16528">V852/V870</f>
        <v>2.9164751598211674E-2</v>
      </c>
      <c r="CE852" s="131">
        <f t="shared" ref="CE852" si="16529">W852/W870</f>
        <v>7.340302838647271E-2</v>
      </c>
      <c r="CF852" s="128">
        <f t="shared" ref="CF852" si="16530">X852/X870</f>
        <v>5.5313828457114279E-2</v>
      </c>
      <c r="CG852" s="129">
        <f t="shared" ref="CG852" si="16531">Y852/Y870</f>
        <v>6.7083935162895195E-2</v>
      </c>
      <c r="CH852" s="130">
        <f t="shared" ref="CH852" si="16532">Z852/Z870</f>
        <v>6.1756562756357672E-2</v>
      </c>
      <c r="CI852" s="128">
        <f t="shared" ref="CI852" si="16533">AA852/AA870</f>
        <v>4.8871085214857973E-2</v>
      </c>
      <c r="CJ852" s="134">
        <f t="shared" ref="CJ852" si="16534">AB852/AB870</f>
        <v>5.4173773745208799E-2</v>
      </c>
      <c r="CK852" s="135">
        <f t="shared" ref="CK852" si="16535">AC852/AC870</f>
        <v>5.6813337368648853E-2</v>
      </c>
    </row>
    <row r="853" spans="1:89" ht="15" thickTop="1" thickBot="1" x14ac:dyDescent="0.3">
      <c r="A853" s="136" t="s">
        <v>23</v>
      </c>
      <c r="B853" s="175">
        <v>1366</v>
      </c>
      <c r="C853" s="176">
        <v>1084</v>
      </c>
      <c r="D853" s="177">
        <v>557</v>
      </c>
      <c r="E853" s="178">
        <v>486</v>
      </c>
      <c r="F853" s="175">
        <v>1479</v>
      </c>
      <c r="G853" s="179">
        <v>767</v>
      </c>
      <c r="H853" s="177">
        <v>2187</v>
      </c>
      <c r="I853" s="178">
        <v>1648</v>
      </c>
      <c r="J853" s="175">
        <v>247</v>
      </c>
      <c r="K853" s="179">
        <v>499</v>
      </c>
      <c r="L853" s="177">
        <v>680</v>
      </c>
      <c r="M853" s="175">
        <v>1434</v>
      </c>
      <c r="N853" s="180">
        <v>1689</v>
      </c>
      <c r="O853" s="181">
        <v>2137</v>
      </c>
      <c r="P853" s="175">
        <v>1003</v>
      </c>
      <c r="Q853" s="179">
        <v>888</v>
      </c>
      <c r="R853" s="177">
        <v>1304</v>
      </c>
      <c r="S853" s="178">
        <v>1120</v>
      </c>
      <c r="T853" s="175">
        <v>228</v>
      </c>
      <c r="U853" s="179">
        <v>350</v>
      </c>
      <c r="V853" s="177">
        <v>665</v>
      </c>
      <c r="W853" s="178">
        <v>1475</v>
      </c>
      <c r="X853" s="175">
        <v>794</v>
      </c>
      <c r="Y853" s="179">
        <v>653</v>
      </c>
      <c r="Z853" s="177">
        <v>2107</v>
      </c>
      <c r="AA853" s="175">
        <v>1803</v>
      </c>
      <c r="AB853" s="156">
        <f t="shared" si="16371"/>
        <v>14306</v>
      </c>
      <c r="AC853" s="157">
        <f t="shared" si="16372"/>
        <v>14344</v>
      </c>
      <c r="AE853" s="302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5.2209142332976612E-2</v>
      </c>
      <c r="BK853" s="129">
        <f t="shared" ref="BK853" si="16536">C853/C870</f>
        <v>4.1527793740183123E-2</v>
      </c>
      <c r="BL853" s="130">
        <f t="shared" ref="BL853" si="16537">D853/D870</f>
        <v>4.6420535044587048E-2</v>
      </c>
      <c r="BM853" s="131">
        <f t="shared" ref="BM853" si="16538">E853/E870</f>
        <v>4.0581162324649298E-2</v>
      </c>
      <c r="BN853" s="128">
        <f t="shared" ref="BN853" si="16539">F853/F870</f>
        <v>5.5376666167440469E-2</v>
      </c>
      <c r="BO853" s="129">
        <f t="shared" ref="BO853" si="16540">G853/G870</f>
        <v>3.2742796157950907E-2</v>
      </c>
      <c r="BP853" s="130">
        <f t="shared" ref="BP853" si="16541">H853/H870</f>
        <v>5.7628458498023713E-2</v>
      </c>
      <c r="BQ853" s="131">
        <f t="shared" ref="BQ853" si="16542">I853/I870</f>
        <v>3.9790424221937855E-2</v>
      </c>
      <c r="BR853" s="128">
        <f t="shared" ref="BR853" si="16543">J853/J870</f>
        <v>4.2280041081821297E-2</v>
      </c>
      <c r="BS853" s="129">
        <f t="shared" ref="BS853" si="16544">K853/K870</f>
        <v>7.6393141457440292E-2</v>
      </c>
      <c r="BT853" s="130">
        <f t="shared" ref="BT853" si="16545">L853/L870</f>
        <v>2.92838379053443E-2</v>
      </c>
      <c r="BU853" s="128">
        <f t="shared" ref="BU853" si="16546">M853/M870</f>
        <v>6.2724171113638358E-2</v>
      </c>
      <c r="BV853" s="132">
        <f t="shared" ref="BV853" si="16547">N853/N870</f>
        <v>4.1589717071729336E-2</v>
      </c>
      <c r="BW853" s="133">
        <f t="shared" ref="BW853" si="16548">O853/O870</f>
        <v>5.2906516141810259E-2</v>
      </c>
      <c r="BX853" s="128">
        <f t="shared" ref="BX853" si="16549">P853/P870</f>
        <v>4.6454541244036869E-2</v>
      </c>
      <c r="BY853" s="129">
        <f t="shared" ref="BY853" si="16550">Q853/Q870</f>
        <v>4.1924366177234315E-2</v>
      </c>
      <c r="BZ853" s="130">
        <f t="shared" ref="BZ853" si="16551">R853/R870</f>
        <v>5.4105638770175511E-2</v>
      </c>
      <c r="CA853" s="131">
        <f t="shared" ref="CA853" si="16552">S853/S870</f>
        <v>4.4816133808170941E-2</v>
      </c>
      <c r="CB853" s="128">
        <f t="shared" ref="CB853" si="16553">T853/T870</f>
        <v>3.1426602343211575E-2</v>
      </c>
      <c r="CC853" s="129">
        <f t="shared" ref="CC853" si="16554">U853/U870</f>
        <v>4.4433159832423512E-2</v>
      </c>
      <c r="CD853" s="130">
        <f t="shared" ref="CD853" si="16555">V853/V870</f>
        <v>2.7785902310617141E-2</v>
      </c>
      <c r="CE853" s="131">
        <f t="shared" ref="CE853" si="16556">W853/W870</f>
        <v>5.4875553406004689E-2</v>
      </c>
      <c r="CF853" s="128">
        <f t="shared" ref="CF853" si="16557">X853/X870</f>
        <v>3.9709927481870466E-2</v>
      </c>
      <c r="CG853" s="129">
        <f t="shared" ref="CG853" si="16558">Y853/Y870</f>
        <v>5.2399293853314072E-2</v>
      </c>
      <c r="CH853" s="130">
        <f t="shared" ref="CH853" si="16559">Z853/Z870</f>
        <v>5.4014561115668581E-2</v>
      </c>
      <c r="CI853" s="128">
        <f t="shared" ref="CI853" si="16560">AA853/AA870</f>
        <v>4.3772760378732699E-2</v>
      </c>
      <c r="CJ853" s="134">
        <f t="shared" ref="CJ853" si="16561">AB853/AB870</f>
        <v>4.6391117394885495E-2</v>
      </c>
      <c r="CK853" s="135">
        <f t="shared" ref="CK853" si="16562">AC853/AC870</f>
        <v>4.6679488556300788E-2</v>
      </c>
    </row>
    <row r="854" spans="1:89" ht="13.5" thickTop="1" x14ac:dyDescent="0.2">
      <c r="A854" s="145" t="s">
        <v>24</v>
      </c>
      <c r="B854" s="189">
        <v>1210</v>
      </c>
      <c r="C854" s="183">
        <v>1017</v>
      </c>
      <c r="D854" s="184">
        <v>535</v>
      </c>
      <c r="E854" s="185">
        <v>394</v>
      </c>
      <c r="F854" s="182">
        <v>1563</v>
      </c>
      <c r="G854" s="186">
        <v>728</v>
      </c>
      <c r="H854" s="184">
        <v>2094</v>
      </c>
      <c r="I854" s="185">
        <v>1632</v>
      </c>
      <c r="J854" s="182">
        <v>253</v>
      </c>
      <c r="K854" s="186">
        <v>359</v>
      </c>
      <c r="L854" s="184">
        <v>762</v>
      </c>
      <c r="M854" s="182">
        <v>1422</v>
      </c>
      <c r="N854" s="187">
        <v>1581</v>
      </c>
      <c r="O854" s="190">
        <v>2034</v>
      </c>
      <c r="P854" s="182">
        <v>937</v>
      </c>
      <c r="Q854" s="186">
        <v>782</v>
      </c>
      <c r="R854" s="184">
        <v>1234</v>
      </c>
      <c r="S854" s="185">
        <v>1088</v>
      </c>
      <c r="T854" s="182">
        <v>212</v>
      </c>
      <c r="U854" s="186">
        <v>299</v>
      </c>
      <c r="V854" s="184">
        <v>708</v>
      </c>
      <c r="W854" s="191">
        <v>1630</v>
      </c>
      <c r="X854" s="182">
        <v>785</v>
      </c>
      <c r="Y854" s="186">
        <v>481</v>
      </c>
      <c r="Z854" s="184">
        <v>2082</v>
      </c>
      <c r="AA854" s="182">
        <v>2404</v>
      </c>
      <c r="AB854" s="156">
        <f t="shared" si="16371"/>
        <v>13956</v>
      </c>
      <c r="AC854" s="157">
        <f t="shared" si="16372"/>
        <v>14270</v>
      </c>
      <c r="AE854" s="235" t="str">
        <f>$AE$17</f>
        <v>17:00 - 17:59</v>
      </c>
      <c r="AF854" s="125">
        <f t="shared" ref="AF854:AU856" si="16563">SUMIF($A$9:$A$32,$AE854,B$846:B$869)</f>
        <v>1407</v>
      </c>
      <c r="AG854" s="172">
        <f t="shared" si="16563"/>
        <v>3634</v>
      </c>
      <c r="AH854" s="126">
        <f t="shared" si="16563"/>
        <v>1084</v>
      </c>
      <c r="AI854" s="166">
        <f t="shared" si="16563"/>
        <v>1186</v>
      </c>
      <c r="AJ854" s="125">
        <f t="shared" si="16563"/>
        <v>1402</v>
      </c>
      <c r="AK854" s="127">
        <f t="shared" si="16563"/>
        <v>2823</v>
      </c>
      <c r="AL854" s="126">
        <f t="shared" si="16563"/>
        <v>2539</v>
      </c>
      <c r="AM854" s="166">
        <f t="shared" si="16563"/>
        <v>4553</v>
      </c>
      <c r="AN854" s="125">
        <f t="shared" si="16563"/>
        <v>1025</v>
      </c>
      <c r="AO854" s="127">
        <f t="shared" si="16563"/>
        <v>235</v>
      </c>
      <c r="AP854" s="126">
        <f t="shared" si="16563"/>
        <v>2929</v>
      </c>
      <c r="AQ854" s="125">
        <f t="shared" si="16563"/>
        <v>814</v>
      </c>
      <c r="AR854" s="165">
        <f t="shared" si="16563"/>
        <v>4109</v>
      </c>
      <c r="AS854" s="167">
        <f t="shared" si="16563"/>
        <v>2433</v>
      </c>
      <c r="AT854" s="125">
        <f t="shared" si="16563"/>
        <v>2126</v>
      </c>
      <c r="AU854" s="127">
        <f t="shared" si="16563"/>
        <v>1623</v>
      </c>
      <c r="AV854" s="126">
        <f t="shared" ref="AP854:BE856" si="16564">SUMIF($A$9:$A$32,$AE854,R$846:R$869)</f>
        <v>1553</v>
      </c>
      <c r="AW854" s="166">
        <f t="shared" si="16564"/>
        <v>2320</v>
      </c>
      <c r="AX854" s="125">
        <f t="shared" si="16564"/>
        <v>1377</v>
      </c>
      <c r="AY854" s="127">
        <f t="shared" si="16564"/>
        <v>271</v>
      </c>
      <c r="AZ854" s="126">
        <f t="shared" si="16564"/>
        <v>2749</v>
      </c>
      <c r="BA854" s="166">
        <f t="shared" si="16564"/>
        <v>1430</v>
      </c>
      <c r="BB854" s="125">
        <f t="shared" si="16564"/>
        <v>2182</v>
      </c>
      <c r="BC854" s="127">
        <f t="shared" si="16564"/>
        <v>687</v>
      </c>
      <c r="BD854" s="170">
        <f t="shared" si="16564"/>
        <v>3004</v>
      </c>
      <c r="BE854" s="171">
        <f t="shared" si="16564"/>
        <v>4031</v>
      </c>
      <c r="BF854" s="156">
        <f>AF854+AH854+AJ854+AL854+AN854+AP854+AR854+AT854+AV854+AX854+AZ854+BB854+BD854</f>
        <v>27486</v>
      </c>
      <c r="BG854" s="157">
        <f>AG854+AI854+AK854+AM854+AO854+AQ854+AS854+AU854+AW854+AY854+BA854+BC854+BE854</f>
        <v>26040</v>
      </c>
      <c r="BI854" s="145" t="s">
        <v>24</v>
      </c>
      <c r="BJ854" s="128">
        <f>B854/B870</f>
        <v>4.6246751261275032E-2</v>
      </c>
      <c r="BK854" s="129">
        <f t="shared" ref="BK854" si="16565">C854/C870</f>
        <v>3.896103896103896E-2</v>
      </c>
      <c r="BL854" s="130">
        <f t="shared" ref="BL854" si="16566">D854/D870</f>
        <v>4.4587048920743395E-2</v>
      </c>
      <c r="BM854" s="131">
        <f t="shared" ref="BM854" si="16567">E854/E870</f>
        <v>3.2899131596526389E-2</v>
      </c>
      <c r="BN854" s="128">
        <f t="shared" ref="BN854" si="16568">F854/F870</f>
        <v>5.8521791223603417E-2</v>
      </c>
      <c r="BO854" s="129">
        <f t="shared" ref="BO854" si="16569">G854/G870</f>
        <v>3.1077908217716114E-2</v>
      </c>
      <c r="BP854" s="130">
        <f t="shared" ref="BP854" si="16570">H854/H870</f>
        <v>5.5177865612648223E-2</v>
      </c>
      <c r="BQ854" s="131">
        <f t="shared" ref="BQ854" si="16571">I854/I870</f>
        <v>3.9404109423666608E-2</v>
      </c>
      <c r="BR854" s="128">
        <f t="shared" ref="BR854" si="16572">J854/J870</f>
        <v>4.3307086614173228E-2</v>
      </c>
      <c r="BS854" s="129">
        <f t="shared" ref="BS854" si="16573">K854/K870</f>
        <v>5.4960195958358847E-2</v>
      </c>
      <c r="BT854" s="130">
        <f t="shared" ref="BT854" si="16574">L854/L870</f>
        <v>3.2815124240988758E-2</v>
      </c>
      <c r="BU854" s="128">
        <f t="shared" ref="BU854" si="16575">M854/M870</f>
        <v>6.2199282652436357E-2</v>
      </c>
      <c r="BV854" s="132">
        <f t="shared" ref="BV854" si="16576">N854/N870</f>
        <v>3.8930339070695132E-2</v>
      </c>
      <c r="BW854" s="133">
        <f t="shared" ref="BW854" si="16577">O854/O870</f>
        <v>5.0356506238859178E-2</v>
      </c>
      <c r="BX854" s="128">
        <f t="shared" ref="BX854" si="16578">P854/P870</f>
        <v>4.3397712009633646E-2</v>
      </c>
      <c r="BY854" s="129">
        <f t="shared" ref="BY854" si="16579">Q854/Q870</f>
        <v>3.6919881025447333E-2</v>
      </c>
      <c r="BZ854" s="130">
        <f t="shared" ref="BZ854" si="16580">R854/R870</f>
        <v>5.1201194971163023E-2</v>
      </c>
      <c r="CA854" s="131">
        <f t="shared" ref="CA854" si="16581">S854/S870</f>
        <v>4.3535672842223198E-2</v>
      </c>
      <c r="CB854" s="128">
        <f t="shared" ref="CB854" si="16582">T854/T870</f>
        <v>2.9221226740179188E-2</v>
      </c>
      <c r="CC854" s="129">
        <f t="shared" ref="CC854" si="16583">U854/U870</f>
        <v>3.7958613685413228E-2</v>
      </c>
      <c r="CD854" s="130">
        <f t="shared" ref="CD854" si="16584">V854/V870</f>
        <v>2.9582584715664564E-2</v>
      </c>
      <c r="CE854" s="131">
        <f t="shared" ref="CE854" si="16585">W854/W870</f>
        <v>6.0642136984262809E-2</v>
      </c>
      <c r="CF854" s="128">
        <f t="shared" ref="CF854" si="16586">X854/X870</f>
        <v>3.9259814953738432E-2</v>
      </c>
      <c r="CG854" s="129">
        <f t="shared" ref="CG854" si="16587">Y854/Y870</f>
        <v>3.8597335901139465E-2</v>
      </c>
      <c r="CH854" s="130">
        <f t="shared" ref="CH854" si="16588">Z854/Z870</f>
        <v>5.3373666940114847E-2</v>
      </c>
      <c r="CI854" s="128">
        <f t="shared" ref="CI854" si="16589">AA854/AA870</f>
        <v>5.8363680504976936E-2</v>
      </c>
      <c r="CJ854" s="134">
        <f t="shared" ref="CJ854" si="16590">AB854/AB870</f>
        <v>4.5256146677130016E-2</v>
      </c>
      <c r="CK854" s="135">
        <f t="shared" ref="CK854" si="16591">AC854/AC870</f>
        <v>4.6438671339822379E-2</v>
      </c>
    </row>
    <row r="855" spans="1:89" x14ac:dyDescent="0.2">
      <c r="A855" s="136" t="s">
        <v>25</v>
      </c>
      <c r="B855" s="192">
        <v>1200</v>
      </c>
      <c r="C855" s="176">
        <v>1246</v>
      </c>
      <c r="D855" s="177">
        <v>570</v>
      </c>
      <c r="E855" s="178">
        <v>485</v>
      </c>
      <c r="F855" s="175">
        <v>1364</v>
      </c>
      <c r="G855" s="179">
        <v>768</v>
      </c>
      <c r="H855" s="177">
        <v>2061</v>
      </c>
      <c r="I855" s="178">
        <v>1817</v>
      </c>
      <c r="J855" s="175">
        <v>249</v>
      </c>
      <c r="K855" s="176">
        <v>312</v>
      </c>
      <c r="L855" s="177">
        <v>775</v>
      </c>
      <c r="M855" s="175">
        <v>1221</v>
      </c>
      <c r="N855" s="180">
        <v>1607</v>
      </c>
      <c r="O855" s="193">
        <v>1865</v>
      </c>
      <c r="P855" s="175">
        <v>910</v>
      </c>
      <c r="Q855" s="176">
        <v>804</v>
      </c>
      <c r="R855" s="177">
        <v>1225</v>
      </c>
      <c r="S855" s="178">
        <v>1005</v>
      </c>
      <c r="T855" s="184">
        <v>258</v>
      </c>
      <c r="U855" s="175">
        <v>262</v>
      </c>
      <c r="V855" s="177">
        <v>712</v>
      </c>
      <c r="W855" s="194">
        <v>1420</v>
      </c>
      <c r="X855" s="175">
        <v>795</v>
      </c>
      <c r="Y855" s="179">
        <v>489</v>
      </c>
      <c r="Z855" s="177">
        <v>2097</v>
      </c>
      <c r="AA855" s="175">
        <v>2101</v>
      </c>
      <c r="AB855" s="156">
        <f t="shared" si="16371"/>
        <v>13823</v>
      </c>
      <c r="AC855" s="157">
        <f t="shared" si="16372"/>
        <v>13795</v>
      </c>
      <c r="AE855" s="237" t="str">
        <f>$AE$18</f>
        <v>18:00 - 18:59</v>
      </c>
      <c r="AF855" s="125">
        <f t="shared" si="16563"/>
        <v>1702</v>
      </c>
      <c r="AG855" s="176">
        <f t="shared" si="16563"/>
        <v>3396</v>
      </c>
      <c r="AH855" s="177">
        <f t="shared" si="16563"/>
        <v>875</v>
      </c>
      <c r="AI855" s="178">
        <f t="shared" si="16563"/>
        <v>1234</v>
      </c>
      <c r="AJ855" s="238">
        <f t="shared" si="16563"/>
        <v>1218</v>
      </c>
      <c r="AK855" s="179">
        <f t="shared" si="16563"/>
        <v>2497</v>
      </c>
      <c r="AL855" s="177">
        <f t="shared" si="16563"/>
        <v>2360</v>
      </c>
      <c r="AM855" s="178">
        <f t="shared" si="16563"/>
        <v>4941</v>
      </c>
      <c r="AN855" s="238">
        <f t="shared" si="16563"/>
        <v>608</v>
      </c>
      <c r="AO855" s="179">
        <f t="shared" si="16563"/>
        <v>292</v>
      </c>
      <c r="AP855" s="177">
        <f t="shared" si="16564"/>
        <v>3108</v>
      </c>
      <c r="AQ855" s="238">
        <f t="shared" si="16564"/>
        <v>838</v>
      </c>
      <c r="AR855" s="180">
        <f t="shared" si="16564"/>
        <v>4134</v>
      </c>
      <c r="AS855" s="181">
        <f t="shared" si="16564"/>
        <v>2622</v>
      </c>
      <c r="AT855" s="238">
        <f t="shared" si="16564"/>
        <v>1880</v>
      </c>
      <c r="AU855" s="179">
        <f t="shared" si="16564"/>
        <v>1988</v>
      </c>
      <c r="AV855" s="177">
        <f t="shared" si="16564"/>
        <v>1691</v>
      </c>
      <c r="AW855" s="178">
        <f t="shared" si="16564"/>
        <v>2613</v>
      </c>
      <c r="AX855" s="238">
        <f t="shared" si="16564"/>
        <v>1121</v>
      </c>
      <c r="AY855" s="179">
        <f t="shared" si="16564"/>
        <v>275</v>
      </c>
      <c r="AZ855" s="177">
        <f t="shared" si="16564"/>
        <v>3324</v>
      </c>
      <c r="BA855" s="178">
        <f t="shared" si="16564"/>
        <v>1608</v>
      </c>
      <c r="BB855" s="238">
        <f t="shared" si="16564"/>
        <v>2051</v>
      </c>
      <c r="BC855" s="179">
        <f t="shared" si="16564"/>
        <v>830</v>
      </c>
      <c r="BD855" s="177">
        <f t="shared" si="16564"/>
        <v>2665</v>
      </c>
      <c r="BE855" s="238">
        <f t="shared" si="16564"/>
        <v>4331</v>
      </c>
      <c r="BF855" s="158">
        <f>SUM(AF855,AH855,AJ855,AL855,AN855,AP855,AR855,AT855,AV855,AX855,AZ855,BB855,BD855)</f>
        <v>26737</v>
      </c>
      <c r="BG855" s="159">
        <f>SUM(AG855,AI855,AK855,AM855,AO855,AQ855,AS855,AU855,AW855,AY855,BA855,BC855,BE855)</f>
        <v>27465</v>
      </c>
      <c r="BI855" s="136" t="s">
        <v>25</v>
      </c>
      <c r="BJ855" s="128">
        <f>B855/B870</f>
        <v>4.5864546705396726E-2</v>
      </c>
      <c r="BK855" s="129">
        <f t="shared" ref="BK855" si="16592">C855/C870</f>
        <v>4.7733976937516763E-2</v>
      </c>
      <c r="BL855" s="130">
        <f t="shared" ref="BL855" si="16593">D855/D870</f>
        <v>4.7503958663221935E-2</v>
      </c>
      <c r="BM855" s="131">
        <f t="shared" ref="BM855" si="16594">E855/E870</f>
        <v>4.0497661990647964E-2</v>
      </c>
      <c r="BN855" s="128">
        <f t="shared" ref="BN855" si="16595">F855/F870</f>
        <v>5.1070840197693576E-2</v>
      </c>
      <c r="BO855" s="129">
        <f t="shared" ref="BO855" si="16596">G855/G870</f>
        <v>3.2785485592315901E-2</v>
      </c>
      <c r="BP855" s="130">
        <f t="shared" ref="BP855" si="16597">H855/H870</f>
        <v>5.4308300395256914E-2</v>
      </c>
      <c r="BQ855" s="131">
        <f t="shared" ref="BQ855" si="16598">I855/I870</f>
        <v>4.3870874278677835E-2</v>
      </c>
      <c r="BR855" s="128">
        <f t="shared" ref="BR855" si="16599">J855/J870</f>
        <v>4.2622389592605274E-2</v>
      </c>
      <c r="BS855" s="129">
        <f t="shared" ref="BS855" si="16600">K855/K870</f>
        <v>4.7764849969381504E-2</v>
      </c>
      <c r="BT855" s="130">
        <f t="shared" ref="BT855" si="16601">L855/L870</f>
        <v>3.3374962318590932E-2</v>
      </c>
      <c r="BU855" s="128">
        <f t="shared" ref="BU855" si="16602">M855/M870</f>
        <v>5.340740092730295E-2</v>
      </c>
      <c r="BV855" s="132">
        <f t="shared" ref="BV855" si="16603">N855/N870</f>
        <v>3.9570559700573736E-2</v>
      </c>
      <c r="BW855" s="133">
        <f t="shared" ref="BW855" si="16604">O855/O870</f>
        <v>4.6172509407803528E-2</v>
      </c>
      <c r="BX855" s="128">
        <f t="shared" ref="BX855" si="16605">P855/P870</f>
        <v>4.214719095919596E-2</v>
      </c>
      <c r="BY855" s="129">
        <f t="shared" ref="BY855" si="16606">Q855/Q870</f>
        <v>3.79585477550635E-2</v>
      </c>
      <c r="BZ855" s="130">
        <f t="shared" ref="BZ855" si="16607">R855/R870</f>
        <v>5.0827766482718556E-2</v>
      </c>
      <c r="CA855" s="131">
        <f t="shared" ref="CA855" si="16608">S855/S870</f>
        <v>4.0214477211796246E-2</v>
      </c>
      <c r="CB855" s="128">
        <f t="shared" ref="CB855" si="16609">T855/T870</f>
        <v>3.5561681598897311E-2</v>
      </c>
      <c r="CC855" s="129">
        <f t="shared" ref="CC855" si="16610">U855/U870</f>
        <v>3.3261393931699884E-2</v>
      </c>
      <c r="CD855" s="130">
        <f t="shared" ref="CD855" si="16611">V855/V870</f>
        <v>2.9749717962645719E-2</v>
      </c>
      <c r="CE855" s="131">
        <f t="shared" ref="CE855" si="16612">W855/W870</f>
        <v>5.2829346329848578E-2</v>
      </c>
      <c r="CF855" s="128">
        <f t="shared" ref="CF855" si="16613">X855/X870</f>
        <v>3.9759939984996252E-2</v>
      </c>
      <c r="CG855" s="129">
        <f t="shared" ref="CG855" si="16614">Y855/Y870</f>
        <v>3.9239287433798752E-2</v>
      </c>
      <c r="CH855" s="130">
        <f t="shared" ref="CH855" si="16615">Z855/Z870</f>
        <v>5.3758203445447086E-2</v>
      </c>
      <c r="CI855" s="128">
        <f t="shared" ref="CI855" si="16616">AA855/AA870</f>
        <v>5.1007526098567617E-2</v>
      </c>
      <c r="CJ855" s="134">
        <f t="shared" ref="CJ855" si="16617">AB855/AB870</f>
        <v>4.4824857804382931E-2</v>
      </c>
      <c r="CK855" s="135">
        <f t="shared" ref="CK855" si="16618">AC855/AC870</f>
        <v>4.489288515296775E-2</v>
      </c>
    </row>
    <row r="856" spans="1:89" ht="13.5" thickBot="1" x14ac:dyDescent="0.25">
      <c r="A856" s="145" t="s">
        <v>26</v>
      </c>
      <c r="B856" s="189">
        <v>1076</v>
      </c>
      <c r="C856" s="183">
        <v>977</v>
      </c>
      <c r="D856" s="184">
        <v>416</v>
      </c>
      <c r="E856" s="185">
        <v>478</v>
      </c>
      <c r="F856" s="182">
        <v>1048</v>
      </c>
      <c r="G856" s="186">
        <v>726</v>
      </c>
      <c r="H856" s="184">
        <v>1719</v>
      </c>
      <c r="I856" s="185">
        <v>1608</v>
      </c>
      <c r="J856" s="182">
        <v>266</v>
      </c>
      <c r="K856" s="183">
        <v>258</v>
      </c>
      <c r="L856" s="184">
        <v>876</v>
      </c>
      <c r="M856" s="182">
        <v>1081</v>
      </c>
      <c r="N856" s="187">
        <v>1508</v>
      </c>
      <c r="O856" s="190">
        <v>1709</v>
      </c>
      <c r="P856" s="182">
        <v>865</v>
      </c>
      <c r="Q856" s="183">
        <v>749</v>
      </c>
      <c r="R856" s="184">
        <v>1081</v>
      </c>
      <c r="S856" s="185">
        <v>1051</v>
      </c>
      <c r="T856" s="182">
        <v>160</v>
      </c>
      <c r="U856" s="186">
        <v>312</v>
      </c>
      <c r="V856" s="184">
        <v>757</v>
      </c>
      <c r="W856" s="191">
        <v>1226</v>
      </c>
      <c r="X856" s="182">
        <v>713</v>
      </c>
      <c r="Y856" s="186">
        <v>401</v>
      </c>
      <c r="Z856" s="184">
        <v>1867</v>
      </c>
      <c r="AA856" s="182">
        <v>2163</v>
      </c>
      <c r="AB856" s="156">
        <f t="shared" si="16371"/>
        <v>12352</v>
      </c>
      <c r="AC856" s="157">
        <f t="shared" si="16372"/>
        <v>12739</v>
      </c>
      <c r="AE856" s="235">
        <f>$AE$19</f>
        <v>0</v>
      </c>
      <c r="AF856" s="125">
        <f t="shared" si="16563"/>
        <v>0</v>
      </c>
      <c r="AG856" s="183">
        <f t="shared" si="16563"/>
        <v>0</v>
      </c>
      <c r="AH856" s="184">
        <f t="shared" si="16563"/>
        <v>0</v>
      </c>
      <c r="AI856" s="185">
        <f t="shared" si="16563"/>
        <v>0</v>
      </c>
      <c r="AJ856" s="182">
        <f t="shared" si="16563"/>
        <v>0</v>
      </c>
      <c r="AK856" s="186">
        <f t="shared" si="16563"/>
        <v>0</v>
      </c>
      <c r="AL856" s="184">
        <f t="shared" si="16563"/>
        <v>0</v>
      </c>
      <c r="AM856" s="185">
        <f t="shared" si="16563"/>
        <v>0</v>
      </c>
      <c r="AN856" s="182">
        <f t="shared" si="16563"/>
        <v>0</v>
      </c>
      <c r="AO856" s="186">
        <f t="shared" si="16563"/>
        <v>0</v>
      </c>
      <c r="AP856" s="184">
        <f t="shared" si="16564"/>
        <v>0</v>
      </c>
      <c r="AQ856" s="182">
        <f t="shared" si="16564"/>
        <v>0</v>
      </c>
      <c r="AR856" s="187">
        <f t="shared" si="16564"/>
        <v>0</v>
      </c>
      <c r="AS856" s="188">
        <f t="shared" si="16564"/>
        <v>0</v>
      </c>
      <c r="AT856" s="182">
        <f t="shared" si="16564"/>
        <v>0</v>
      </c>
      <c r="AU856" s="186">
        <f t="shared" si="16564"/>
        <v>0</v>
      </c>
      <c r="AV856" s="184">
        <f t="shared" si="16564"/>
        <v>0</v>
      </c>
      <c r="AW856" s="185">
        <f t="shared" si="16564"/>
        <v>0</v>
      </c>
      <c r="AX856" s="182">
        <f t="shared" si="16564"/>
        <v>0</v>
      </c>
      <c r="AY856" s="186">
        <f t="shared" si="16564"/>
        <v>0</v>
      </c>
      <c r="AZ856" s="184">
        <f t="shared" si="16564"/>
        <v>0</v>
      </c>
      <c r="BA856" s="185">
        <f t="shared" si="16564"/>
        <v>0</v>
      </c>
      <c r="BB856" s="182">
        <f t="shared" si="16564"/>
        <v>0</v>
      </c>
      <c r="BC856" s="186">
        <f t="shared" si="16564"/>
        <v>0</v>
      </c>
      <c r="BD856" s="184">
        <f t="shared" si="16564"/>
        <v>0</v>
      </c>
      <c r="BE856" s="182">
        <f t="shared" si="16564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4.1125210212505731E-2</v>
      </c>
      <c r="BK856" s="129">
        <f t="shared" ref="BK856" si="16619">C856/C870</f>
        <v>3.7428648048117075E-2</v>
      </c>
      <c r="BL856" s="130">
        <f t="shared" ref="BL856" si="16620">D856/D870</f>
        <v>3.4669555796316358E-2</v>
      </c>
      <c r="BM856" s="131">
        <f t="shared" ref="BM856" si="16621">E856/E870</f>
        <v>3.9913159652638613E-2</v>
      </c>
      <c r="BN856" s="128">
        <f t="shared" ref="BN856" si="16622">F856/F870</f>
        <v>3.9239179272128201E-2</v>
      </c>
      <c r="BO856" s="129">
        <f t="shared" ref="BO856" si="16623">G856/G870</f>
        <v>3.0992529348986126E-2</v>
      </c>
      <c r="BP856" s="130">
        <f t="shared" ref="BP856" si="16624">H856/H870</f>
        <v>4.5296442687747032E-2</v>
      </c>
      <c r="BQ856" s="131">
        <f t="shared" ref="BQ856" si="16625">I856/I870</f>
        <v>3.8824637226259749E-2</v>
      </c>
      <c r="BR856" s="128">
        <f t="shared" ref="BR856" si="16626">J856/J870</f>
        <v>4.5532351934269084E-2</v>
      </c>
      <c r="BS856" s="129">
        <f t="shared" ref="BS856" si="16627">K856/K870</f>
        <v>3.9497856705450092E-2</v>
      </c>
      <c r="BT856" s="130">
        <f t="shared" ref="BT856" si="16628">L856/L870</f>
        <v>3.7724473536884719E-2</v>
      </c>
      <c r="BU856" s="128">
        <f t="shared" ref="BU856" si="16629">M856/M870</f>
        <v>4.7283702213279676E-2</v>
      </c>
      <c r="BV856" s="132">
        <f t="shared" ref="BV856" si="16630">N856/N870</f>
        <v>3.7132796532959048E-2</v>
      </c>
      <c r="BW856" s="133">
        <f t="shared" ref="BW856" si="16631">O856/O870</f>
        <v>4.2310358486829076E-2</v>
      </c>
      <c r="BX856" s="128">
        <f t="shared" ref="BX856" si="16632">P856/P870</f>
        <v>4.0062989208466487E-2</v>
      </c>
      <c r="BY856" s="129">
        <f t="shared" ref="BY856" si="16633">Q856/Q870</f>
        <v>3.5361880931023083E-2</v>
      </c>
      <c r="BZ856" s="130">
        <f t="shared" ref="BZ856" si="16634">R856/R870</f>
        <v>4.4852910667607153E-2</v>
      </c>
      <c r="CA856" s="131">
        <f t="shared" ref="CA856" si="16635">S856/S870</f>
        <v>4.2055139850346125E-2</v>
      </c>
      <c r="CB856" s="128">
        <f t="shared" ref="CB856" si="16636">T856/T870</f>
        <v>2.2053756030323914E-2</v>
      </c>
      <c r="CC856" s="129">
        <f t="shared" ref="CC856" si="16637">U856/U870</f>
        <v>3.9608988193474672E-2</v>
      </c>
      <c r="CD856" s="130">
        <f t="shared" ref="CD856" si="16638">V856/V870</f>
        <v>3.1629966991183721E-2</v>
      </c>
      <c r="CE856" s="131">
        <f t="shared" ref="CE856" si="16639">W856/W870</f>
        <v>4.5611815915770675E-2</v>
      </c>
      <c r="CF856" s="128">
        <f t="shared" ref="CF856" si="16640">X856/X870</f>
        <v>3.565891472868217E-2</v>
      </c>
      <c r="CG856" s="129">
        <f t="shared" ref="CG856" si="16641">Y856/Y870</f>
        <v>3.2177820574546621E-2</v>
      </c>
      <c r="CH856" s="130">
        <f t="shared" ref="CH856" si="16642">Z856/Z870</f>
        <v>4.7861977030352748E-2</v>
      </c>
      <c r="CI856" s="128">
        <f t="shared" ref="CI856" si="16643">AA856/AA870</f>
        <v>5.2512745812090311E-2</v>
      </c>
      <c r="CJ856" s="134">
        <f t="shared" ref="CJ856" si="16644">AB856/AB870</f>
        <v>4.005473801633061E-2</v>
      </c>
      <c r="CK856" s="135">
        <f t="shared" ref="CK856" si="16645">AC856/AC870</f>
        <v>4.1456358388086707E-2</v>
      </c>
    </row>
    <row r="857" spans="1:89" ht="14.25" thickTop="1" thickBot="1" x14ac:dyDescent="0.25">
      <c r="A857" s="136" t="s">
        <v>27</v>
      </c>
      <c r="B857" s="192">
        <v>1009</v>
      </c>
      <c r="C857" s="176">
        <v>1265</v>
      </c>
      <c r="D857" s="177">
        <v>447</v>
      </c>
      <c r="E857" s="178">
        <v>529</v>
      </c>
      <c r="F857" s="175">
        <v>1002</v>
      </c>
      <c r="G857" s="179">
        <v>1005</v>
      </c>
      <c r="H857" s="177">
        <v>1807</v>
      </c>
      <c r="I857" s="178">
        <v>1865</v>
      </c>
      <c r="J857" s="175">
        <v>299</v>
      </c>
      <c r="K857" s="176">
        <v>247</v>
      </c>
      <c r="L857" s="177">
        <v>869</v>
      </c>
      <c r="M857" s="175">
        <v>837</v>
      </c>
      <c r="N857" s="180">
        <v>1756</v>
      </c>
      <c r="O857" s="193">
        <v>1441</v>
      </c>
      <c r="P857" s="175">
        <v>1072</v>
      </c>
      <c r="Q857" s="176">
        <v>720</v>
      </c>
      <c r="R857" s="177">
        <v>1073</v>
      </c>
      <c r="S857" s="178">
        <v>1092</v>
      </c>
      <c r="T857" s="175">
        <v>273</v>
      </c>
      <c r="U857" s="179">
        <v>228</v>
      </c>
      <c r="V857" s="177">
        <v>958</v>
      </c>
      <c r="W857" s="194">
        <v>1151</v>
      </c>
      <c r="X857" s="175">
        <v>715</v>
      </c>
      <c r="Y857" s="179">
        <v>410</v>
      </c>
      <c r="Z857" s="177">
        <v>1902</v>
      </c>
      <c r="AA857" s="175">
        <v>2126</v>
      </c>
      <c r="AB857" s="156">
        <f t="shared" si="16371"/>
        <v>13182</v>
      </c>
      <c r="AC857" s="157">
        <f t="shared" si="16372"/>
        <v>12916</v>
      </c>
      <c r="AE857" s="229" t="s">
        <v>13</v>
      </c>
      <c r="AF857" s="20">
        <f t="shared" ref="AF857:BG857" si="16646">SUM(AF854:AF856)</f>
        <v>3109</v>
      </c>
      <c r="AG857" s="21">
        <f t="shared" si="16646"/>
        <v>7030</v>
      </c>
      <c r="AH857" s="20">
        <f t="shared" si="16646"/>
        <v>1959</v>
      </c>
      <c r="AI857" s="21">
        <f t="shared" si="16646"/>
        <v>2420</v>
      </c>
      <c r="AJ857" s="20">
        <f t="shared" si="16646"/>
        <v>2620</v>
      </c>
      <c r="AK857" s="21">
        <f t="shared" si="16646"/>
        <v>5320</v>
      </c>
      <c r="AL857" s="20">
        <f t="shared" si="16646"/>
        <v>4899</v>
      </c>
      <c r="AM857" s="21">
        <f t="shared" si="16646"/>
        <v>9494</v>
      </c>
      <c r="AN857" s="20">
        <f t="shared" si="16646"/>
        <v>1633</v>
      </c>
      <c r="AO857" s="21">
        <f t="shared" si="16646"/>
        <v>527</v>
      </c>
      <c r="AP857" s="20">
        <f t="shared" si="16646"/>
        <v>6037</v>
      </c>
      <c r="AQ857" s="21">
        <f t="shared" si="16646"/>
        <v>1652</v>
      </c>
      <c r="AR857" s="20">
        <f t="shared" si="16646"/>
        <v>8243</v>
      </c>
      <c r="AS857" s="21">
        <f t="shared" si="16646"/>
        <v>5055</v>
      </c>
      <c r="AT857" s="20">
        <f t="shared" si="16646"/>
        <v>4006</v>
      </c>
      <c r="AU857" s="21">
        <f t="shared" si="16646"/>
        <v>3611</v>
      </c>
      <c r="AV857" s="20">
        <f t="shared" si="16646"/>
        <v>3244</v>
      </c>
      <c r="AW857" s="21">
        <f t="shared" si="16646"/>
        <v>4933</v>
      </c>
      <c r="AX857" s="20">
        <f t="shared" si="16646"/>
        <v>2498</v>
      </c>
      <c r="AY857" s="21">
        <f t="shared" si="16646"/>
        <v>546</v>
      </c>
      <c r="AZ857" s="20">
        <f t="shared" si="16646"/>
        <v>6073</v>
      </c>
      <c r="BA857" s="21">
        <f t="shared" si="16646"/>
        <v>3038</v>
      </c>
      <c r="BB857" s="20">
        <f t="shared" si="16646"/>
        <v>4233</v>
      </c>
      <c r="BC857" s="21">
        <f t="shared" si="16646"/>
        <v>1517</v>
      </c>
      <c r="BD857" s="20">
        <f t="shared" si="16646"/>
        <v>5669</v>
      </c>
      <c r="BE857" s="21">
        <f t="shared" si="16646"/>
        <v>8362</v>
      </c>
      <c r="BF857" s="160">
        <f t="shared" si="16646"/>
        <v>54223</v>
      </c>
      <c r="BG857" s="161">
        <f t="shared" si="16646"/>
        <v>53505</v>
      </c>
      <c r="BI857" s="136" t="s">
        <v>27</v>
      </c>
      <c r="BJ857" s="128">
        <f>B857/B870</f>
        <v>3.856443968812108E-2</v>
      </c>
      <c r="BK857" s="129">
        <f t="shared" ref="BK857" si="16647">C857/C870</f>
        <v>4.8461862621154657E-2</v>
      </c>
      <c r="BL857" s="130">
        <f t="shared" ref="BL857" si="16648">D857/D870</f>
        <v>3.7253104425368784E-2</v>
      </c>
      <c r="BM857" s="131">
        <f t="shared" ref="BM857" si="16649">E857/E870</f>
        <v>4.4171676686706747E-2</v>
      </c>
      <c r="BN857" s="128">
        <f t="shared" ref="BN857" si="16650">F857/F870</f>
        <v>3.7516848884229445E-2</v>
      </c>
      <c r="BO857" s="129">
        <f t="shared" ref="BO857" si="16651">G857/G870</f>
        <v>4.2902881536819634E-2</v>
      </c>
      <c r="BP857" s="130">
        <f t="shared" ref="BP857" si="16652">H857/H870</f>
        <v>4.7615283267457183E-2</v>
      </c>
      <c r="BQ857" s="131">
        <f t="shared" ref="BQ857" si="16653">I857/I870</f>
        <v>4.502981867349156E-2</v>
      </c>
      <c r="BR857" s="128">
        <f t="shared" ref="BR857" si="16654">J857/J870</f>
        <v>5.1181102362204724E-2</v>
      </c>
      <c r="BS857" s="129">
        <f t="shared" ref="BS857" si="16655">K857/K870</f>
        <v>3.781383955909369E-2</v>
      </c>
      <c r="BT857" s="130">
        <f t="shared" ref="BT857" si="16656">L857/L870</f>
        <v>3.7423022264329704E-2</v>
      </c>
      <c r="BU857" s="128">
        <f t="shared" ref="BU857" si="16657">M857/M870</f>
        <v>3.6610970168839123E-2</v>
      </c>
      <c r="BV857" s="132">
        <f t="shared" ref="BV857" si="16658">N857/N870</f>
        <v>4.323951638718574E-2</v>
      </c>
      <c r="BW857" s="133">
        <f t="shared" ref="BW857" si="16659">O857/O870</f>
        <v>3.5675381263616558E-2</v>
      </c>
      <c r="BX857" s="128">
        <f t="shared" ref="BX857" si="16660">P857/P870</f>
        <v>4.9650317261822056E-2</v>
      </c>
      <c r="BY857" s="129">
        <f t="shared" ref="BY857" si="16661">Q857/Q870</f>
        <v>3.3992729332892685E-2</v>
      </c>
      <c r="BZ857" s="130">
        <f t="shared" ref="BZ857" si="16662">R857/R870</f>
        <v>4.4520974233434298E-2</v>
      </c>
      <c r="CA857" s="131">
        <f t="shared" ref="CA857" si="16663">S857/S870</f>
        <v>4.3695730462966667E-2</v>
      </c>
      <c r="CB857" s="128">
        <f t="shared" ref="CB857" si="16664">T857/T870</f>
        <v>3.762922122674018E-2</v>
      </c>
      <c r="CC857" s="129">
        <f t="shared" ref="CC857" si="16665">U857/U870</f>
        <v>2.8945029833693032E-2</v>
      </c>
      <c r="CD857" s="130">
        <f t="shared" ref="CD857" si="16666">V857/V870</f>
        <v>4.0028412651986797E-2</v>
      </c>
      <c r="CE857" s="131">
        <f t="shared" ref="CE857" si="16667">W857/W870</f>
        <v>4.2821533539194163E-2</v>
      </c>
      <c r="CF857" s="128">
        <f t="shared" ref="CF857" si="16668">X857/X870</f>
        <v>3.5758939734933735E-2</v>
      </c>
      <c r="CG857" s="129">
        <f t="shared" ref="CG857" si="16669">Y857/Y870</f>
        <v>3.2900016048788318E-2</v>
      </c>
      <c r="CH857" s="130">
        <f t="shared" ref="CH857" si="16670">Z857/Z870</f>
        <v>4.875922887612797E-2</v>
      </c>
      <c r="CI857" s="128">
        <f t="shared" ref="CI857" si="16671">AA857/AA870</f>
        <v>5.1614469531439673E-2</v>
      </c>
      <c r="CJ857" s="134">
        <f t="shared" ref="CJ857" si="16672">AB857/AB870</f>
        <v>4.2746240004150747E-2</v>
      </c>
      <c r="CK857" s="135">
        <f t="shared" ref="CK857" si="16673">AC857/AC870</f>
        <v>4.2032367135609379E-2</v>
      </c>
    </row>
    <row r="858" spans="1:89" ht="13.5" thickTop="1" x14ac:dyDescent="0.2">
      <c r="A858" s="145" t="s">
        <v>28</v>
      </c>
      <c r="B858" s="189">
        <v>916</v>
      </c>
      <c r="C858" s="183">
        <v>1546</v>
      </c>
      <c r="D858" s="184">
        <v>576</v>
      </c>
      <c r="E858" s="185">
        <v>527</v>
      </c>
      <c r="F858" s="182">
        <v>1041</v>
      </c>
      <c r="G858" s="186">
        <v>1415</v>
      </c>
      <c r="H858" s="184">
        <v>1734</v>
      </c>
      <c r="I858" s="185">
        <v>2379</v>
      </c>
      <c r="J858" s="182">
        <v>310</v>
      </c>
      <c r="K858" s="183">
        <v>199</v>
      </c>
      <c r="L858" s="184">
        <v>1607</v>
      </c>
      <c r="M858" s="182">
        <v>756</v>
      </c>
      <c r="N858" s="187">
        <v>2233</v>
      </c>
      <c r="O858" s="190">
        <v>1535</v>
      </c>
      <c r="P858" s="182">
        <v>1180</v>
      </c>
      <c r="Q858" s="183">
        <v>736</v>
      </c>
      <c r="R858" s="184">
        <v>1063</v>
      </c>
      <c r="S858" s="185">
        <v>1141</v>
      </c>
      <c r="T858" s="182">
        <v>400</v>
      </c>
      <c r="U858" s="186">
        <v>197</v>
      </c>
      <c r="V858" s="184">
        <v>1371</v>
      </c>
      <c r="W858" s="191">
        <v>1075</v>
      </c>
      <c r="X858" s="182">
        <v>993</v>
      </c>
      <c r="Y858" s="186">
        <v>343</v>
      </c>
      <c r="Z858" s="184">
        <v>1951</v>
      </c>
      <c r="AA858" s="182">
        <v>2309</v>
      </c>
      <c r="AB858" s="156">
        <f t="shared" si="16371"/>
        <v>15375</v>
      </c>
      <c r="AC858" s="157">
        <f t="shared" si="16372"/>
        <v>14158</v>
      </c>
      <c r="BI858" s="145" t="s">
        <v>28</v>
      </c>
      <c r="BJ858" s="128">
        <f>B858/B870</f>
        <v>3.5009937318452838E-2</v>
      </c>
      <c r="BK858" s="129">
        <f t="shared" ref="BK858" si="16674">C858/C870</f>
        <v>5.9226908784430911E-2</v>
      </c>
      <c r="BL858" s="130">
        <f t="shared" ref="BL858" si="16675">D858/D870</f>
        <v>4.8004000333361115E-2</v>
      </c>
      <c r="BM858" s="131">
        <f t="shared" ref="BM858" si="16676">E858/E870</f>
        <v>4.4004676018704073E-2</v>
      </c>
      <c r="BN858" s="128">
        <f t="shared" ref="BN858" si="16677">F858/F870</f>
        <v>3.8977085517447954E-2</v>
      </c>
      <c r="BO858" s="129">
        <f t="shared" ref="BO858" si="16678">G858/G870</f>
        <v>6.040554962646745E-2</v>
      </c>
      <c r="BP858" s="130">
        <f t="shared" ref="BP858" si="16679">H858/H870</f>
        <v>4.5691699604743084E-2</v>
      </c>
      <c r="BQ858" s="131">
        <f t="shared" ref="BQ858" si="16680">I858/I870</f>
        <v>5.744018156795519E-2</v>
      </c>
      <c r="BR858" s="128">
        <f t="shared" ref="BR858" si="16681">J858/J870</f>
        <v>5.3064019171516603E-2</v>
      </c>
      <c r="BS858" s="129">
        <f t="shared" ref="BS858" si="16682">K858/K870</f>
        <v>3.0465401102265768E-2</v>
      </c>
      <c r="BT858" s="130">
        <f t="shared" ref="BT858" si="16683">L858/L870</f>
        <v>6.9204599285129842E-2</v>
      </c>
      <c r="BU858" s="128">
        <f t="shared" ref="BU858" si="16684">M858/M870</f>
        <v>3.3067973055725661E-2</v>
      </c>
      <c r="BV858" s="132">
        <f t="shared" ref="BV858" si="16685">N858/N870</f>
        <v>5.4985102558420131E-2</v>
      </c>
      <c r="BW858" s="133">
        <f t="shared" ref="BW858" si="16686">O858/O870</f>
        <v>3.8002574767280653E-2</v>
      </c>
      <c r="BX858" s="128">
        <f t="shared" ref="BX858" si="16687">P858/P870</f>
        <v>5.4652401463572788E-2</v>
      </c>
      <c r="BY858" s="129">
        <f t="shared" ref="BY858" si="16688">Q858/Q870</f>
        <v>3.4748123318068078E-2</v>
      </c>
      <c r="BZ858" s="130">
        <f t="shared" ref="BZ858" si="16689">R858/R870</f>
        <v>4.4106053690718225E-2</v>
      </c>
      <c r="CA858" s="131">
        <f t="shared" ref="CA858" si="16690">S858/S870</f>
        <v>4.5656436317074146E-2</v>
      </c>
      <c r="CB858" s="128">
        <f t="shared" ref="CB858" si="16691">T858/T870</f>
        <v>5.5134390075809787E-2</v>
      </c>
      <c r="CC858" s="129">
        <f t="shared" ref="CC858" si="16692">U858/U870</f>
        <v>2.5009521391392661E-2</v>
      </c>
      <c r="CD858" s="130">
        <f t="shared" ref="CD858" si="16693">V858/V870</f>
        <v>5.7284920402791123E-2</v>
      </c>
      <c r="CE858" s="131">
        <f t="shared" ref="CE858" si="16694">W858/W870</f>
        <v>3.9994047397596634E-2</v>
      </c>
      <c r="CF858" s="128">
        <f t="shared" ref="CF858" si="16695">X858/X870</f>
        <v>4.9662415603900972E-2</v>
      </c>
      <c r="CG858" s="129">
        <f t="shared" ref="CG858" si="16696">Y858/Y870</f>
        <v>2.752367196276681E-2</v>
      </c>
      <c r="CH858" s="130">
        <f t="shared" ref="CH858" si="16697">Z858/Z870</f>
        <v>5.0015381460213289E-2</v>
      </c>
      <c r="CI858" s="128">
        <f t="shared" ref="CI858" si="16698">AA858/AA870</f>
        <v>5.605729546006312E-2</v>
      </c>
      <c r="CJ858" s="134">
        <f t="shared" ref="CJ858" si="16699">AB858/AB870</f>
        <v>4.9857642244258669E-2</v>
      </c>
      <c r="CK858" s="135">
        <f t="shared" ref="CK858" si="16700">AC858/AC870</f>
        <v>4.6074191228395601E-2</v>
      </c>
    </row>
    <row r="859" spans="1:89" x14ac:dyDescent="0.2">
      <c r="A859" s="136" t="s">
        <v>29</v>
      </c>
      <c r="B859" s="192">
        <v>1056</v>
      </c>
      <c r="C859" s="176">
        <v>1968</v>
      </c>
      <c r="D859" s="177">
        <v>883</v>
      </c>
      <c r="E859" s="178">
        <v>734</v>
      </c>
      <c r="F859" s="175">
        <v>1218</v>
      </c>
      <c r="G859" s="179">
        <v>1801</v>
      </c>
      <c r="H859" s="177">
        <v>2034</v>
      </c>
      <c r="I859" s="178">
        <v>2890</v>
      </c>
      <c r="J859" s="175">
        <v>622</v>
      </c>
      <c r="K859" s="176">
        <v>211</v>
      </c>
      <c r="L859" s="177">
        <v>2244</v>
      </c>
      <c r="M859" s="175">
        <v>703</v>
      </c>
      <c r="N859" s="180">
        <v>2972</v>
      </c>
      <c r="O859" s="193">
        <v>2155</v>
      </c>
      <c r="P859" s="175">
        <v>1451</v>
      </c>
      <c r="Q859" s="176">
        <v>1134</v>
      </c>
      <c r="R859" s="177">
        <v>1458</v>
      </c>
      <c r="S859" s="178">
        <v>1776</v>
      </c>
      <c r="T859" s="175">
        <v>871</v>
      </c>
      <c r="U859" s="179">
        <v>175</v>
      </c>
      <c r="V859" s="177">
        <v>2170</v>
      </c>
      <c r="W859" s="194">
        <v>1303</v>
      </c>
      <c r="X859" s="175">
        <v>1519</v>
      </c>
      <c r="Y859" s="179">
        <v>500</v>
      </c>
      <c r="Z859" s="177">
        <v>2287</v>
      </c>
      <c r="AA859" s="175">
        <v>3503</v>
      </c>
      <c r="AB859" s="156">
        <f t="shared" si="16371"/>
        <v>20785</v>
      </c>
      <c r="AC859" s="157">
        <f t="shared" si="16372"/>
        <v>18853</v>
      </c>
      <c r="BI859" s="136" t="s">
        <v>29</v>
      </c>
      <c r="BJ859" s="128">
        <f>B859/B870</f>
        <v>4.0360801100749119E-2</v>
      </c>
      <c r="BK859" s="129">
        <f t="shared" ref="BK859" si="16701">C859/C870</f>
        <v>7.5393632915756806E-2</v>
      </c>
      <c r="BL859" s="130">
        <f t="shared" ref="BL859" si="16702">D859/D870</f>
        <v>7.3589465788815728E-2</v>
      </c>
      <c r="BM859" s="131">
        <f t="shared" ref="BM859" si="16703">E859/E870</f>
        <v>6.1289245156980629E-2</v>
      </c>
      <c r="BN859" s="128">
        <f t="shared" ref="BN859" si="16704">F859/F870</f>
        <v>4.5604313314362738E-2</v>
      </c>
      <c r="BO859" s="129">
        <f t="shared" ref="BO859" si="16705">G859/G870</f>
        <v>7.6883671291355385E-2</v>
      </c>
      <c r="BP859" s="130">
        <f t="shared" ref="BP859" si="16706">H859/H870</f>
        <v>5.3596837944664029E-2</v>
      </c>
      <c r="BQ859" s="131">
        <f t="shared" ref="BQ859" si="16707">I859/I870</f>
        <v>6.9778110437742957E-2</v>
      </c>
      <c r="BR859" s="128">
        <f t="shared" ref="BR859" si="16708">J859/J870</f>
        <v>0.10647038685381718</v>
      </c>
      <c r="BS859" s="129">
        <f t="shared" ref="BS859" si="16709">K859/K870</f>
        <v>3.2302510716472749E-2</v>
      </c>
      <c r="BT859" s="130">
        <f t="shared" ref="BT859" si="16710">L859/L870</f>
        <v>9.6636665087636187E-2</v>
      </c>
      <c r="BU859" s="128">
        <f t="shared" ref="BU859" si="16711">M859/M870</f>
        <v>3.0749715685416849E-2</v>
      </c>
      <c r="BV859" s="132">
        <f t="shared" ref="BV859" si="16712">N859/N870</f>
        <v>7.3182142769200459E-2</v>
      </c>
      <c r="BW859" s="133">
        <f t="shared" ref="BW859" si="16713">O859/O870</f>
        <v>5.3352148940384238E-2</v>
      </c>
      <c r="BX859" s="128">
        <f t="shared" ref="BX859" si="16714">P859/P870</f>
        <v>6.7203927562410268E-2</v>
      </c>
      <c r="BY859" s="129">
        <f t="shared" ref="BY859" si="16715">Q859/Q870</f>
        <v>5.3538548699305979E-2</v>
      </c>
      <c r="BZ859" s="130">
        <f t="shared" ref="BZ859" si="16716">R859/R870</f>
        <v>6.0495415128002987E-2</v>
      </c>
      <c r="CA859" s="131">
        <f t="shared" ref="CA859" si="16717">S859/S870</f>
        <v>7.1065583610099639E-2</v>
      </c>
      <c r="CB859" s="128">
        <f t="shared" ref="CB859" si="16718">T859/T870</f>
        <v>0.12005513439007581</v>
      </c>
      <c r="CC859" s="129">
        <f t="shared" ref="CC859" si="16719">U859/U870</f>
        <v>2.2216579916211756E-2</v>
      </c>
      <c r="CD859" s="130">
        <f t="shared" ref="CD859" si="16720">V859/V870</f>
        <v>9.0669786487276985E-2</v>
      </c>
      <c r="CE859" s="131">
        <f t="shared" ref="CE859" si="16721">W859/W870</f>
        <v>4.8476505822389229E-2</v>
      </c>
      <c r="CF859" s="128">
        <f t="shared" ref="CF859" si="16722">X859/X870</f>
        <v>7.5968992248062014E-2</v>
      </c>
      <c r="CG859" s="129">
        <f t="shared" ref="CG859" si="16723">Y859/Y870</f>
        <v>4.0121970791205261E-2</v>
      </c>
      <c r="CH859" s="130">
        <f t="shared" ref="CH859" si="16724">Z859/Z870</f>
        <v>5.8628999179655458E-2</v>
      </c>
      <c r="CI859" s="128">
        <f t="shared" ref="CI859" si="16725">AA859/AA870</f>
        <v>8.5044913814032536E-2</v>
      </c>
      <c r="CJ859" s="134">
        <f t="shared" ref="CJ859" si="16726">AB859/AB870</f>
        <v>6.7401046767279121E-2</v>
      </c>
      <c r="CK859" s="135">
        <f t="shared" ref="CK859" si="16727">AC859/AC870</f>
        <v>6.1353067327937723E-2</v>
      </c>
    </row>
    <row r="860" spans="1:89" x14ac:dyDescent="0.2">
      <c r="A860" s="145" t="s">
        <v>30</v>
      </c>
      <c r="B860" s="189">
        <v>1407</v>
      </c>
      <c r="C860" s="183">
        <v>3634</v>
      </c>
      <c r="D860" s="184">
        <v>1084</v>
      </c>
      <c r="E860" s="185">
        <v>1186</v>
      </c>
      <c r="F860" s="182">
        <v>1402</v>
      </c>
      <c r="G860" s="186">
        <v>2823</v>
      </c>
      <c r="H860" s="184">
        <v>2539</v>
      </c>
      <c r="I860" s="185">
        <v>4553</v>
      </c>
      <c r="J860" s="182">
        <v>1025</v>
      </c>
      <c r="K860" s="183">
        <v>235</v>
      </c>
      <c r="L860" s="184">
        <v>2929</v>
      </c>
      <c r="M860" s="182">
        <v>814</v>
      </c>
      <c r="N860" s="187">
        <v>4109</v>
      </c>
      <c r="O860" s="190">
        <v>2433</v>
      </c>
      <c r="P860" s="182">
        <v>2126</v>
      </c>
      <c r="Q860" s="183">
        <v>1623</v>
      </c>
      <c r="R860" s="184">
        <v>1553</v>
      </c>
      <c r="S860" s="185">
        <v>2320</v>
      </c>
      <c r="T860" s="182">
        <v>1377</v>
      </c>
      <c r="U860" s="186">
        <v>271</v>
      </c>
      <c r="V860" s="184">
        <v>2749</v>
      </c>
      <c r="W860" s="191">
        <v>1430</v>
      </c>
      <c r="X860" s="182">
        <v>2182</v>
      </c>
      <c r="Y860" s="186">
        <v>687</v>
      </c>
      <c r="Z860" s="184">
        <v>3004</v>
      </c>
      <c r="AA860" s="182">
        <v>4031</v>
      </c>
      <c r="AB860" s="156">
        <f t="shared" si="16371"/>
        <v>27486</v>
      </c>
      <c r="AC860" s="157">
        <f t="shared" si="16372"/>
        <v>26040</v>
      </c>
      <c r="BI860" s="145" t="s">
        <v>30</v>
      </c>
      <c r="BJ860" s="128">
        <f>B860/B870</f>
        <v>5.3776181012077665E-2</v>
      </c>
      <c r="BK860" s="129">
        <f t="shared" ref="BK860" si="16728">C860/C870</f>
        <v>0.13921771443895337</v>
      </c>
      <c r="BL860" s="130">
        <f t="shared" ref="BL860" si="16729">D860/D870</f>
        <v>9.0340861738478204E-2</v>
      </c>
      <c r="BM860" s="131">
        <f t="shared" ref="BM860" si="16730">E860/E870</f>
        <v>9.9031396125584509E-2</v>
      </c>
      <c r="BN860" s="128">
        <f t="shared" ref="BN860" si="16731">F860/F870</f>
        <v>5.2493634865957768E-2</v>
      </c>
      <c r="BO860" s="129">
        <f t="shared" ref="BO860" si="16732">G860/G870</f>
        <v>0.12051227321237994</v>
      </c>
      <c r="BP860" s="130">
        <f t="shared" ref="BP860" si="16733">H860/H870</f>
        <v>6.6903820816864301E-2</v>
      </c>
      <c r="BQ860" s="131">
        <f t="shared" ref="BQ860" si="16734">I860/I870</f>
        <v>0.10993070478306009</v>
      </c>
      <c r="BR860" s="128">
        <f t="shared" ref="BR860" si="16735">J860/J870</f>
        <v>0.17545361177678878</v>
      </c>
      <c r="BS860" s="129">
        <f t="shared" ref="BS860" si="16736">K860/K870</f>
        <v>3.597672994488671E-2</v>
      </c>
      <c r="BT860" s="130">
        <f t="shared" ref="BT860" si="16737">L860/L870</f>
        <v>0.12613582533051979</v>
      </c>
      <c r="BU860" s="128">
        <f t="shared" ref="BU860" si="16738">M860/M870</f>
        <v>3.56049339515353E-2</v>
      </c>
      <c r="BV860" s="132">
        <f t="shared" ref="BV860" si="16739">N860/N870</f>
        <v>0.10117948339119943</v>
      </c>
      <c r="BW860" s="133">
        <f t="shared" ref="BW860" si="16740">O860/O870</f>
        <v>6.0234699940582295E-2</v>
      </c>
      <c r="BX860" s="128">
        <f t="shared" ref="BX860" si="16741">P860/P870</f>
        <v>9.8466953823352327E-2</v>
      </c>
      <c r="BY860" s="129">
        <f t="shared" ref="BY860" si="16742">Q860/Q870</f>
        <v>7.6625277371228928E-2</v>
      </c>
      <c r="BZ860" s="130">
        <f t="shared" ref="BZ860" si="16743">R860/R870</f>
        <v>6.4437160283805653E-2</v>
      </c>
      <c r="CA860" s="131">
        <f t="shared" ref="CA860" si="16744">S860/S870</f>
        <v>9.2833420031211242E-2</v>
      </c>
      <c r="CB860" s="128">
        <f t="shared" ref="CB860" si="16745">T860/T870</f>
        <v>0.18980013783597519</v>
      </c>
      <c r="CC860" s="129">
        <f t="shared" ref="CC860" si="16746">U860/U870</f>
        <v>3.440396089881935E-2</v>
      </c>
      <c r="CD860" s="130">
        <f t="shared" ref="CD860" si="16747">V860/V870</f>
        <v>0.11486232398779928</v>
      </c>
      <c r="CE860" s="131">
        <f t="shared" ref="CE860" si="16748">W860/W870</f>
        <v>5.3201383980058782E-2</v>
      </c>
      <c r="CF860" s="128">
        <f t="shared" ref="CF860" si="16749">X860/X870</f>
        <v>0.10912728182045511</v>
      </c>
      <c r="CG860" s="129">
        <f t="shared" ref="CG860" si="16750">Y860/Y870</f>
        <v>5.512758786711603E-2</v>
      </c>
      <c r="CH860" s="130">
        <f t="shared" ref="CH860" si="16751">Z860/Z870</f>
        <v>7.7009844134536501E-2</v>
      </c>
      <c r="CI860" s="128">
        <f t="shared" ref="CI860" si="16752">AA860/AA870</f>
        <v>9.7863559116290355E-2</v>
      </c>
      <c r="CJ860" s="134">
        <f t="shared" ref="CJ860" si="16753">AB860/AB870</f>
        <v>8.9130871852077645E-2</v>
      </c>
      <c r="CK860" s="135">
        <f t="shared" ref="CK860" si="16754">AC860/AC870</f>
        <v>8.474162590672564E-2</v>
      </c>
    </row>
    <row r="861" spans="1:89" x14ac:dyDescent="0.2">
      <c r="A861" s="136" t="s">
        <v>31</v>
      </c>
      <c r="B861" s="192">
        <v>1702</v>
      </c>
      <c r="C861" s="176">
        <v>3396</v>
      </c>
      <c r="D861" s="177">
        <v>875</v>
      </c>
      <c r="E861" s="178">
        <v>1234</v>
      </c>
      <c r="F861" s="175">
        <v>1218</v>
      </c>
      <c r="G861" s="179">
        <v>2497</v>
      </c>
      <c r="H861" s="177">
        <v>2360</v>
      </c>
      <c r="I861" s="178">
        <v>4941</v>
      </c>
      <c r="J861" s="175">
        <v>608</v>
      </c>
      <c r="K861" s="176">
        <v>292</v>
      </c>
      <c r="L861" s="177">
        <v>3108</v>
      </c>
      <c r="M861" s="175">
        <v>838</v>
      </c>
      <c r="N861" s="180">
        <v>4134</v>
      </c>
      <c r="O861" s="193">
        <v>2622</v>
      </c>
      <c r="P861" s="175">
        <v>1880</v>
      </c>
      <c r="Q861" s="176">
        <v>1988</v>
      </c>
      <c r="R861" s="177">
        <v>1691</v>
      </c>
      <c r="S861" s="178">
        <v>2613</v>
      </c>
      <c r="T861" s="175">
        <v>1121</v>
      </c>
      <c r="U861" s="179">
        <v>275</v>
      </c>
      <c r="V861" s="177">
        <v>3324</v>
      </c>
      <c r="W861" s="194">
        <v>1608</v>
      </c>
      <c r="X861" s="175">
        <v>2051</v>
      </c>
      <c r="Y861" s="179">
        <v>830</v>
      </c>
      <c r="Z861" s="177">
        <v>2665</v>
      </c>
      <c r="AA861" s="175">
        <v>4331</v>
      </c>
      <c r="AB861" s="156">
        <f t="shared" si="16371"/>
        <v>26737</v>
      </c>
      <c r="AC861" s="157">
        <f t="shared" si="16372"/>
        <v>27465</v>
      </c>
      <c r="BI861" s="136" t="s">
        <v>31</v>
      </c>
      <c r="BJ861" s="128">
        <f>B861/B870</f>
        <v>6.5051215410487695E-2</v>
      </c>
      <c r="BK861" s="129">
        <f t="shared" ref="BK861" si="16755">C861/C870</f>
        <v>0.13009998850706816</v>
      </c>
      <c r="BL861" s="130">
        <f t="shared" ref="BL861" si="16756">D861/D870</f>
        <v>7.2922743561963502E-2</v>
      </c>
      <c r="BM861" s="131">
        <f t="shared" ref="BM861" si="16757">E861/E870</f>
        <v>0.10303941215764863</v>
      </c>
      <c r="BN861" s="128">
        <f t="shared" ref="BN861" si="16758">F861/F870</f>
        <v>4.5604313314362738E-2</v>
      </c>
      <c r="BO861" s="129">
        <f t="shared" ref="BO861" si="16759">G861/G870</f>
        <v>0.10659551760939168</v>
      </c>
      <c r="BP861" s="130">
        <f t="shared" ref="BP861" si="16760">H861/H870</f>
        <v>6.2187088274044795E-2</v>
      </c>
      <c r="BQ861" s="131">
        <f t="shared" ref="BQ861" si="16761">I861/I870</f>
        <v>0.1192988386411377</v>
      </c>
      <c r="BR861" s="128">
        <f t="shared" ref="BR861" si="16762">J861/J870</f>
        <v>0.10407394727832935</v>
      </c>
      <c r="BS861" s="129">
        <f t="shared" ref="BS861" si="16763">K861/K870</f>
        <v>4.470300061236987E-2</v>
      </c>
      <c r="BT861" s="130">
        <f t="shared" ref="BT861" si="16764">L861/L870</f>
        <v>0.13384436501442659</v>
      </c>
      <c r="BU861" s="128">
        <f t="shared" ref="BU861" si="16765">M861/M870</f>
        <v>3.6654710873939289E-2</v>
      </c>
      <c r="BV861" s="132">
        <f t="shared" ref="BV861" si="16766">N861/N870</f>
        <v>0.10179508015069809</v>
      </c>
      <c r="BW861" s="133">
        <f t="shared" ref="BW861" si="16767">O861/O870</f>
        <v>6.4913844325609038E-2</v>
      </c>
      <c r="BX861" s="128">
        <f t="shared" ref="BX861" si="16768">P861/P870</f>
        <v>8.7073317586031221E-2</v>
      </c>
      <c r="BY861" s="129">
        <f t="shared" ref="BY861" si="16769">Q861/Q870</f>
        <v>9.385770265804258E-2</v>
      </c>
      <c r="BZ861" s="130">
        <f t="shared" ref="BZ861" si="16770">R861/R870</f>
        <v>7.0163063773287418E-2</v>
      </c>
      <c r="CA861" s="131">
        <f t="shared" ref="CA861" si="16771">S861/S870</f>
        <v>0.10455764075067024</v>
      </c>
      <c r="CB861" s="128">
        <f t="shared" ref="CB861" si="16772">T861/T870</f>
        <v>0.15451412818745694</v>
      </c>
      <c r="CC861" s="129">
        <f t="shared" ref="CC861" si="16773">U861/U870</f>
        <v>3.4911768439761327E-2</v>
      </c>
      <c r="CD861" s="130">
        <f t="shared" ref="CD861" si="16774">V861/V870</f>
        <v>0.13888772824134041</v>
      </c>
      <c r="CE861" s="131">
        <f t="shared" ref="CE861" si="16775">W861/W870</f>
        <v>5.9823654153800365E-2</v>
      </c>
      <c r="CF861" s="128">
        <f t="shared" ref="CF861" si="16776">X861/X870</f>
        <v>0.10257564391097775</v>
      </c>
      <c r="CG861" s="129">
        <f t="shared" ref="CG861" si="16777">Y861/Y870</f>
        <v>6.6602471513400735E-2</v>
      </c>
      <c r="CH861" s="130">
        <f t="shared" ref="CH861" si="16778">Z861/Z870</f>
        <v>6.8319319114027888E-2</v>
      </c>
      <c r="CI861" s="128">
        <f t="shared" ref="CI861" si="16779">AA861/AA870</f>
        <v>0.10514688031075503</v>
      </c>
      <c r="CJ861" s="134">
        <f t="shared" ref="CJ861" si="16780">AB861/AB870</f>
        <v>8.6702034516080911E-2</v>
      </c>
      <c r="CK861" s="135">
        <f t="shared" ref="CK861" si="16781">AC861/AC870</f>
        <v>8.9378984467289535E-2</v>
      </c>
    </row>
    <row r="862" spans="1:89" x14ac:dyDescent="0.2">
      <c r="A862" s="145" t="s">
        <v>32</v>
      </c>
      <c r="B862" s="189">
        <v>1595</v>
      </c>
      <c r="C862" s="183">
        <v>2527</v>
      </c>
      <c r="D862" s="184">
        <v>561</v>
      </c>
      <c r="E862" s="185">
        <v>1053</v>
      </c>
      <c r="F862" s="182">
        <v>1088</v>
      </c>
      <c r="G862" s="186">
        <v>2348</v>
      </c>
      <c r="H862" s="184">
        <v>2038</v>
      </c>
      <c r="I862" s="185">
        <v>3820</v>
      </c>
      <c r="J862" s="182">
        <v>457</v>
      </c>
      <c r="K862" s="183">
        <v>212</v>
      </c>
      <c r="L862" s="184">
        <v>2080</v>
      </c>
      <c r="M862" s="182">
        <v>866</v>
      </c>
      <c r="N862" s="187">
        <v>2987</v>
      </c>
      <c r="O862" s="190">
        <v>2390</v>
      </c>
      <c r="P862" s="182">
        <v>1263</v>
      </c>
      <c r="Q862" s="183">
        <v>1602</v>
      </c>
      <c r="R862" s="184">
        <v>1470</v>
      </c>
      <c r="S862" s="185">
        <v>1998</v>
      </c>
      <c r="T862" s="182">
        <v>566</v>
      </c>
      <c r="U862" s="186">
        <v>313</v>
      </c>
      <c r="V862" s="184">
        <v>2621</v>
      </c>
      <c r="W862" s="191">
        <v>1511</v>
      </c>
      <c r="X862" s="182">
        <v>1385</v>
      </c>
      <c r="Y862" s="186">
        <v>677</v>
      </c>
      <c r="Z862" s="184">
        <v>2340</v>
      </c>
      <c r="AA862" s="182">
        <v>3161</v>
      </c>
      <c r="AB862" s="156">
        <f t="shared" si="16371"/>
        <v>20451</v>
      </c>
      <c r="AC862" s="157">
        <f t="shared" si="16372"/>
        <v>22478</v>
      </c>
      <c r="BI862" s="145" t="s">
        <v>32</v>
      </c>
      <c r="BJ862" s="128">
        <f>B862/B870</f>
        <v>6.0961626662589821E-2</v>
      </c>
      <c r="BK862" s="129">
        <f t="shared" ref="BK862" si="16782">C862/C870</f>
        <v>9.6808795923840174E-2</v>
      </c>
      <c r="BL862" s="130">
        <f t="shared" ref="BL862" si="16783">D862/D870</f>
        <v>4.6753896158013168E-2</v>
      </c>
      <c r="BM862" s="131">
        <f t="shared" ref="BM862" si="16784">E862/E870</f>
        <v>8.7925851703406818E-2</v>
      </c>
      <c r="BN862" s="128">
        <f t="shared" ref="BN862" si="16785">F862/F870</f>
        <v>4.0736857870301034E-2</v>
      </c>
      <c r="BO862" s="129">
        <f t="shared" ref="BO862" si="16786">G862/G870</f>
        <v>0.10023479188900747</v>
      </c>
      <c r="BP862" s="130">
        <f t="shared" ref="BP862" si="16787">H862/H870</f>
        <v>5.3702239789196311E-2</v>
      </c>
      <c r="BQ862" s="131">
        <f t="shared" ref="BQ862" si="16788">I862/I870</f>
        <v>9.2232658087258862E-2</v>
      </c>
      <c r="BR862" s="128">
        <f t="shared" ref="BR862" si="16789">J862/J870</f>
        <v>7.8226634714138987E-2</v>
      </c>
      <c r="BS862" s="129">
        <f t="shared" ref="BS862" si="16790">K862/K870</f>
        <v>3.2455603184323334E-2</v>
      </c>
      <c r="BT862" s="130">
        <f t="shared" ref="BT862" si="16791">L862/L870</f>
        <v>8.957409241634727E-2</v>
      </c>
      <c r="BU862" s="128">
        <f t="shared" ref="BU862" si="16792">M862/M870</f>
        <v>3.7879450616743943E-2</v>
      </c>
      <c r="BV862" s="132">
        <f t="shared" ref="BV862" si="16793">N862/N870</f>
        <v>7.3551500824899654E-2</v>
      </c>
      <c r="BW862" s="133">
        <f t="shared" ref="BW862" si="16794">O862/O870</f>
        <v>5.9170132699544464E-2</v>
      </c>
      <c r="BX862" s="128">
        <f t="shared" ref="BX862" si="16795">P862/P870</f>
        <v>5.8496595803807144E-2</v>
      </c>
      <c r="BY862" s="129">
        <f t="shared" ref="BY862" si="16796">Q862/Q870</f>
        <v>7.5633822765686226E-2</v>
      </c>
      <c r="BZ862" s="130">
        <f t="shared" ref="BZ862" si="16797">R862/R870</f>
        <v>6.099331977926227E-2</v>
      </c>
      <c r="CA862" s="131">
        <f t="shared" ref="CA862" si="16798">S862/S870</f>
        <v>7.9948781561362092E-2</v>
      </c>
      <c r="CB862" s="128">
        <f t="shared" ref="CB862" si="16799">T862/T870</f>
        <v>7.8015161957270845E-2</v>
      </c>
      <c r="CC862" s="129">
        <f t="shared" ref="CC862" si="16800">U862/U870</f>
        <v>3.9735940078710168E-2</v>
      </c>
      <c r="CD862" s="130">
        <f t="shared" ref="CD862" si="16801">V862/V870</f>
        <v>0.10951406008440229</v>
      </c>
      <c r="CE862" s="131">
        <f t="shared" ref="CE862" si="16802">W862/W870</f>
        <v>5.621488894676141E-2</v>
      </c>
      <c r="CF862" s="128">
        <f t="shared" ref="CF862" si="16803">X862/X870</f>
        <v>6.9267316829207295E-2</v>
      </c>
      <c r="CG862" s="129">
        <f t="shared" ref="CG862" si="16804">Y862/Y870</f>
        <v>5.4325148451291924E-2</v>
      </c>
      <c r="CH862" s="130">
        <f t="shared" ref="CH862" si="16805">Z862/Z870</f>
        <v>5.998769483182937E-2</v>
      </c>
      <c r="CI862" s="128">
        <f t="shared" ref="CI862" si="16806">AA862/AA870</f>
        <v>7.6741927652342806E-2</v>
      </c>
      <c r="CJ862" s="134">
        <f t="shared" ref="CJ862" si="16807">AB862/AB870</f>
        <v>6.631796042519246E-2</v>
      </c>
      <c r="CK862" s="135">
        <f t="shared" ref="CK862" si="16808">AC862/AC870</f>
        <v>7.3149856648670464E-2</v>
      </c>
    </row>
    <row r="863" spans="1:89" x14ac:dyDescent="0.2">
      <c r="A863" s="136" t="s">
        <v>33</v>
      </c>
      <c r="B863" s="192">
        <v>1293</v>
      </c>
      <c r="C863" s="176">
        <v>1456</v>
      </c>
      <c r="D863" s="177">
        <v>395</v>
      </c>
      <c r="E863" s="178">
        <v>688</v>
      </c>
      <c r="F863" s="175">
        <v>970</v>
      </c>
      <c r="G863" s="179">
        <v>1617</v>
      </c>
      <c r="H863" s="177">
        <v>1763</v>
      </c>
      <c r="I863" s="178">
        <v>2697</v>
      </c>
      <c r="J863" s="175">
        <v>398</v>
      </c>
      <c r="K863" s="176">
        <v>131</v>
      </c>
      <c r="L863" s="177">
        <v>1376</v>
      </c>
      <c r="M863" s="175">
        <v>829</v>
      </c>
      <c r="N863" s="180">
        <v>2154</v>
      </c>
      <c r="O863" s="193">
        <v>2018</v>
      </c>
      <c r="P863" s="175">
        <v>855</v>
      </c>
      <c r="Q863" s="176">
        <v>1377</v>
      </c>
      <c r="R863" s="177">
        <v>1135</v>
      </c>
      <c r="S863" s="178">
        <v>1433</v>
      </c>
      <c r="T863" s="175">
        <v>338</v>
      </c>
      <c r="U863" s="179">
        <v>266</v>
      </c>
      <c r="V863" s="177">
        <v>1816</v>
      </c>
      <c r="W863" s="194">
        <v>1277</v>
      </c>
      <c r="X863" s="175">
        <v>752</v>
      </c>
      <c r="Y863" s="179">
        <v>642</v>
      </c>
      <c r="Z863" s="177">
        <v>1869</v>
      </c>
      <c r="AA863" s="175">
        <v>2110</v>
      </c>
      <c r="AB863" s="156">
        <f t="shared" si="16371"/>
        <v>15114</v>
      </c>
      <c r="AC863" s="157">
        <f t="shared" si="16372"/>
        <v>16541</v>
      </c>
      <c r="BI863" s="136" t="s">
        <v>33</v>
      </c>
      <c r="BJ863" s="128">
        <f>B863/B870</f>
        <v>4.9419049075064975E-2</v>
      </c>
      <c r="BK863" s="129">
        <f t="shared" ref="BK863" si="16809">C863/C870</f>
        <v>5.5779029230356665E-2</v>
      </c>
      <c r="BL863" s="130">
        <f t="shared" ref="BL863" si="16810">D863/D870</f>
        <v>3.2919409950829238E-2</v>
      </c>
      <c r="BM863" s="131">
        <f t="shared" ref="BM863" si="16811">E863/E870</f>
        <v>5.7448229792919171E-2</v>
      </c>
      <c r="BN863" s="128">
        <f t="shared" ref="BN863" si="16812">F863/F870</f>
        <v>3.6318706005691176E-2</v>
      </c>
      <c r="BO863" s="129">
        <f t="shared" ref="BO863" si="16813">G863/G870</f>
        <v>6.902881536819637E-2</v>
      </c>
      <c r="BP863" s="130">
        <f t="shared" ref="BP863" si="16814">H863/H870</f>
        <v>4.6455862977602111E-2</v>
      </c>
      <c r="BQ863" s="131">
        <f t="shared" ref="BQ863" si="16815">I863/I870</f>
        <v>6.5118188183596104E-2</v>
      </c>
      <c r="BR863" s="128">
        <f t="shared" ref="BR863" si="16816">J863/J870</f>
        <v>6.8127353646011635E-2</v>
      </c>
      <c r="BS863" s="129">
        <f t="shared" ref="BS863" si="16817">K863/K870</f>
        <v>2.0055113288426209E-2</v>
      </c>
      <c r="BT863" s="130">
        <f t="shared" ref="BT863" si="16818">L863/L870</f>
        <v>5.9256707290814351E-2</v>
      </c>
      <c r="BU863" s="128">
        <f t="shared" ref="BU863" si="16819">M863/M870</f>
        <v>3.6261044528037793E-2</v>
      </c>
      <c r="BV863" s="132">
        <f t="shared" ref="BV863" si="16820">N863/N870</f>
        <v>5.3039816798404374E-2</v>
      </c>
      <c r="BW863" s="133">
        <f t="shared" ref="BW863" si="16821">O863/O870</f>
        <v>4.9960388195682312E-2</v>
      </c>
      <c r="BX863" s="128">
        <f t="shared" ref="BX863" si="16822">P863/P870</f>
        <v>3.9599833263859942E-2</v>
      </c>
      <c r="BY863" s="129">
        <f t="shared" ref="BY863" si="16823">Q863/Q870</f>
        <v>6.5011094849157264E-2</v>
      </c>
      <c r="BZ863" s="130">
        <f t="shared" ref="BZ863" si="16824">R863/R870</f>
        <v>4.709348159827393E-2</v>
      </c>
      <c r="CA863" s="131">
        <f t="shared" ref="CA863" si="16825">S863/S870</f>
        <v>5.7340642631347284E-2</v>
      </c>
      <c r="CB863" s="128">
        <f t="shared" ref="CB863" si="16826">T863/T870</f>
        <v>4.658855961405927E-2</v>
      </c>
      <c r="CC863" s="129">
        <f t="shared" ref="CC863" si="16827">U863/U870</f>
        <v>3.3769201472641869E-2</v>
      </c>
      <c r="CD863" s="130">
        <f t="shared" ref="CD863" si="16828">V863/V870</f>
        <v>7.5878494129444696E-2</v>
      </c>
      <c r="CE863" s="131">
        <f t="shared" ref="CE863" si="16829">W863/W870</f>
        <v>4.7509207931842705E-2</v>
      </c>
      <c r="CF863" s="128">
        <f t="shared" ref="CF863" si="16830">X863/X870</f>
        <v>3.7609402350587649E-2</v>
      </c>
      <c r="CG863" s="129">
        <f t="shared" ref="CG863" si="16831">Y863/Y870</f>
        <v>5.1516610495907562E-2</v>
      </c>
      <c r="CH863" s="130">
        <f t="shared" ref="CH863" si="16832">Z863/Z870</f>
        <v>4.7913248564397048E-2</v>
      </c>
      <c r="CI863" s="128">
        <f t="shared" ref="CI863" si="16833">AA863/AA870</f>
        <v>5.1226025734401555E-2</v>
      </c>
      <c r="CJ863" s="134">
        <f t="shared" ref="CJ863" si="16834">AB863/AB870</f>
        <v>4.901127836616101E-2</v>
      </c>
      <c r="CK863" s="135">
        <f t="shared" ref="CK863" si="16835">AC863/AC870</f>
        <v>5.382915645634212E-2</v>
      </c>
    </row>
    <row r="864" spans="1:89" x14ac:dyDescent="0.2">
      <c r="A864" s="145" t="s">
        <v>34</v>
      </c>
      <c r="B864" s="189">
        <v>456</v>
      </c>
      <c r="C864" s="183">
        <v>1006</v>
      </c>
      <c r="D864" s="184">
        <v>187</v>
      </c>
      <c r="E864" s="185">
        <v>521</v>
      </c>
      <c r="F864" s="182">
        <v>474</v>
      </c>
      <c r="G864" s="186">
        <v>1132</v>
      </c>
      <c r="H864" s="184">
        <v>857</v>
      </c>
      <c r="I864" s="185">
        <v>1826</v>
      </c>
      <c r="J864" s="182">
        <v>131</v>
      </c>
      <c r="K864" s="183">
        <v>82</v>
      </c>
      <c r="L864" s="184">
        <v>950</v>
      </c>
      <c r="M864" s="182">
        <v>568</v>
      </c>
      <c r="N864" s="187">
        <v>1810</v>
      </c>
      <c r="O864" s="190">
        <v>1556</v>
      </c>
      <c r="P864" s="182">
        <v>567</v>
      </c>
      <c r="Q864" s="183">
        <v>999</v>
      </c>
      <c r="R864" s="184">
        <v>769</v>
      </c>
      <c r="S864" s="185">
        <v>1063</v>
      </c>
      <c r="T864" s="182">
        <v>185</v>
      </c>
      <c r="U864" s="186">
        <v>205</v>
      </c>
      <c r="V864" s="184">
        <v>1282</v>
      </c>
      <c r="W864" s="191">
        <v>834</v>
      </c>
      <c r="X864" s="182">
        <v>564</v>
      </c>
      <c r="Y864" s="186">
        <v>458</v>
      </c>
      <c r="Z864" s="184">
        <v>1209</v>
      </c>
      <c r="AA864" s="182">
        <v>1405</v>
      </c>
      <c r="AB864" s="156">
        <f t="shared" si="16371"/>
        <v>9441</v>
      </c>
      <c r="AC864" s="157">
        <f t="shared" si="16372"/>
        <v>11655</v>
      </c>
      <c r="BI864" s="145" t="s">
        <v>34</v>
      </c>
      <c r="BJ864" s="128">
        <f>B864/B870</f>
        <v>1.7428527748050756E-2</v>
      </c>
      <c r="BK864" s="129">
        <f t="shared" ref="BK864" si="16836">C864/C870</f>
        <v>3.8539631459985443E-2</v>
      </c>
      <c r="BL864" s="130">
        <f t="shared" ref="BL864" si="16837">D864/D870</f>
        <v>1.5584632052671056E-2</v>
      </c>
      <c r="BM864" s="131">
        <f t="shared" ref="BM864" si="16838">E864/E870</f>
        <v>4.3503674014696056E-2</v>
      </c>
      <c r="BN864" s="128">
        <f t="shared" ref="BN864" si="16839">F864/F870</f>
        <v>1.7747491388348059E-2</v>
      </c>
      <c r="BO864" s="129">
        <f t="shared" ref="BO864" si="16840">G864/G870</f>
        <v>4.8324439701173956E-2</v>
      </c>
      <c r="BP864" s="130">
        <f t="shared" ref="BP864" si="16841">H864/H870</f>
        <v>2.2582345191040843E-2</v>
      </c>
      <c r="BQ864" s="131">
        <f t="shared" ref="BQ864" si="16842">I864/I870</f>
        <v>4.4088176352705413E-2</v>
      </c>
      <c r="BR864" s="128">
        <f t="shared" ref="BR864" si="16843">J864/J870</f>
        <v>2.2423827456350565E-2</v>
      </c>
      <c r="BS864" s="129">
        <f t="shared" ref="BS864" si="16844">K864/K870</f>
        <v>1.2553582363747704E-2</v>
      </c>
      <c r="BT864" s="130">
        <f t="shared" ref="BT864" si="16845">L864/L870</f>
        <v>4.0911244132466301E-2</v>
      </c>
      <c r="BU864" s="128">
        <f t="shared" ref="BU864" si="16846">M864/M870</f>
        <v>2.4844720496894408E-2</v>
      </c>
      <c r="BV864" s="132">
        <f t="shared" ref="BV864" si="16847">N864/N870</f>
        <v>4.4569205387702836E-2</v>
      </c>
      <c r="BW864" s="133">
        <f t="shared" ref="BW864" si="16848">O864/O870</f>
        <v>3.8522479698950285E-2</v>
      </c>
      <c r="BX864" s="128">
        <f t="shared" ref="BX864" si="16849">P864/P870</f>
        <v>2.6260942059191331E-2</v>
      </c>
      <c r="BY864" s="129">
        <f t="shared" ref="BY864" si="16850">Q864/Q870</f>
        <v>4.7164911949388606E-2</v>
      </c>
      <c r="BZ864" s="130">
        <f t="shared" ref="BZ864" si="16851">R864/R870</f>
        <v>3.1907389734865774E-2</v>
      </c>
      <c r="CA864" s="131">
        <f t="shared" ref="CA864" si="16852">S864/S870</f>
        <v>4.2535312712576524E-2</v>
      </c>
      <c r="CB864" s="128">
        <f t="shared" ref="CB864" si="16853">T864/T870</f>
        <v>2.5499655410062026E-2</v>
      </c>
      <c r="CC864" s="129">
        <f t="shared" ref="CC864" si="16854">U864/U870</f>
        <v>2.6025136473276627E-2</v>
      </c>
      <c r="CD864" s="130">
        <f t="shared" ref="CD864" si="16855">V864/V870</f>
        <v>5.3566205657460411E-2</v>
      </c>
      <c r="CE864" s="131">
        <f t="shared" ref="CE864" si="16856">W864/W870</f>
        <v>3.1027940027530787E-2</v>
      </c>
      <c r="CF864" s="128">
        <f t="shared" ref="CF864" si="16857">X864/X870</f>
        <v>2.8207051762940735E-2</v>
      </c>
      <c r="CG864" s="129">
        <f t="shared" ref="CG864" si="16858">Y864/Y870</f>
        <v>3.6751725244744023E-2</v>
      </c>
      <c r="CH864" s="130">
        <f t="shared" ref="CH864" si="16859">Z864/Z870</f>
        <v>3.0993642329778508E-2</v>
      </c>
      <c r="CI864" s="128">
        <f t="shared" ref="CI864" si="16860">AA864/AA870</f>
        <v>3.4110220927409562E-2</v>
      </c>
      <c r="CJ864" s="134">
        <f t="shared" ref="CJ864" si="16861">AB864/AB870</f>
        <v>3.0615024418084297E-2</v>
      </c>
      <c r="CK864" s="135">
        <f t="shared" ref="CK864" si="16862">AC864/AC870</f>
        <v>3.7928711595348975E-2</v>
      </c>
    </row>
    <row r="865" spans="1:89" x14ac:dyDescent="0.2">
      <c r="A865" s="136" t="s">
        <v>35</v>
      </c>
      <c r="B865" s="192">
        <v>0</v>
      </c>
      <c r="C865" s="176">
        <v>429</v>
      </c>
      <c r="D865" s="177">
        <v>6</v>
      </c>
      <c r="E865" s="178">
        <v>317</v>
      </c>
      <c r="F865" s="175">
        <v>23</v>
      </c>
      <c r="G865" s="179">
        <v>807</v>
      </c>
      <c r="H865" s="177">
        <v>91</v>
      </c>
      <c r="I865" s="178">
        <v>968</v>
      </c>
      <c r="J865" s="175">
        <v>39</v>
      </c>
      <c r="K865" s="176">
        <v>44</v>
      </c>
      <c r="L865" s="177">
        <v>571</v>
      </c>
      <c r="M865" s="175">
        <v>117</v>
      </c>
      <c r="N865" s="180">
        <v>503</v>
      </c>
      <c r="O865" s="193">
        <v>247</v>
      </c>
      <c r="P865" s="175">
        <v>107</v>
      </c>
      <c r="Q865" s="176">
        <v>170</v>
      </c>
      <c r="R865" s="177">
        <v>173</v>
      </c>
      <c r="S865" s="178">
        <v>124</v>
      </c>
      <c r="T865" s="175">
        <v>32</v>
      </c>
      <c r="U865" s="179">
        <v>16</v>
      </c>
      <c r="V865" s="177">
        <v>165</v>
      </c>
      <c r="W865" s="194">
        <v>60</v>
      </c>
      <c r="X865" s="175">
        <v>88</v>
      </c>
      <c r="Y865" s="179">
        <v>35</v>
      </c>
      <c r="Z865" s="177">
        <v>94</v>
      </c>
      <c r="AA865" s="175">
        <v>149</v>
      </c>
      <c r="AB865" s="156">
        <f t="shared" si="16371"/>
        <v>1892</v>
      </c>
      <c r="AC865" s="157">
        <f t="shared" si="16372"/>
        <v>3483</v>
      </c>
      <c r="BI865" s="136" t="s">
        <v>35</v>
      </c>
      <c r="BJ865" s="128">
        <f>B865/B870</f>
        <v>0</v>
      </c>
      <c r="BK865" s="129">
        <f t="shared" ref="BK865" si="16863">C865/C870</f>
        <v>1.643489254108723E-2</v>
      </c>
      <c r="BL865" s="130">
        <f t="shared" ref="BL865" si="16864">D865/D870</f>
        <v>5.0004167013917831E-4</v>
      </c>
      <c r="BM865" s="131">
        <f t="shared" ref="BM865" si="16865">E865/E870</f>
        <v>2.6469605878423515E-2</v>
      </c>
      <c r="BN865" s="128">
        <f t="shared" ref="BN865" si="16866">F865/F870</f>
        <v>8.6116519394937847E-4</v>
      </c>
      <c r="BO865" s="129">
        <f t="shared" ref="BO865" si="16867">G865/G870</f>
        <v>3.445037353255069E-2</v>
      </c>
      <c r="BP865" s="130">
        <f t="shared" ref="BP865" si="16868">H865/H870</f>
        <v>2.3978919631093545E-3</v>
      </c>
      <c r="BQ865" s="131">
        <f t="shared" ref="BQ865" si="16869">I865/I870</f>
        <v>2.3372045295410097E-2</v>
      </c>
      <c r="BR865" s="128">
        <f t="shared" ref="BR865" si="16870">J865/J870</f>
        <v>6.6757959602875725E-3</v>
      </c>
      <c r="BS865" s="129">
        <f t="shared" ref="BS865" si="16871">K865/K870</f>
        <v>6.7360685854255973E-3</v>
      </c>
      <c r="BT865" s="130">
        <f t="shared" ref="BT865" si="16872">L865/L870</f>
        <v>2.4589810946987641E-2</v>
      </c>
      <c r="BU865" s="128">
        <f t="shared" ref="BU865" si="16873">M865/M870</f>
        <v>5.1176624967194471E-3</v>
      </c>
      <c r="BV865" s="132">
        <f t="shared" ref="BV865" si="16874">N865/N870</f>
        <v>1.2385806801113E-2</v>
      </c>
      <c r="BW865" s="133">
        <f t="shared" ref="BW865" si="16875">O865/O870</f>
        <v>6.1150722915428802E-3</v>
      </c>
      <c r="BX865" s="128">
        <f t="shared" ref="BX865" si="16876">P865/P870</f>
        <v>4.9557686072900743E-3</v>
      </c>
      <c r="BY865" s="129">
        <f t="shared" ref="BY865" si="16877">Q865/Q870</f>
        <v>8.0260610924885508E-3</v>
      </c>
      <c r="BZ865" s="130">
        <f t="shared" ref="BZ865" si="16878">R865/R870</f>
        <v>7.1781253889880089E-3</v>
      </c>
      <c r="CA865" s="131">
        <f t="shared" ref="CA865" si="16879">S865/S870</f>
        <v>4.9617862430474972E-3</v>
      </c>
      <c r="CB865" s="128">
        <f t="shared" ref="CB865" si="16880">T865/T870</f>
        <v>4.4107512060647825E-3</v>
      </c>
      <c r="CC865" s="129">
        <f t="shared" ref="CC865" si="16881">U865/U870</f>
        <v>2.0312301637679321E-3</v>
      </c>
      <c r="CD865" s="130">
        <f t="shared" ref="CD865" si="16882">V865/V870</f>
        <v>6.8942464379726735E-3</v>
      </c>
      <c r="CE865" s="131">
        <f t="shared" ref="CE865" si="16883">W865/W870</f>
        <v>2.2322259012612076E-3</v>
      </c>
      <c r="CF865" s="128">
        <f t="shared" ref="CF865" si="16884">X865/X870</f>
        <v>4.401100275068767E-3</v>
      </c>
      <c r="CG865" s="129">
        <f t="shared" ref="CG865" si="16885">Y865/Y870</f>
        <v>2.8085379553843687E-3</v>
      </c>
      <c r="CH865" s="130">
        <f t="shared" ref="CH865" si="16886">Z865/Z870</f>
        <v>2.4097621000820344E-3</v>
      </c>
      <c r="CI865" s="128">
        <f t="shared" ref="CI865" si="16887">AA865/AA870</f>
        <v>3.6173828599174555E-3</v>
      </c>
      <c r="CJ865" s="134">
        <f t="shared" ref="CJ865" si="16888">AB865/AB870</f>
        <v>6.1353274228382049E-3</v>
      </c>
      <c r="CK865" s="135">
        <f t="shared" ref="CK865" si="16889">AC865/AC870</f>
        <v>1.1334680608030929E-2</v>
      </c>
    </row>
    <row r="866" spans="1:89" x14ac:dyDescent="0.2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0</v>
      </c>
      <c r="N866" s="187">
        <v>0</v>
      </c>
      <c r="O866" s="190">
        <v>0</v>
      </c>
      <c r="P866" s="182">
        <v>0</v>
      </c>
      <c r="Q866" s="186">
        <v>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71"/>
        <v>0</v>
      </c>
      <c r="AC866" s="157">
        <f t="shared" si="16372"/>
        <v>0</v>
      </c>
      <c r="BI866" s="145" t="s">
        <v>36</v>
      </c>
      <c r="BJ866" s="128">
        <f>B866/B870</f>
        <v>0</v>
      </c>
      <c r="BK866" s="129">
        <f t="shared" ref="BK866" si="16890">C866/C870</f>
        <v>0</v>
      </c>
      <c r="BL866" s="130">
        <f t="shared" ref="BL866" si="16891">D866/D870</f>
        <v>0</v>
      </c>
      <c r="BM866" s="131">
        <f t="shared" ref="BM866" si="16892">E866/E870</f>
        <v>0</v>
      </c>
      <c r="BN866" s="128">
        <f t="shared" ref="BN866" si="16893">F866/F870</f>
        <v>0</v>
      </c>
      <c r="BO866" s="129">
        <f t="shared" ref="BO866" si="16894">G866/G870</f>
        <v>0</v>
      </c>
      <c r="BP866" s="130">
        <f t="shared" ref="BP866" si="16895">H866/H870</f>
        <v>0</v>
      </c>
      <c r="BQ866" s="131">
        <f t="shared" ref="BQ866" si="16896">I866/I870</f>
        <v>0</v>
      </c>
      <c r="BR866" s="128">
        <f t="shared" ref="BR866" si="16897">J866/J870</f>
        <v>0</v>
      </c>
      <c r="BS866" s="129">
        <f t="shared" ref="BS866" si="16898">K866/K870</f>
        <v>0</v>
      </c>
      <c r="BT866" s="130">
        <f t="shared" ref="BT866" si="16899">L866/L870</f>
        <v>0</v>
      </c>
      <c r="BU866" s="128">
        <f t="shared" ref="BU866" si="16900">M866/M870</f>
        <v>0</v>
      </c>
      <c r="BV866" s="132">
        <f t="shared" ref="BV866" si="16901">N866/N870</f>
        <v>0</v>
      </c>
      <c r="BW866" s="133">
        <f t="shared" ref="BW866" si="16902">O866/O870</f>
        <v>0</v>
      </c>
      <c r="BX866" s="128">
        <f t="shared" ref="BX866" si="16903">P866/P870</f>
        <v>0</v>
      </c>
      <c r="BY866" s="129">
        <f t="shared" ref="BY866" si="16904">Q866/Q870</f>
        <v>0</v>
      </c>
      <c r="BZ866" s="130">
        <f t="shared" ref="BZ866" si="16905">R866/R870</f>
        <v>0</v>
      </c>
      <c r="CA866" s="131">
        <f t="shared" ref="CA866" si="16906">S866/S870</f>
        <v>0</v>
      </c>
      <c r="CB866" s="128">
        <f t="shared" ref="CB866" si="16907">T866/T870</f>
        <v>0</v>
      </c>
      <c r="CC866" s="129">
        <f t="shared" ref="CC866" si="16908">U866/U870</f>
        <v>0</v>
      </c>
      <c r="CD866" s="130">
        <f t="shared" ref="CD866" si="16909">V866/V870</f>
        <v>0</v>
      </c>
      <c r="CE866" s="131">
        <f t="shared" ref="CE866" si="16910">W866/W870</f>
        <v>0</v>
      </c>
      <c r="CF866" s="128">
        <f t="shared" ref="CF866" si="16911">X866/X870</f>
        <v>0</v>
      </c>
      <c r="CG866" s="129">
        <f t="shared" ref="CG866" si="16912">Y866/Y870</f>
        <v>0</v>
      </c>
      <c r="CH866" s="130">
        <f t="shared" ref="CH866" si="16913">Z866/Z870</f>
        <v>0</v>
      </c>
      <c r="CI866" s="128">
        <f t="shared" ref="CI866" si="16914">AA866/AA870</f>
        <v>0</v>
      </c>
      <c r="CJ866" s="134">
        <f t="shared" ref="CJ866" si="16915">AB866/AB870</f>
        <v>0</v>
      </c>
      <c r="CK866" s="135">
        <f t="shared" ref="CK866" si="16916">AC866/AC870</f>
        <v>0</v>
      </c>
    </row>
    <row r="867" spans="1:89" x14ac:dyDescent="0.2">
      <c r="A867" s="136" t="s">
        <v>37</v>
      </c>
      <c r="B867" s="58">
        <v>0</v>
      </c>
      <c r="C867" s="59">
        <v>0</v>
      </c>
      <c r="D867" s="138">
        <v>0</v>
      </c>
      <c r="E867" s="139">
        <v>0</v>
      </c>
      <c r="F867" s="137">
        <v>0</v>
      </c>
      <c r="G867" s="140">
        <v>0</v>
      </c>
      <c r="H867" s="138">
        <v>0</v>
      </c>
      <c r="I867" s="139">
        <v>0</v>
      </c>
      <c r="J867" s="137">
        <v>0</v>
      </c>
      <c r="K867" s="140">
        <v>0</v>
      </c>
      <c r="L867" s="138"/>
      <c r="M867" s="137">
        <v>0</v>
      </c>
      <c r="N867" s="141">
        <v>0</v>
      </c>
      <c r="O867" s="142">
        <v>0</v>
      </c>
      <c r="P867" s="137">
        <v>0</v>
      </c>
      <c r="Q867" s="140">
        <v>0</v>
      </c>
      <c r="R867" s="138"/>
      <c r="S867" s="139">
        <v>0</v>
      </c>
      <c r="T867" s="137">
        <v>0</v>
      </c>
      <c r="U867" s="140">
        <v>0</v>
      </c>
      <c r="V867" s="138">
        <v>0</v>
      </c>
      <c r="W867" s="139">
        <v>0</v>
      </c>
      <c r="X867" s="137">
        <v>0</v>
      </c>
      <c r="Y867" s="140">
        <v>0</v>
      </c>
      <c r="Z867" s="143">
        <v>0</v>
      </c>
      <c r="AA867" s="144">
        <v>0</v>
      </c>
      <c r="AB867" s="158">
        <f t="shared" ref="AB867:AB868" si="16917">SUM(B867,D867,F867,H867,J867,L867,N867,P867,R867,T867,V867,X867,Z867)</f>
        <v>0</v>
      </c>
      <c r="AC867" s="159">
        <f t="shared" ref="AC867:AC868" si="16918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9">C867/C870</f>
        <v>0</v>
      </c>
      <c r="BL867" s="130">
        <f t="shared" ref="BL867" si="16920">D867/D870</f>
        <v>0</v>
      </c>
      <c r="BM867" s="131">
        <f t="shared" ref="BM867" si="16921">E867/E870</f>
        <v>0</v>
      </c>
      <c r="BN867" s="128">
        <f t="shared" ref="BN867" si="16922">F867/F870</f>
        <v>0</v>
      </c>
      <c r="BO867" s="129">
        <f t="shared" ref="BO867" si="16923">G867/G870</f>
        <v>0</v>
      </c>
      <c r="BP867" s="130">
        <f t="shared" ref="BP867" si="16924">H867/H870</f>
        <v>0</v>
      </c>
      <c r="BQ867" s="131">
        <f t="shared" ref="BQ867" si="16925">I867/I870</f>
        <v>0</v>
      </c>
      <c r="BR867" s="128">
        <f t="shared" ref="BR867" si="16926">J867/J870</f>
        <v>0</v>
      </c>
      <c r="BS867" s="129">
        <f t="shared" ref="BS867" si="16927">K867/K870</f>
        <v>0</v>
      </c>
      <c r="BT867" s="130">
        <f t="shared" ref="BT867" si="16928">L867/L870</f>
        <v>0</v>
      </c>
      <c r="BU867" s="128">
        <f t="shared" ref="BU867" si="16929">M867/M870</f>
        <v>0</v>
      </c>
      <c r="BV867" s="132">
        <f t="shared" ref="BV867" si="16930">N867/N870</f>
        <v>0</v>
      </c>
      <c r="BW867" s="133">
        <f t="shared" ref="BW867" si="16931">O867/O870</f>
        <v>0</v>
      </c>
      <c r="BX867" s="128">
        <f t="shared" ref="BX867" si="16932">P867/P870</f>
        <v>0</v>
      </c>
      <c r="BY867" s="129">
        <f t="shared" ref="BY867" si="16933">Q867/Q870</f>
        <v>0</v>
      </c>
      <c r="BZ867" s="130">
        <f t="shared" ref="BZ867" si="16934">R867/R870</f>
        <v>0</v>
      </c>
      <c r="CA867" s="131">
        <f t="shared" ref="CA867" si="16935">S867/S870</f>
        <v>0</v>
      </c>
      <c r="CB867" s="128">
        <f t="shared" ref="CB867" si="16936">T867/T870</f>
        <v>0</v>
      </c>
      <c r="CC867" s="129">
        <f t="shared" ref="CC867" si="16937">U867/U870</f>
        <v>0</v>
      </c>
      <c r="CD867" s="130">
        <f t="shared" ref="CD867" si="16938">V867/V870</f>
        <v>0</v>
      </c>
      <c r="CE867" s="131">
        <f t="shared" ref="CE867" si="16939">W867/W870</f>
        <v>0</v>
      </c>
      <c r="CF867" s="128">
        <f t="shared" ref="CF867" si="16940">X867/X870</f>
        <v>0</v>
      </c>
      <c r="CG867" s="129">
        <f t="shared" ref="CG867" si="16941">Y867/Y870</f>
        <v>0</v>
      </c>
      <c r="CH867" s="130">
        <f t="shared" ref="CH867" si="16942">Z867/Z870</f>
        <v>0</v>
      </c>
      <c r="CI867" s="128">
        <f t="shared" ref="CI867" si="16943">AA867/AA870</f>
        <v>0</v>
      </c>
      <c r="CJ867" s="134">
        <f t="shared" ref="CJ867" si="16944">AB867/AB870</f>
        <v>0</v>
      </c>
      <c r="CK867" s="135">
        <f t="shared" ref="CK867" si="16945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7"/>
        <v>0</v>
      </c>
      <c r="AC868" s="159">
        <f t="shared" si="16918"/>
        <v>0</v>
      </c>
      <c r="BI868" s="145" t="s">
        <v>38</v>
      </c>
      <c r="BJ868" s="128">
        <f>B868/B870</f>
        <v>0</v>
      </c>
      <c r="BK868" s="129">
        <f t="shared" ref="BK868" si="16946">C868/C870</f>
        <v>0</v>
      </c>
      <c r="BL868" s="130">
        <f t="shared" ref="BL868" si="16947">D868/D870</f>
        <v>0</v>
      </c>
      <c r="BM868" s="131">
        <f t="shared" ref="BM868" si="16948">E868/E870</f>
        <v>0</v>
      </c>
      <c r="BN868" s="128">
        <f t="shared" ref="BN868" si="16949">F868/F870</f>
        <v>0</v>
      </c>
      <c r="BO868" s="129">
        <f t="shared" ref="BO868" si="16950">G868/G870</f>
        <v>0</v>
      </c>
      <c r="BP868" s="130">
        <f t="shared" ref="BP868" si="16951">H868/H870</f>
        <v>0</v>
      </c>
      <c r="BQ868" s="131">
        <f t="shared" ref="BQ868" si="16952">I868/I870</f>
        <v>0</v>
      </c>
      <c r="BR868" s="128">
        <f t="shared" ref="BR868" si="16953">J868/J870</f>
        <v>0</v>
      </c>
      <c r="BS868" s="129">
        <f t="shared" ref="BS868" si="16954">K868/K870</f>
        <v>0</v>
      </c>
      <c r="BT868" s="130">
        <f t="shared" ref="BT868" si="16955">L868/L870</f>
        <v>0</v>
      </c>
      <c r="BU868" s="128">
        <f t="shared" ref="BU868" si="16956">M868/M870</f>
        <v>0</v>
      </c>
      <c r="BV868" s="132">
        <f t="shared" ref="BV868" si="16957">N868/N870</f>
        <v>0</v>
      </c>
      <c r="BW868" s="133">
        <f t="shared" ref="BW868" si="16958">O868/O870</f>
        <v>0</v>
      </c>
      <c r="BX868" s="128">
        <f t="shared" ref="BX868" si="16959">P868/P870</f>
        <v>0</v>
      </c>
      <c r="BY868" s="129">
        <f t="shared" ref="BY868" si="16960">Q868/Q870</f>
        <v>0</v>
      </c>
      <c r="BZ868" s="130">
        <f t="shared" ref="BZ868" si="16961">R868/R870</f>
        <v>0</v>
      </c>
      <c r="CA868" s="131">
        <f t="shared" ref="CA868" si="16962">S868/S870</f>
        <v>0</v>
      </c>
      <c r="CB868" s="128">
        <f t="shared" ref="CB868" si="16963">T868/T870</f>
        <v>0</v>
      </c>
      <c r="CC868" s="129">
        <f t="shared" ref="CC868" si="16964">U868/U870</f>
        <v>0</v>
      </c>
      <c r="CD868" s="130">
        <f t="shared" ref="CD868" si="16965">V868/V870</f>
        <v>0</v>
      </c>
      <c r="CE868" s="131">
        <f t="shared" ref="CE868" si="16966">W868/W870</f>
        <v>0</v>
      </c>
      <c r="CF868" s="128">
        <f t="shared" ref="CF868" si="16967">X868/X870</f>
        <v>0</v>
      </c>
      <c r="CG868" s="129">
        <f t="shared" ref="CG868" si="16968">Y868/Y870</f>
        <v>0</v>
      </c>
      <c r="CH868" s="130">
        <f t="shared" ref="CH868" si="16969">Z868/Z870</f>
        <v>0</v>
      </c>
      <c r="CI868" s="128">
        <f t="shared" ref="CI868" si="16970">AA868/AA870</f>
        <v>0</v>
      </c>
      <c r="CJ868" s="134">
        <f t="shared" ref="CJ868" si="16971">AB868/AB870</f>
        <v>0</v>
      </c>
      <c r="CK868" s="135">
        <f t="shared" ref="CK868" si="16972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3">SUM(B869,D869,F869,H869,J869,L869,N869,P869,R869,T869,V869,X869,Z869)</f>
        <v>0</v>
      </c>
      <c r="AC869" s="159">
        <f t="shared" ref="AC869" si="16974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5">C869/C870</f>
        <v>0</v>
      </c>
      <c r="BL869" s="130">
        <f t="shared" ref="BL869" si="16976">D869/D870</f>
        <v>0</v>
      </c>
      <c r="BM869" s="131">
        <f t="shared" ref="BM869" si="16977">E869/E870</f>
        <v>0</v>
      </c>
      <c r="BN869" s="128">
        <f t="shared" ref="BN869" si="16978">F869/F870</f>
        <v>0</v>
      </c>
      <c r="BO869" s="129">
        <f t="shared" ref="BO869" si="16979">G869/G870</f>
        <v>0</v>
      </c>
      <c r="BP869" s="130">
        <f t="shared" ref="BP869" si="16980">H869/H870</f>
        <v>0</v>
      </c>
      <c r="BQ869" s="131">
        <f t="shared" ref="BQ869" si="16981">I869/I870</f>
        <v>0</v>
      </c>
      <c r="BR869" s="128">
        <f t="shared" ref="BR869" si="16982">J869/J870</f>
        <v>0</v>
      </c>
      <c r="BS869" s="129">
        <f t="shared" ref="BS869" si="16983">K869/K870</f>
        <v>0</v>
      </c>
      <c r="BT869" s="130">
        <f t="shared" ref="BT869" si="16984">L869/L870</f>
        <v>0</v>
      </c>
      <c r="BU869" s="128">
        <f t="shared" ref="BU869" si="16985">M869/M870</f>
        <v>0</v>
      </c>
      <c r="BV869" s="132">
        <f t="shared" ref="BV869" si="16986">N869/N870</f>
        <v>0</v>
      </c>
      <c r="BW869" s="133">
        <f t="shared" ref="BW869" si="16987">O869/O870</f>
        <v>0</v>
      </c>
      <c r="BX869" s="128">
        <f t="shared" ref="BX869" si="16988">P869/P870</f>
        <v>0</v>
      </c>
      <c r="BY869" s="129">
        <f t="shared" ref="BY869" si="16989">Q869/Q870</f>
        <v>0</v>
      </c>
      <c r="BZ869" s="130">
        <f t="shared" ref="BZ869" si="16990">R869/R870</f>
        <v>0</v>
      </c>
      <c r="CA869" s="131">
        <f t="shared" ref="CA869" si="16991">S869/S870</f>
        <v>0</v>
      </c>
      <c r="CB869" s="128">
        <f t="shared" ref="CB869" si="16992">T869/T870</f>
        <v>0</v>
      </c>
      <c r="CC869" s="129">
        <f t="shared" ref="CC869" si="16993">U869/U870</f>
        <v>0</v>
      </c>
      <c r="CD869" s="130">
        <f t="shared" ref="CD869" si="16994">V869/V870</f>
        <v>0</v>
      </c>
      <c r="CE869" s="131">
        <f t="shared" ref="CE869" si="16995">W869/W870</f>
        <v>0</v>
      </c>
      <c r="CF869" s="128">
        <f t="shared" ref="CF869" si="16996">X869/X870</f>
        <v>0</v>
      </c>
      <c r="CG869" s="129">
        <f t="shared" ref="CG869" si="16997">Y869/Y870</f>
        <v>0</v>
      </c>
      <c r="CH869" s="130">
        <f t="shared" ref="CH869" si="16998">Z869/Z870</f>
        <v>0</v>
      </c>
      <c r="CI869" s="128">
        <f t="shared" ref="CI869" si="16999">AA869/AA870</f>
        <v>0</v>
      </c>
      <c r="CJ869" s="134">
        <f t="shared" ref="CJ869" si="17000">AB869/AB870</f>
        <v>0</v>
      </c>
      <c r="CK869" s="135">
        <f t="shared" ref="CK869" si="17001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2">SUM(B847:B869)</f>
        <v>26164</v>
      </c>
      <c r="C870" s="21">
        <f t="shared" si="17002"/>
        <v>26103</v>
      </c>
      <c r="D870" s="20">
        <f t="shared" si="17002"/>
        <v>11999</v>
      </c>
      <c r="E870" s="21">
        <f t="shared" si="17002"/>
        <v>11976</v>
      </c>
      <c r="F870" s="20">
        <f t="shared" si="17002"/>
        <v>26708</v>
      </c>
      <c r="G870" s="21">
        <f t="shared" si="17002"/>
        <v>23425</v>
      </c>
      <c r="H870" s="20">
        <f t="shared" si="17002"/>
        <v>37950</v>
      </c>
      <c r="I870" s="21">
        <f t="shared" si="17002"/>
        <v>41417</v>
      </c>
      <c r="J870" s="20">
        <f t="shared" si="17002"/>
        <v>5842</v>
      </c>
      <c r="K870" s="21">
        <f t="shared" si="17002"/>
        <v>6532</v>
      </c>
      <c r="L870" s="20">
        <f t="shared" si="17002"/>
        <v>23221</v>
      </c>
      <c r="M870" s="21">
        <f t="shared" si="17002"/>
        <v>22862</v>
      </c>
      <c r="N870" s="20">
        <f t="shared" si="17002"/>
        <v>40611</v>
      </c>
      <c r="O870" s="21">
        <f t="shared" si="17002"/>
        <v>40392</v>
      </c>
      <c r="P870" s="20">
        <f t="shared" si="17002"/>
        <v>21591</v>
      </c>
      <c r="Q870" s="21">
        <f t="shared" si="17002"/>
        <v>21181</v>
      </c>
      <c r="R870" s="20">
        <f t="shared" si="17002"/>
        <v>24101</v>
      </c>
      <c r="S870" s="21">
        <f t="shared" si="17002"/>
        <v>24991</v>
      </c>
      <c r="T870" s="20">
        <f t="shared" si="17002"/>
        <v>7255</v>
      </c>
      <c r="U870" s="21">
        <f t="shared" si="17002"/>
        <v>7877</v>
      </c>
      <c r="V870" s="20">
        <f t="shared" si="17002"/>
        <v>23933</v>
      </c>
      <c r="W870" s="21">
        <f t="shared" si="17002"/>
        <v>26879</v>
      </c>
      <c r="X870" s="20">
        <f t="shared" si="17002"/>
        <v>19995</v>
      </c>
      <c r="Y870" s="21">
        <f t="shared" si="17002"/>
        <v>12462</v>
      </c>
      <c r="Z870" s="20">
        <f t="shared" si="17002"/>
        <v>39008</v>
      </c>
      <c r="AA870" s="21">
        <f t="shared" si="17002"/>
        <v>41190</v>
      </c>
      <c r="AB870" s="160">
        <f t="shared" ref="AB870:AC870" si="17003">SUM(AB846:AB869)</f>
        <v>308378</v>
      </c>
      <c r="AC870" s="161">
        <f t="shared" si="17003"/>
        <v>307287</v>
      </c>
      <c r="BI870" s="229" t="s">
        <v>13</v>
      </c>
      <c r="BJ870" s="154">
        <f>SUM(BJ846:BJ869)</f>
        <v>0.99999999999999989</v>
      </c>
      <c r="BK870" s="155">
        <f t="shared" ref="BK870:CK870" si="17004">SUM(BK846:BK869)</f>
        <v>1</v>
      </c>
      <c r="BL870" s="154">
        <f t="shared" si="17004"/>
        <v>1</v>
      </c>
      <c r="BM870" s="155">
        <f t="shared" si="17004"/>
        <v>1.0000000000000002</v>
      </c>
      <c r="BN870" s="154">
        <f t="shared" si="17004"/>
        <v>1</v>
      </c>
      <c r="BO870" s="155">
        <f t="shared" si="17004"/>
        <v>0.99999999999999989</v>
      </c>
      <c r="BP870" s="154">
        <f t="shared" si="17004"/>
        <v>1</v>
      </c>
      <c r="BQ870" s="155">
        <f t="shared" si="17004"/>
        <v>1</v>
      </c>
      <c r="BR870" s="154">
        <f t="shared" si="17004"/>
        <v>0.99999999999999978</v>
      </c>
      <c r="BS870" s="155">
        <f t="shared" si="17004"/>
        <v>0.99999999999999989</v>
      </c>
      <c r="BT870" s="154">
        <f t="shared" si="17004"/>
        <v>1</v>
      </c>
      <c r="BU870" s="155">
        <f t="shared" si="17004"/>
        <v>0.99999999999999989</v>
      </c>
      <c r="BV870" s="154">
        <f t="shared" si="17004"/>
        <v>1</v>
      </c>
      <c r="BW870" s="155">
        <f t="shared" si="17004"/>
        <v>0.99999999999999978</v>
      </c>
      <c r="BX870" s="154">
        <f t="shared" si="17004"/>
        <v>1</v>
      </c>
      <c r="BY870" s="155">
        <f t="shared" si="17004"/>
        <v>1</v>
      </c>
      <c r="BZ870" s="154">
        <f t="shared" si="17004"/>
        <v>0.99999999999999978</v>
      </c>
      <c r="CA870" s="155">
        <f t="shared" si="17004"/>
        <v>1</v>
      </c>
      <c r="CB870" s="154">
        <f t="shared" si="17004"/>
        <v>1</v>
      </c>
      <c r="CC870" s="155">
        <f t="shared" si="17004"/>
        <v>1</v>
      </c>
      <c r="CD870" s="154">
        <f t="shared" si="17004"/>
        <v>0.99999999999999989</v>
      </c>
      <c r="CE870" s="155">
        <f t="shared" si="17004"/>
        <v>0.99999999999999989</v>
      </c>
      <c r="CF870" s="154">
        <f t="shared" si="17004"/>
        <v>0.99999999999999989</v>
      </c>
      <c r="CG870" s="155">
        <f t="shared" si="17004"/>
        <v>1</v>
      </c>
      <c r="CH870" s="154">
        <f t="shared" si="17004"/>
        <v>1</v>
      </c>
      <c r="CI870" s="155">
        <f t="shared" si="17004"/>
        <v>1</v>
      </c>
      <c r="CJ870" s="154">
        <f t="shared" si="17004"/>
        <v>1</v>
      </c>
      <c r="CK870" s="155">
        <f t="shared" si="17004"/>
        <v>1</v>
      </c>
    </row>
    <row r="871" spans="1:89" ht="13.5" thickTop="1" x14ac:dyDescent="0.2">
      <c r="A871" s="173"/>
    </row>
    <row r="873" spans="1:89" x14ac:dyDescent="0.2">
      <c r="A873" s="305">
        <f>+A842+1</f>
        <v>44771</v>
      </c>
      <c r="B873" s="305"/>
      <c r="C873" s="305"/>
      <c r="D873" s="305"/>
      <c r="BI873" s="310">
        <f>+BI811+2</f>
        <v>44771</v>
      </c>
      <c r="BJ873" s="310"/>
      <c r="BK873" s="310"/>
      <c r="BL873" s="310"/>
    </row>
    <row r="874" spans="1:89" ht="13.5" thickBot="1" x14ac:dyDescent="0.25">
      <c r="AE874" s="232" t="s">
        <v>84</v>
      </c>
    </row>
    <row r="875" spans="1:89" ht="14.25" thickTop="1" thickBot="1" x14ac:dyDescent="0.25">
      <c r="A875" s="301" t="s">
        <v>0</v>
      </c>
      <c r="B875" s="303" t="s">
        <v>1</v>
      </c>
      <c r="C875" s="304"/>
      <c r="D875" s="303" t="s">
        <v>2</v>
      </c>
      <c r="E875" s="304"/>
      <c r="F875" s="303" t="s">
        <v>3</v>
      </c>
      <c r="G875" s="304"/>
      <c r="H875" s="303" t="s">
        <v>4</v>
      </c>
      <c r="I875" s="304"/>
      <c r="J875" s="303" t="s">
        <v>5</v>
      </c>
      <c r="K875" s="304"/>
      <c r="L875" s="303" t="s">
        <v>6</v>
      </c>
      <c r="M875" s="304"/>
      <c r="N875" s="303" t="s">
        <v>7</v>
      </c>
      <c r="O875" s="304"/>
      <c r="P875" s="303" t="s">
        <v>8</v>
      </c>
      <c r="Q875" s="304"/>
      <c r="R875" s="303" t="s">
        <v>9</v>
      </c>
      <c r="S875" s="304"/>
      <c r="T875" s="303" t="s">
        <v>10</v>
      </c>
      <c r="U875" s="304"/>
      <c r="V875" s="303" t="s">
        <v>11</v>
      </c>
      <c r="W875" s="304"/>
      <c r="X875" s="303" t="s">
        <v>12</v>
      </c>
      <c r="Y875" s="304"/>
      <c r="Z875" s="306" t="s">
        <v>40</v>
      </c>
      <c r="AA875" s="307"/>
      <c r="AB875" s="308" t="s">
        <v>41</v>
      </c>
      <c r="AC875" s="309"/>
      <c r="AE875" s="301" t="s">
        <v>0</v>
      </c>
      <c r="AF875" s="303" t="s">
        <v>1</v>
      </c>
      <c r="AG875" s="304"/>
      <c r="AH875" s="303" t="s">
        <v>2</v>
      </c>
      <c r="AI875" s="304"/>
      <c r="AJ875" s="303" t="s">
        <v>3</v>
      </c>
      <c r="AK875" s="304"/>
      <c r="AL875" s="303" t="s">
        <v>4</v>
      </c>
      <c r="AM875" s="304"/>
      <c r="AN875" s="303" t="s">
        <v>5</v>
      </c>
      <c r="AO875" s="304"/>
      <c r="AP875" s="303" t="s">
        <v>6</v>
      </c>
      <c r="AQ875" s="304"/>
      <c r="AR875" s="303" t="s">
        <v>7</v>
      </c>
      <c r="AS875" s="304"/>
      <c r="AT875" s="303" t="s">
        <v>8</v>
      </c>
      <c r="AU875" s="304"/>
      <c r="AV875" s="303" t="s">
        <v>9</v>
      </c>
      <c r="AW875" s="304"/>
      <c r="AX875" s="303" t="s">
        <v>10</v>
      </c>
      <c r="AY875" s="304"/>
      <c r="AZ875" s="303" t="s">
        <v>11</v>
      </c>
      <c r="BA875" s="304"/>
      <c r="BB875" s="303" t="s">
        <v>12</v>
      </c>
      <c r="BC875" s="304"/>
      <c r="BD875" s="306" t="s">
        <v>40</v>
      </c>
      <c r="BE875" s="307"/>
      <c r="BF875" s="308" t="s">
        <v>41</v>
      </c>
      <c r="BG875" s="309"/>
      <c r="BI875" s="301" t="s">
        <v>0</v>
      </c>
      <c r="BJ875" s="303" t="s">
        <v>1</v>
      </c>
      <c r="BK875" s="304"/>
      <c r="BL875" s="303" t="s">
        <v>2</v>
      </c>
      <c r="BM875" s="304"/>
      <c r="BN875" s="303" t="s">
        <v>3</v>
      </c>
      <c r="BO875" s="304"/>
      <c r="BP875" s="303" t="s">
        <v>4</v>
      </c>
      <c r="BQ875" s="304"/>
      <c r="BR875" s="303" t="s">
        <v>5</v>
      </c>
      <c r="BS875" s="304"/>
      <c r="BT875" s="303" t="s">
        <v>6</v>
      </c>
      <c r="BU875" s="304"/>
      <c r="BV875" s="303" t="s">
        <v>7</v>
      </c>
      <c r="BW875" s="304"/>
      <c r="BX875" s="303" t="s">
        <v>8</v>
      </c>
      <c r="BY875" s="304"/>
      <c r="BZ875" s="303" t="s">
        <v>9</v>
      </c>
      <c r="CA875" s="304"/>
      <c r="CB875" s="303" t="s">
        <v>10</v>
      </c>
      <c r="CC875" s="304"/>
      <c r="CD875" s="303" t="s">
        <v>11</v>
      </c>
      <c r="CE875" s="304"/>
      <c r="CF875" s="303" t="s">
        <v>12</v>
      </c>
      <c r="CG875" s="304"/>
      <c r="CH875" s="306" t="s">
        <v>40</v>
      </c>
      <c r="CI875" s="307"/>
      <c r="CJ875" s="303" t="s">
        <v>41</v>
      </c>
      <c r="CK875" s="304"/>
    </row>
    <row r="876" spans="1:89" ht="15" thickTop="1" thickBot="1" x14ac:dyDescent="0.3">
      <c r="A876" s="302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2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2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2892</v>
      </c>
      <c r="AG877" s="172">
        <f t="shared" ref="AG877:AV879" si="17005">SUMIF($A$9:$A$32,$AE877,C$877:C$900)</f>
        <v>1143</v>
      </c>
      <c r="AH877" s="126">
        <f t="shared" si="17005"/>
        <v>1080</v>
      </c>
      <c r="AI877" s="166">
        <f t="shared" si="17005"/>
        <v>974</v>
      </c>
      <c r="AJ877" s="125">
        <f t="shared" si="17005"/>
        <v>2881</v>
      </c>
      <c r="AK877" s="127">
        <f t="shared" si="17005"/>
        <v>1472</v>
      </c>
      <c r="AL877" s="126">
        <f t="shared" si="17005"/>
        <v>3569</v>
      </c>
      <c r="AM877" s="166">
        <f t="shared" si="17005"/>
        <v>2354</v>
      </c>
      <c r="AN877" s="125">
        <f t="shared" si="17005"/>
        <v>241</v>
      </c>
      <c r="AO877" s="127">
        <f t="shared" si="17005"/>
        <v>994</v>
      </c>
      <c r="AP877" s="126">
        <f t="shared" si="17005"/>
        <v>1071</v>
      </c>
      <c r="AQ877" s="125">
        <f t="shared" si="17005"/>
        <v>3278</v>
      </c>
      <c r="AR877" s="165">
        <f t="shared" si="17005"/>
        <v>2848</v>
      </c>
      <c r="AS877" s="167">
        <f t="shared" si="17005"/>
        <v>4006</v>
      </c>
      <c r="AT877" s="125">
        <f t="shared" si="17005"/>
        <v>1947</v>
      </c>
      <c r="AU877" s="127">
        <f t="shared" si="17005"/>
        <v>1830</v>
      </c>
      <c r="AV877" s="126">
        <f t="shared" si="17005"/>
        <v>2422</v>
      </c>
      <c r="AW877" s="166">
        <f t="shared" ref="AW877:BE879" si="17006">SUMIF($A$9:$A$32,$AE877,S$877:S$900)</f>
        <v>1747</v>
      </c>
      <c r="AX877" s="125">
        <f t="shared" si="17006"/>
        <v>307</v>
      </c>
      <c r="AY877" s="127">
        <f t="shared" si="17006"/>
        <v>1391</v>
      </c>
      <c r="AZ877" s="126">
        <f t="shared" si="17006"/>
        <v>1089</v>
      </c>
      <c r="BA877" s="166">
        <f t="shared" si="17006"/>
        <v>2851</v>
      </c>
      <c r="BB877" s="125">
        <f t="shared" si="17006"/>
        <v>1757</v>
      </c>
      <c r="BC877" s="127">
        <f t="shared" si="17006"/>
        <v>1719</v>
      </c>
      <c r="BD877" s="170">
        <f t="shared" si="17006"/>
        <v>3190</v>
      </c>
      <c r="BE877" s="171">
        <f t="shared" si="17006"/>
        <v>2343</v>
      </c>
      <c r="BF877" s="156">
        <f>AF877+AH877+AJ877+AL877+AN877+AP877+AR877+AT877+AV877+AX877+AZ877+BB877+BD877</f>
        <v>25294</v>
      </c>
      <c r="BG877" s="157">
        <f>AG877+AI877+AK877+AM877+AO877+AQ877+AS877+AU877+AW877+AY877+BA877+BC877+BE877</f>
        <v>26102</v>
      </c>
      <c r="BI877" s="124" t="s">
        <v>16</v>
      </c>
      <c r="BJ877" s="128">
        <f>B877/B901</f>
        <v>0</v>
      </c>
      <c r="BK877" s="129">
        <f t="shared" ref="BK877" si="17007">C877/C901</f>
        <v>0</v>
      </c>
      <c r="BL877" s="130">
        <f t="shared" ref="BL877" si="17008">D877/D901</f>
        <v>0</v>
      </c>
      <c r="BM877" s="131">
        <f t="shared" ref="BM877" si="17009">E877/E901</f>
        <v>0</v>
      </c>
      <c r="BN877" s="128">
        <f t="shared" ref="BN877" si="17010">F877/F901</f>
        <v>0</v>
      </c>
      <c r="BO877" s="129">
        <f t="shared" ref="BO877" si="17011">G877/G901</f>
        <v>0</v>
      </c>
      <c r="BP877" s="130">
        <f t="shared" ref="BP877" si="17012">H877/H901</f>
        <v>0</v>
      </c>
      <c r="BQ877" s="131">
        <f t="shared" ref="BQ877" si="17013">I877/I901</f>
        <v>0</v>
      </c>
      <c r="BR877" s="128">
        <f t="shared" ref="BR877" si="17014">J877/J901</f>
        <v>0</v>
      </c>
      <c r="BS877" s="129">
        <f t="shared" ref="BS877" si="17015">K877/K901</f>
        <v>0</v>
      </c>
      <c r="BT877" s="130">
        <f t="shared" ref="BT877" si="17016">L877/L901</f>
        <v>0</v>
      </c>
      <c r="BU877" s="128">
        <f t="shared" ref="BU877" si="17017">M877/M901</f>
        <v>0</v>
      </c>
      <c r="BV877" s="132">
        <f t="shared" ref="BV877" si="17018">N877/N901</f>
        <v>0</v>
      </c>
      <c r="BW877" s="133">
        <f t="shared" ref="BW877" si="17019">O877/O901</f>
        <v>0</v>
      </c>
      <c r="BX877" s="128">
        <f t="shared" ref="BX877" si="17020">P877/P901</f>
        <v>0</v>
      </c>
      <c r="BY877" s="129">
        <f t="shared" ref="BY877" si="17021">Q877/Q901</f>
        <v>0</v>
      </c>
      <c r="BZ877" s="130">
        <f t="shared" ref="BZ877" si="17022">R877/R901</f>
        <v>0</v>
      </c>
      <c r="CA877" s="131">
        <f t="shared" ref="CA877" si="17023">S877/S901</f>
        <v>0</v>
      </c>
      <c r="CB877" s="128">
        <f t="shared" ref="CB877" si="17024">T877/T901</f>
        <v>0</v>
      </c>
      <c r="CC877" s="129">
        <f t="shared" ref="CC877" si="17025">U877/U901</f>
        <v>0</v>
      </c>
      <c r="CD877" s="130">
        <f t="shared" ref="CD877" si="17026">V877/V901</f>
        <v>0</v>
      </c>
      <c r="CE877" s="131">
        <f t="shared" ref="CE877" si="17027">W877/W901</f>
        <v>0</v>
      </c>
      <c r="CF877" s="128">
        <f t="shared" ref="CF877" si="17028">X877/X901</f>
        <v>0</v>
      </c>
      <c r="CG877" s="129">
        <f t="shared" ref="CG877" si="17029">Y877/Y901</f>
        <v>0</v>
      </c>
      <c r="CH877" s="130">
        <f t="shared" ref="CH877" si="17030">Z877/Z901</f>
        <v>0</v>
      </c>
      <c r="CI877" s="128">
        <f t="shared" ref="CI877" si="17031">AA877/AA901</f>
        <v>0</v>
      </c>
      <c r="CJ877" s="134">
        <f t="shared" ref="CJ877" si="17032">AB877/AB901</f>
        <v>0</v>
      </c>
      <c r="CK877" s="135">
        <f t="shared" ref="CK877" si="17033">AC877/AC901</f>
        <v>0</v>
      </c>
    </row>
    <row r="878" spans="1:89" x14ac:dyDescent="0.2">
      <c r="A878" s="136" t="s">
        <v>17</v>
      </c>
      <c r="B878" s="175">
        <v>303</v>
      </c>
      <c r="C878" s="176">
        <v>0</v>
      </c>
      <c r="D878" s="177">
        <v>179</v>
      </c>
      <c r="E878" s="178">
        <v>5</v>
      </c>
      <c r="F878" s="175">
        <v>541</v>
      </c>
      <c r="G878" s="179">
        <v>6</v>
      </c>
      <c r="H878" s="177">
        <v>458</v>
      </c>
      <c r="I878" s="178">
        <v>52</v>
      </c>
      <c r="J878" s="175">
        <v>7</v>
      </c>
      <c r="K878" s="179">
        <v>18</v>
      </c>
      <c r="L878" s="177">
        <v>71</v>
      </c>
      <c r="M878" s="175">
        <v>89</v>
      </c>
      <c r="N878" s="180">
        <v>161</v>
      </c>
      <c r="O878" s="181">
        <v>159</v>
      </c>
      <c r="P878" s="175">
        <v>55</v>
      </c>
      <c r="Q878" s="179">
        <v>53</v>
      </c>
      <c r="R878" s="177">
        <v>33</v>
      </c>
      <c r="S878" s="178">
        <v>61</v>
      </c>
      <c r="T878" s="175">
        <v>4</v>
      </c>
      <c r="U878" s="179">
        <v>28</v>
      </c>
      <c r="V878" s="177">
        <v>18</v>
      </c>
      <c r="W878" s="178">
        <v>78</v>
      </c>
      <c r="X878" s="175">
        <v>1</v>
      </c>
      <c r="Y878" s="179">
        <v>0</v>
      </c>
      <c r="Z878" s="177">
        <v>0</v>
      </c>
      <c r="AA878" s="175">
        <v>0</v>
      </c>
      <c r="AB878" s="158">
        <f t="shared" ref="AB878:AB900" si="17034">SUM(B878,D878,F878,H878,J878,L878,N878,P878,R878,T878,V878,X878,Z878)</f>
        <v>1831</v>
      </c>
      <c r="AC878" s="159">
        <f t="shared" ref="AC878:AC900" si="17035">SUM(C878,E878,G878,I878,K878,M878,O878,Q878,S878,U878,W878,Y878,AA878)</f>
        <v>549</v>
      </c>
      <c r="AE878" s="237" t="str">
        <f>$AE$10</f>
        <v>08:00 - 08:59</v>
      </c>
      <c r="AF878" s="125">
        <f>SUMIF($A$9:$A$32,$AE878,B$877:B$900)</f>
        <v>2222</v>
      </c>
      <c r="AG878" s="176">
        <f t="shared" si="17005"/>
        <v>1050</v>
      </c>
      <c r="AH878" s="177">
        <f t="shared" si="17005"/>
        <v>821</v>
      </c>
      <c r="AI878" s="178">
        <f t="shared" si="17005"/>
        <v>821</v>
      </c>
      <c r="AJ878" s="238">
        <f t="shared" si="17005"/>
        <v>2393</v>
      </c>
      <c r="AK878" s="179">
        <f t="shared" si="17005"/>
        <v>1069</v>
      </c>
      <c r="AL878" s="177">
        <f t="shared" si="17005"/>
        <v>3014</v>
      </c>
      <c r="AM878" s="178">
        <f t="shared" si="17005"/>
        <v>2019</v>
      </c>
      <c r="AN878" s="238">
        <f t="shared" si="17005"/>
        <v>204</v>
      </c>
      <c r="AO878" s="179">
        <f t="shared" si="17005"/>
        <v>758</v>
      </c>
      <c r="AP878" s="177">
        <f t="shared" si="17005"/>
        <v>849</v>
      </c>
      <c r="AQ878" s="238">
        <f t="shared" si="17005"/>
        <v>2659</v>
      </c>
      <c r="AR878" s="180">
        <f t="shared" si="17005"/>
        <v>2299</v>
      </c>
      <c r="AS878" s="181">
        <f t="shared" si="17005"/>
        <v>3402</v>
      </c>
      <c r="AT878" s="238">
        <f t="shared" si="17005"/>
        <v>1483</v>
      </c>
      <c r="AU878" s="179">
        <f t="shared" si="17005"/>
        <v>1590</v>
      </c>
      <c r="AV878" s="177">
        <f t="shared" si="17005"/>
        <v>1966</v>
      </c>
      <c r="AW878" s="178">
        <f t="shared" si="17006"/>
        <v>1420</v>
      </c>
      <c r="AX878" s="238">
        <f t="shared" si="17006"/>
        <v>222</v>
      </c>
      <c r="AY878" s="179">
        <f t="shared" si="17006"/>
        <v>860</v>
      </c>
      <c r="AZ878" s="177">
        <f t="shared" si="17006"/>
        <v>832</v>
      </c>
      <c r="BA878" s="178">
        <f t="shared" si="17006"/>
        <v>1965</v>
      </c>
      <c r="BB878" s="238">
        <f t="shared" si="17006"/>
        <v>1290</v>
      </c>
      <c r="BC878" s="179">
        <f t="shared" si="17006"/>
        <v>1389</v>
      </c>
      <c r="BD878" s="177">
        <f t="shared" si="17006"/>
        <v>2846</v>
      </c>
      <c r="BE878" s="238">
        <f t="shared" si="17006"/>
        <v>2218</v>
      </c>
      <c r="BF878" s="158">
        <f>SUM(AF878,AH878,AJ878,AL878,AN878,AP878,AR878,AT878,AV878,AX878,AZ878,BB878,BD878)</f>
        <v>20441</v>
      </c>
      <c r="BG878" s="159">
        <f>SUM(AG878,AI878,AK878,AM878,AO878,AQ878,AS878,AU878,AW878,AY878,BA878,BC878,BE878)</f>
        <v>21220</v>
      </c>
      <c r="BI878" s="136" t="s">
        <v>17</v>
      </c>
      <c r="BJ878" s="128">
        <f>B878/B901</f>
        <v>1.0967134790791951E-2</v>
      </c>
      <c r="BK878" s="129">
        <f t="shared" ref="BK878" si="17036">C878/C901</f>
        <v>0</v>
      </c>
      <c r="BL878" s="130">
        <f t="shared" ref="BL878" si="17037">D878/D901</f>
        <v>1.4221021689044253E-2</v>
      </c>
      <c r="BM878" s="131">
        <f t="shared" ref="BM878" si="17038">E878/E901</f>
        <v>3.8819875776397513E-4</v>
      </c>
      <c r="BN878" s="128">
        <f t="shared" ref="BN878" si="17039">F878/F901</f>
        <v>1.9651289502361061E-2</v>
      </c>
      <c r="BO878" s="129">
        <f t="shared" ref="BO878" si="17040">G878/G901</f>
        <v>2.3908192540643926E-4</v>
      </c>
      <c r="BP878" s="130">
        <f t="shared" ref="BP878" si="17041">H878/H901</f>
        <v>1.1474958033723349E-2</v>
      </c>
      <c r="BQ878" s="131">
        <f t="shared" ref="BQ878" si="17042">I878/I901</f>
        <v>1.1708019993695682E-3</v>
      </c>
      <c r="BR878" s="128">
        <f t="shared" ref="BR878" si="17043">J878/J901</f>
        <v>1.1537827591890555E-3</v>
      </c>
      <c r="BS878" s="129">
        <f t="shared" ref="BS878" si="17044">K878/K901</f>
        <v>2.7539779681762548E-3</v>
      </c>
      <c r="BT878" s="130">
        <f t="shared" ref="BT878" si="17045">L878/L901</f>
        <v>3.0312086410792809E-3</v>
      </c>
      <c r="BU878" s="128">
        <f t="shared" ref="BU878" si="17046">M878/M901</f>
        <v>3.8125428375599727E-3</v>
      </c>
      <c r="BV878" s="132">
        <f t="shared" ref="BV878" si="17047">N878/N901</f>
        <v>3.8105606967882419E-3</v>
      </c>
      <c r="BW878" s="133">
        <f t="shared" ref="BW878" si="17048">O878/O901</f>
        <v>3.8514642831189595E-3</v>
      </c>
      <c r="BX878" s="128">
        <f t="shared" ref="BX878" si="17049">P878/P901</f>
        <v>2.4690249595977734E-3</v>
      </c>
      <c r="BY878" s="129">
        <f t="shared" ref="BY878" si="17050">Q878/Q901</f>
        <v>2.5868801249511911E-3</v>
      </c>
      <c r="BZ878" s="130">
        <f t="shared" ref="BZ878" si="17051">R878/R901</f>
        <v>1.2496686484644224E-3</v>
      </c>
      <c r="CA878" s="131">
        <f t="shared" ref="CA878" si="17052">S878/S901</f>
        <v>2.4028045850238312E-3</v>
      </c>
      <c r="CB878" s="128">
        <f t="shared" ref="CB878" si="17053">T878/T901</f>
        <v>5.2693979712817806E-4</v>
      </c>
      <c r="CC878" s="129">
        <f t="shared" ref="CC878" si="17054">U878/U901</f>
        <v>3.552397868561279E-3</v>
      </c>
      <c r="CD878" s="130">
        <f t="shared" ref="CD878" si="17055">V878/V901</f>
        <v>7.4457083764219232E-4</v>
      </c>
      <c r="CE878" s="131">
        <f t="shared" ref="CE878" si="17056">W878/W901</f>
        <v>2.8145635622271138E-3</v>
      </c>
      <c r="CF878" s="128">
        <f t="shared" ref="CF878" si="17057">X878/X901</f>
        <v>4.7521741196597446E-5</v>
      </c>
      <c r="CG878" s="129">
        <f t="shared" ref="CG878" si="17058">Y878/Y901</f>
        <v>0</v>
      </c>
      <c r="CH878" s="130">
        <f t="shared" ref="CH878" si="17059">Z878/Z901</f>
        <v>0</v>
      </c>
      <c r="CI878" s="128">
        <f t="shared" ref="CI878" si="17060">AA878/AA901</f>
        <v>0</v>
      </c>
      <c r="CJ878" s="134">
        <f t="shared" ref="CJ878" si="17061">AB878/AB901</f>
        <v>5.7043341724198095E-3</v>
      </c>
      <c r="CK878" s="135">
        <f t="shared" ref="CK878" si="17062">AC878/AC901</f>
        <v>1.7166281545778314E-3</v>
      </c>
    </row>
    <row r="879" spans="1:89" ht="13.5" thickBot="1" x14ac:dyDescent="0.25">
      <c r="A879" s="145" t="s">
        <v>18</v>
      </c>
      <c r="B879" s="182">
        <v>1408</v>
      </c>
      <c r="C879" s="183">
        <v>207</v>
      </c>
      <c r="D879" s="184">
        <v>767</v>
      </c>
      <c r="E879" s="185">
        <v>197</v>
      </c>
      <c r="F879" s="182">
        <v>2320</v>
      </c>
      <c r="G879" s="186">
        <v>417</v>
      </c>
      <c r="H879" s="184">
        <v>1884</v>
      </c>
      <c r="I879" s="185">
        <v>713</v>
      </c>
      <c r="J879" s="182">
        <v>75</v>
      </c>
      <c r="K879" s="186">
        <v>282</v>
      </c>
      <c r="L879" s="184">
        <v>520</v>
      </c>
      <c r="M879" s="182">
        <v>1012</v>
      </c>
      <c r="N879" s="187">
        <v>1515</v>
      </c>
      <c r="O879" s="188">
        <v>1833</v>
      </c>
      <c r="P879" s="182">
        <v>769</v>
      </c>
      <c r="Q879" s="186">
        <v>862</v>
      </c>
      <c r="R879" s="184">
        <v>930</v>
      </c>
      <c r="S879" s="185">
        <v>919</v>
      </c>
      <c r="T879" s="182">
        <v>181</v>
      </c>
      <c r="U879" s="186">
        <v>518</v>
      </c>
      <c r="V879" s="184">
        <v>626</v>
      </c>
      <c r="W879" s="185">
        <v>1191</v>
      </c>
      <c r="X879" s="182">
        <v>753</v>
      </c>
      <c r="Y879" s="186">
        <v>610</v>
      </c>
      <c r="Z879" s="184">
        <v>1535</v>
      </c>
      <c r="AA879" s="182">
        <v>1111</v>
      </c>
      <c r="AB879" s="158">
        <f t="shared" si="17034"/>
        <v>13283</v>
      </c>
      <c r="AC879" s="159">
        <f t="shared" si="17035"/>
        <v>9872</v>
      </c>
      <c r="AE879" s="235">
        <f>$AE$11</f>
        <v>0</v>
      </c>
      <c r="AF879" s="125">
        <f>SUMIF($A$9:$A$32,$AE879,B$877:B$900)</f>
        <v>0</v>
      </c>
      <c r="AG879" s="183">
        <f t="shared" si="17005"/>
        <v>0</v>
      </c>
      <c r="AH879" s="184">
        <f t="shared" si="17005"/>
        <v>0</v>
      </c>
      <c r="AI879" s="185">
        <f t="shared" si="17005"/>
        <v>0</v>
      </c>
      <c r="AJ879" s="182">
        <f t="shared" si="17005"/>
        <v>0</v>
      </c>
      <c r="AK879" s="186">
        <f t="shared" si="17005"/>
        <v>0</v>
      </c>
      <c r="AL879" s="184">
        <f t="shared" si="17005"/>
        <v>0</v>
      </c>
      <c r="AM879" s="185">
        <f t="shared" si="17005"/>
        <v>0</v>
      </c>
      <c r="AN879" s="182">
        <f t="shared" si="17005"/>
        <v>0</v>
      </c>
      <c r="AO879" s="186">
        <f t="shared" si="17005"/>
        <v>0</v>
      </c>
      <c r="AP879" s="184">
        <f t="shared" si="17005"/>
        <v>0</v>
      </c>
      <c r="AQ879" s="182">
        <f t="shared" si="17005"/>
        <v>0</v>
      </c>
      <c r="AR879" s="187">
        <f t="shared" si="17005"/>
        <v>0</v>
      </c>
      <c r="AS879" s="188">
        <f t="shared" si="17005"/>
        <v>0</v>
      </c>
      <c r="AT879" s="182">
        <f t="shared" si="17005"/>
        <v>0</v>
      </c>
      <c r="AU879" s="186">
        <f t="shared" si="17005"/>
        <v>0</v>
      </c>
      <c r="AV879" s="184">
        <f t="shared" si="17005"/>
        <v>0</v>
      </c>
      <c r="AW879" s="185">
        <f t="shared" si="17006"/>
        <v>0</v>
      </c>
      <c r="AX879" s="182">
        <f t="shared" si="17006"/>
        <v>0</v>
      </c>
      <c r="AY879" s="186">
        <f t="shared" si="17006"/>
        <v>0</v>
      </c>
      <c r="AZ879" s="184">
        <f t="shared" si="17006"/>
        <v>0</v>
      </c>
      <c r="BA879" s="185">
        <f t="shared" si="17006"/>
        <v>0</v>
      </c>
      <c r="BB879" s="182">
        <f t="shared" si="17006"/>
        <v>0</v>
      </c>
      <c r="BC879" s="186">
        <f t="shared" si="17006"/>
        <v>0</v>
      </c>
      <c r="BD879" s="184">
        <f t="shared" si="17006"/>
        <v>0</v>
      </c>
      <c r="BE879" s="182">
        <f t="shared" si="17006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5.0962791371072826E-2</v>
      </c>
      <c r="BK879" s="129">
        <f t="shared" ref="BK879" si="17063">C879/C901</f>
        <v>7.2263920404957238E-3</v>
      </c>
      <c r="BL879" s="130">
        <f t="shared" ref="BL879" si="17064">D879/D901</f>
        <v>6.093588623182649E-2</v>
      </c>
      <c r="BM879" s="131">
        <f t="shared" ref="BM879" si="17065">E879/E901</f>
        <v>1.5295031055900622E-2</v>
      </c>
      <c r="BN879" s="128">
        <f t="shared" ref="BN879" si="17066">F879/F901</f>
        <v>8.4271703596077011E-2</v>
      </c>
      <c r="BO879" s="129">
        <f t="shared" ref="BO879" si="17067">G879/G901</f>
        <v>1.661619381574753E-2</v>
      </c>
      <c r="BP879" s="130">
        <f t="shared" ref="BP879" si="17068">H879/H901</f>
        <v>4.7202665798110895E-2</v>
      </c>
      <c r="BQ879" s="131">
        <f t="shared" ref="BQ879" si="17069">I879/I901</f>
        <v>1.6053496645201962E-2</v>
      </c>
      <c r="BR879" s="128">
        <f t="shared" ref="BR879" si="17070">J879/J901</f>
        <v>1.2361958134168452E-2</v>
      </c>
      <c r="BS879" s="129">
        <f t="shared" ref="BS879" si="17071">K879/K901</f>
        <v>4.3145654834761321E-2</v>
      </c>
      <c r="BT879" s="130">
        <f t="shared" ref="BT879" si="17072">L879/L901</f>
        <v>2.2200401314946848E-2</v>
      </c>
      <c r="BU879" s="128">
        <f t="shared" ref="BU879" si="17073">M879/M901</f>
        <v>4.3351610692254967E-2</v>
      </c>
      <c r="BV879" s="132">
        <f t="shared" ref="BV879" si="17074">N879/N901</f>
        <v>3.5857139475988731E-2</v>
      </c>
      <c r="BW879" s="133">
        <f t="shared" ref="BW879" si="17075">O879/O901</f>
        <v>4.4400842961994043E-2</v>
      </c>
      <c r="BX879" s="128">
        <f t="shared" ref="BX879" si="17076">P879/P901</f>
        <v>3.4521458071467052E-2</v>
      </c>
      <c r="BY879" s="129">
        <f t="shared" ref="BY879" si="17077">Q879/Q901</f>
        <v>4.207340882467786E-2</v>
      </c>
      <c r="BZ879" s="130">
        <f t="shared" ref="BZ879" si="17078">R879/R901</f>
        <v>3.5217934638542808E-2</v>
      </c>
      <c r="CA879" s="131">
        <f t="shared" ref="CA879" si="17079">S879/S901</f>
        <v>3.6199629731752475E-2</v>
      </c>
      <c r="CB879" s="128">
        <f t="shared" ref="CB879" si="17080">T879/T901</f>
        <v>2.384402582005006E-2</v>
      </c>
      <c r="CC879" s="129">
        <f t="shared" ref="CC879" si="17081">U879/U901</f>
        <v>6.5719360568383664E-2</v>
      </c>
      <c r="CD879" s="130">
        <f t="shared" ref="CD879" si="17082">V879/V901</f>
        <v>2.5894519131334021E-2</v>
      </c>
      <c r="CE879" s="131">
        <f t="shared" ref="CE879" si="17083">W879/W901</f>
        <v>4.2976220546314003E-2</v>
      </c>
      <c r="CF879" s="128">
        <f t="shared" ref="CF879" si="17084">X879/X901</f>
        <v>3.5783871121037876E-2</v>
      </c>
      <c r="CG879" s="129">
        <f t="shared" ref="CG879" si="17085">Y879/Y901</f>
        <v>4.9694501018329937E-2</v>
      </c>
      <c r="CH879" s="130">
        <f t="shared" ref="CH879" si="17086">Z879/Z901</f>
        <v>3.828598508467812E-2</v>
      </c>
      <c r="CI879" s="128">
        <f t="shared" ref="CI879" si="17087">AA879/AA901</f>
        <v>2.5324823341691362E-2</v>
      </c>
      <c r="CJ879" s="134">
        <f t="shared" ref="CJ879" si="17088">AB879/AB901</f>
        <v>4.1382124965730377E-2</v>
      </c>
      <c r="CK879" s="135">
        <f t="shared" ref="CK879" si="17089">AC879/AC901</f>
        <v>3.0868038510004282E-2</v>
      </c>
    </row>
    <row r="880" spans="1:89" ht="14.25" thickTop="1" thickBot="1" x14ac:dyDescent="0.25">
      <c r="A880" s="136" t="s">
        <v>19</v>
      </c>
      <c r="B880" s="175">
        <v>2641</v>
      </c>
      <c r="C880" s="176">
        <v>1121</v>
      </c>
      <c r="D880" s="177">
        <v>1077</v>
      </c>
      <c r="E880" s="178">
        <v>731</v>
      </c>
      <c r="F880" s="175">
        <v>2777</v>
      </c>
      <c r="G880" s="179">
        <v>1297</v>
      </c>
      <c r="H880" s="177">
        <v>3094</v>
      </c>
      <c r="I880" s="178">
        <v>1744</v>
      </c>
      <c r="J880" s="175">
        <v>163</v>
      </c>
      <c r="K880" s="179">
        <v>592</v>
      </c>
      <c r="L880" s="177">
        <v>1014</v>
      </c>
      <c r="M880" s="175">
        <v>2105</v>
      </c>
      <c r="N880" s="180">
        <v>2729</v>
      </c>
      <c r="O880" s="181">
        <v>3336</v>
      </c>
      <c r="P880" s="175">
        <v>1791</v>
      </c>
      <c r="Q880" s="179">
        <v>1690</v>
      </c>
      <c r="R880" s="177">
        <v>1874</v>
      </c>
      <c r="S880" s="178">
        <v>1665</v>
      </c>
      <c r="T880" s="175">
        <v>302</v>
      </c>
      <c r="U880" s="179">
        <v>1070</v>
      </c>
      <c r="V880" s="177">
        <v>1203</v>
      </c>
      <c r="W880" s="178">
        <v>2230</v>
      </c>
      <c r="X880" s="175">
        <v>1556</v>
      </c>
      <c r="Y880" s="179">
        <v>1103</v>
      </c>
      <c r="Z880" s="177">
        <v>2715</v>
      </c>
      <c r="AA880" s="175">
        <v>2012</v>
      </c>
      <c r="AB880" s="158">
        <f t="shared" si="17034"/>
        <v>22936</v>
      </c>
      <c r="AC880" s="159">
        <f t="shared" si="17035"/>
        <v>20696</v>
      </c>
      <c r="AE880" s="229" t="s">
        <v>13</v>
      </c>
      <c r="AF880" s="20">
        <f t="shared" ref="AF880:BG880" si="17090">SUM(AF877:AF879)</f>
        <v>5114</v>
      </c>
      <c r="AG880" s="21">
        <f t="shared" si="17090"/>
        <v>2193</v>
      </c>
      <c r="AH880" s="20">
        <f t="shared" si="17090"/>
        <v>1901</v>
      </c>
      <c r="AI880" s="21">
        <f t="shared" si="17090"/>
        <v>1795</v>
      </c>
      <c r="AJ880" s="20">
        <f t="shared" si="17090"/>
        <v>5274</v>
      </c>
      <c r="AK880" s="21">
        <f t="shared" si="17090"/>
        <v>2541</v>
      </c>
      <c r="AL880" s="20">
        <f t="shared" si="17090"/>
        <v>6583</v>
      </c>
      <c r="AM880" s="21">
        <f t="shared" si="17090"/>
        <v>4373</v>
      </c>
      <c r="AN880" s="20">
        <f t="shared" si="17090"/>
        <v>445</v>
      </c>
      <c r="AO880" s="21">
        <f t="shared" si="17090"/>
        <v>1752</v>
      </c>
      <c r="AP880" s="20">
        <f t="shared" si="17090"/>
        <v>1920</v>
      </c>
      <c r="AQ880" s="21">
        <f t="shared" si="17090"/>
        <v>5937</v>
      </c>
      <c r="AR880" s="20">
        <f t="shared" si="17090"/>
        <v>5147</v>
      </c>
      <c r="AS880" s="21">
        <f t="shared" si="17090"/>
        <v>7408</v>
      </c>
      <c r="AT880" s="20">
        <f t="shared" si="17090"/>
        <v>3430</v>
      </c>
      <c r="AU880" s="21">
        <f t="shared" si="17090"/>
        <v>3420</v>
      </c>
      <c r="AV880" s="20">
        <f t="shared" si="17090"/>
        <v>4388</v>
      </c>
      <c r="AW880" s="21">
        <f t="shared" si="17090"/>
        <v>3167</v>
      </c>
      <c r="AX880" s="20">
        <f t="shared" si="17090"/>
        <v>529</v>
      </c>
      <c r="AY880" s="21">
        <f t="shared" si="17090"/>
        <v>2251</v>
      </c>
      <c r="AZ880" s="20">
        <f t="shared" si="17090"/>
        <v>1921</v>
      </c>
      <c r="BA880" s="21">
        <f t="shared" si="17090"/>
        <v>4816</v>
      </c>
      <c r="BB880" s="20">
        <f t="shared" si="17090"/>
        <v>3047</v>
      </c>
      <c r="BC880" s="21">
        <f t="shared" si="17090"/>
        <v>3108</v>
      </c>
      <c r="BD880" s="20">
        <f t="shared" si="17090"/>
        <v>6036</v>
      </c>
      <c r="BE880" s="21">
        <f t="shared" si="17090"/>
        <v>4561</v>
      </c>
      <c r="BF880" s="160">
        <f t="shared" si="17090"/>
        <v>45735</v>
      </c>
      <c r="BG880" s="161">
        <f t="shared" si="17090"/>
        <v>47322</v>
      </c>
      <c r="BI880" s="136" t="s">
        <v>19</v>
      </c>
      <c r="BJ880" s="128">
        <f>B880/B901</f>
        <v>9.5591428985087587E-2</v>
      </c>
      <c r="BK880" s="129">
        <f t="shared" ref="BK880" si="17091">C880/C901</f>
        <v>3.9134229359399544E-2</v>
      </c>
      <c r="BL880" s="130">
        <f t="shared" ref="BL880" si="17092">D880/D901</f>
        <v>8.5564471279891946E-2</v>
      </c>
      <c r="BM880" s="131">
        <f t="shared" ref="BM880" si="17093">E880/E901</f>
        <v>5.6754658385093165E-2</v>
      </c>
      <c r="BN880" s="128">
        <f t="shared" ref="BN880" si="17094">F880/F901</f>
        <v>0.10087177624409735</v>
      </c>
      <c r="BO880" s="129">
        <f t="shared" ref="BO880" si="17095">G880/G901</f>
        <v>5.1681542875358623E-2</v>
      </c>
      <c r="BP880" s="130">
        <f t="shared" ref="BP880" si="17096">H880/H901</f>
        <v>7.7518602961441141E-2</v>
      </c>
      <c r="BQ880" s="131">
        <f t="shared" ref="BQ880" si="17097">I880/I901</f>
        <v>3.9266897825010132E-2</v>
      </c>
      <c r="BR880" s="128">
        <f t="shared" ref="BR880" si="17098">J880/J901</f>
        <v>2.6866655678259438E-2</v>
      </c>
      <c r="BS880" s="129">
        <f t="shared" ref="BS880" si="17099">K880/K901</f>
        <v>9.057527539779682E-2</v>
      </c>
      <c r="BT880" s="130">
        <f t="shared" ref="BT880" si="17100">L880/L901</f>
        <v>4.3290782564146355E-2</v>
      </c>
      <c r="BU880" s="128">
        <f t="shared" ref="BU880" si="17101">M880/M901</f>
        <v>9.0173063742289242E-2</v>
      </c>
      <c r="BV880" s="132">
        <f t="shared" ref="BV880" si="17102">N880/N901</f>
        <v>6.4590187214503797E-2</v>
      </c>
      <c r="BW880" s="133">
        <f t="shared" ref="BW880" si="17103">O880/O901</f>
        <v>8.0808080808080815E-2</v>
      </c>
      <c r="BX880" s="128">
        <f t="shared" ref="BX880" si="17104">P880/P901</f>
        <v>8.0400430957083852E-2</v>
      </c>
      <c r="BY880" s="129">
        <f t="shared" ref="BY880" si="17105">Q880/Q901</f>
        <v>8.2487309644670048E-2</v>
      </c>
      <c r="BZ880" s="130">
        <f t="shared" ref="BZ880" si="17106">R880/R901</f>
        <v>7.0966031734009921E-2</v>
      </c>
      <c r="CA880" s="131">
        <f t="shared" ref="CA880" si="17107">S880/S901</f>
        <v>6.558474809942097E-2</v>
      </c>
      <c r="CB880" s="128">
        <f t="shared" ref="CB880" si="17108">T880/T901</f>
        <v>3.9783954683177448E-2</v>
      </c>
      <c r="CC880" s="129">
        <f t="shared" ref="CC880" si="17109">U880/U901</f>
        <v>0.13575234712002029</v>
      </c>
      <c r="CD880" s="130">
        <f t="shared" ref="CD880" si="17110">V880/V901</f>
        <v>4.9762150982419852E-2</v>
      </c>
      <c r="CE880" s="131">
        <f t="shared" ref="CE880" si="17111">W880/W901</f>
        <v>8.0467650561108509E-2</v>
      </c>
      <c r="CF880" s="128">
        <f t="shared" ref="CF880" si="17112">X880/X901</f>
        <v>7.3943829301905628E-2</v>
      </c>
      <c r="CG880" s="129">
        <f t="shared" ref="CG880" si="17113">Y880/Y901</f>
        <v>8.9857433808553974E-2</v>
      </c>
      <c r="CH880" s="130">
        <f t="shared" ref="CH880" si="17114">Z880/Z901</f>
        <v>6.7717556680717328E-2</v>
      </c>
      <c r="CI880" s="128">
        <f t="shared" ref="CI880" si="17115">AA880/AA901</f>
        <v>4.5862776384773193E-2</v>
      </c>
      <c r="CJ880" s="134">
        <f t="shared" ref="CJ880" si="17116">AB880/AB901</f>
        <v>7.1455275029284948E-2</v>
      </c>
      <c r="CK880" s="135">
        <f t="shared" ref="CK880" si="17117">AC880/AC901</f>
        <v>6.4712816552172675E-2</v>
      </c>
    </row>
    <row r="881" spans="1:89" ht="13.5" thickTop="1" x14ac:dyDescent="0.2">
      <c r="A881" s="145" t="s">
        <v>20</v>
      </c>
      <c r="B881" s="182">
        <v>2892</v>
      </c>
      <c r="C881" s="183">
        <v>1143</v>
      </c>
      <c r="D881" s="184">
        <v>1080</v>
      </c>
      <c r="E881" s="185">
        <v>974</v>
      </c>
      <c r="F881" s="182">
        <v>2881</v>
      </c>
      <c r="G881" s="186">
        <v>1472</v>
      </c>
      <c r="H881" s="184">
        <v>3569</v>
      </c>
      <c r="I881" s="185">
        <v>2354</v>
      </c>
      <c r="J881" s="182">
        <v>241</v>
      </c>
      <c r="K881" s="186">
        <v>994</v>
      </c>
      <c r="L881" s="184">
        <v>1071</v>
      </c>
      <c r="M881" s="182">
        <v>3278</v>
      </c>
      <c r="N881" s="187">
        <v>2848</v>
      </c>
      <c r="O881" s="188">
        <v>4006</v>
      </c>
      <c r="P881" s="182">
        <v>1947</v>
      </c>
      <c r="Q881" s="186">
        <v>1830</v>
      </c>
      <c r="R881" s="184">
        <v>2422</v>
      </c>
      <c r="S881" s="185">
        <v>1747</v>
      </c>
      <c r="T881" s="182">
        <v>307</v>
      </c>
      <c r="U881" s="186">
        <v>1391</v>
      </c>
      <c r="V881" s="184">
        <v>1089</v>
      </c>
      <c r="W881" s="185">
        <v>2851</v>
      </c>
      <c r="X881" s="182">
        <v>1757</v>
      </c>
      <c r="Y881" s="186">
        <v>1719</v>
      </c>
      <c r="Z881" s="184">
        <v>3190</v>
      </c>
      <c r="AA881" s="182">
        <v>2343</v>
      </c>
      <c r="AB881" s="158">
        <f t="shared" si="17034"/>
        <v>25294</v>
      </c>
      <c r="AC881" s="159">
        <f t="shared" si="17035"/>
        <v>26102</v>
      </c>
      <c r="BI881" s="145" t="s">
        <v>20</v>
      </c>
      <c r="BJ881" s="128">
        <f>B881/B901</f>
        <v>0.10467641523092515</v>
      </c>
      <c r="BK881" s="129">
        <f t="shared" ref="BK881" si="17118">C881/C901</f>
        <v>3.9902251701867689E-2</v>
      </c>
      <c r="BL881" s="130">
        <f t="shared" ref="BL881" si="17119">D881/D901</f>
        <v>8.580281242551839E-2</v>
      </c>
      <c r="BM881" s="131">
        <f t="shared" ref="BM881" si="17120">E881/E901</f>
        <v>7.5621118012422356E-2</v>
      </c>
      <c r="BN881" s="128">
        <f t="shared" ref="BN881" si="17121">F881/F901</f>
        <v>0.10464947330185252</v>
      </c>
      <c r="BO881" s="129">
        <f t="shared" ref="BO881" si="17122">G881/G901</f>
        <v>5.8654765699713104E-2</v>
      </c>
      <c r="BP881" s="130">
        <f t="shared" ref="BP881" si="17123">H881/H901</f>
        <v>8.9419487385062515E-2</v>
      </c>
      <c r="BQ881" s="131">
        <f t="shared" ref="BQ881" si="17124">I881/I901</f>
        <v>5.3001305894537755E-2</v>
      </c>
      <c r="BR881" s="128">
        <f t="shared" ref="BR881" si="17125">J881/J901</f>
        <v>3.9723092137794624E-2</v>
      </c>
      <c r="BS881" s="129">
        <f t="shared" ref="BS881" si="17126">K881/K901</f>
        <v>0.15208078335373318</v>
      </c>
      <c r="BT881" s="130">
        <f t="shared" ref="BT881" si="17127">L881/L901</f>
        <v>4.5724288092900141E-2</v>
      </c>
      <c r="BU881" s="128">
        <f t="shared" ref="BU881" si="17128">M881/M901</f>
        <v>0.14042152159013022</v>
      </c>
      <c r="BV881" s="132">
        <f t="shared" ref="BV881" si="17129">N881/N901</f>
        <v>6.7406688599086412E-2</v>
      </c>
      <c r="BW881" s="133">
        <f t="shared" ref="BW881" si="17130">O881/O901</f>
        <v>9.7037521497953153E-2</v>
      </c>
      <c r="BX881" s="128">
        <f t="shared" ref="BX881" si="17131">P881/P901</f>
        <v>8.7403483569761173E-2</v>
      </c>
      <c r="BY881" s="129">
        <f t="shared" ref="BY881" si="17132">Q881/Q901</f>
        <v>8.9320577899258097E-2</v>
      </c>
      <c r="BZ881" s="130">
        <f t="shared" ref="BZ881" si="17133">R881/R901</f>
        <v>9.1718105047903967E-2</v>
      </c>
      <c r="CA881" s="131">
        <f t="shared" ref="CA881" si="17134">S881/S901</f>
        <v>6.881474770551857E-2</v>
      </c>
      <c r="CB881" s="128">
        <f t="shared" ref="CB881" si="17135">T881/T901</f>
        <v>4.0442629429587672E-2</v>
      </c>
      <c r="CC881" s="129">
        <f t="shared" ref="CC881" si="17136">U881/U901</f>
        <v>0.17647805125602639</v>
      </c>
      <c r="CD881" s="130">
        <f t="shared" ref="CD881" si="17137">V881/V901</f>
        <v>4.5046535677352638E-2</v>
      </c>
      <c r="CE881" s="131">
        <f t="shared" ref="CE881" si="17138">W881/W901</f>
        <v>0.10287590661422437</v>
      </c>
      <c r="CF881" s="128">
        <f t="shared" ref="CF881" si="17139">X881/X901</f>
        <v>8.3495699282421704E-2</v>
      </c>
      <c r="CG881" s="129">
        <f t="shared" ref="CG881" si="17140">Y881/Y901</f>
        <v>0.140040733197556</v>
      </c>
      <c r="CH881" s="130">
        <f t="shared" ref="CH881" si="17141">Z881/Z901</f>
        <v>7.9565011348614476E-2</v>
      </c>
      <c r="CI881" s="128">
        <f t="shared" ref="CI881" si="17142">AA881/AA901</f>
        <v>5.3407795760200591E-2</v>
      </c>
      <c r="CJ881" s="134">
        <f t="shared" ref="CJ881" si="17143">AB881/AB901</f>
        <v>7.8801435585574356E-2</v>
      </c>
      <c r="CK881" s="135">
        <f t="shared" ref="CK881" si="17144">AC881/AC901</f>
        <v>8.1616444609818858E-2</v>
      </c>
    </row>
    <row r="882" spans="1:89" ht="13.5" thickBot="1" x14ac:dyDescent="0.25">
      <c r="A882" s="136" t="s">
        <v>21</v>
      </c>
      <c r="B882" s="175">
        <v>2222</v>
      </c>
      <c r="C882" s="176">
        <v>1050</v>
      </c>
      <c r="D882" s="177">
        <v>821</v>
      </c>
      <c r="E882" s="178">
        <v>821</v>
      </c>
      <c r="F882" s="175">
        <v>2393</v>
      </c>
      <c r="G882" s="179">
        <v>1069</v>
      </c>
      <c r="H882" s="177">
        <v>3014</v>
      </c>
      <c r="I882" s="178">
        <v>2019</v>
      </c>
      <c r="J882" s="175">
        <v>204</v>
      </c>
      <c r="K882" s="179">
        <v>758</v>
      </c>
      <c r="L882" s="177">
        <v>849</v>
      </c>
      <c r="M882" s="175">
        <v>2659</v>
      </c>
      <c r="N882" s="180">
        <v>2299</v>
      </c>
      <c r="O882" s="181">
        <v>3402</v>
      </c>
      <c r="P882" s="175">
        <v>1483</v>
      </c>
      <c r="Q882" s="179">
        <v>1590</v>
      </c>
      <c r="R882" s="177">
        <v>1966</v>
      </c>
      <c r="S882" s="178">
        <v>1420</v>
      </c>
      <c r="T882" s="175">
        <v>222</v>
      </c>
      <c r="U882" s="179">
        <v>860</v>
      </c>
      <c r="V882" s="177">
        <v>832</v>
      </c>
      <c r="W882" s="178">
        <v>1965</v>
      </c>
      <c r="X882" s="175">
        <v>1290</v>
      </c>
      <c r="Y882" s="179">
        <v>1389</v>
      </c>
      <c r="Z882" s="177">
        <v>2846</v>
      </c>
      <c r="AA882" s="175">
        <v>2218</v>
      </c>
      <c r="AB882" s="158">
        <f t="shared" si="17034"/>
        <v>20441</v>
      </c>
      <c r="AC882" s="159">
        <f t="shared" si="17035"/>
        <v>21220</v>
      </c>
      <c r="AE882" s="232" t="s">
        <v>85</v>
      </c>
      <c r="BI882" s="136" t="s">
        <v>21</v>
      </c>
      <c r="BJ882" s="128">
        <f>B882/B901</f>
        <v>8.0425655132474308E-2</v>
      </c>
      <c r="BK882" s="129">
        <f t="shared" ref="BK882" si="17145">C882/C901</f>
        <v>3.6655611799615989E-2</v>
      </c>
      <c r="BL882" s="130">
        <f t="shared" ref="BL882" si="17146">D882/D901</f>
        <v>6.5226026853102401E-2</v>
      </c>
      <c r="BM882" s="131">
        <f t="shared" ref="BM882" si="17147">E882/E901</f>
        <v>6.3742236024844717E-2</v>
      </c>
      <c r="BN882" s="128">
        <f t="shared" ref="BN882" si="17148">F882/F901</f>
        <v>8.6923356338539773E-2</v>
      </c>
      <c r="BO882" s="129">
        <f t="shared" ref="BO882" si="17149">G882/G901</f>
        <v>4.2596429709913931E-2</v>
      </c>
      <c r="BP882" s="130">
        <f t="shared" ref="BP882" si="17150">H882/H901</f>
        <v>7.5514243479568061E-2</v>
      </c>
      <c r="BQ882" s="131">
        <f t="shared" ref="BQ882" si="17151">I882/I901</f>
        <v>4.545863916782996E-2</v>
      </c>
      <c r="BR882" s="128">
        <f t="shared" ref="BR882" si="17152">J882/J901</f>
        <v>3.3624526124938194E-2</v>
      </c>
      <c r="BS882" s="129">
        <f t="shared" ref="BS882" si="17153">K882/K901</f>
        <v>0.11597307221542227</v>
      </c>
      <c r="BT882" s="130">
        <f t="shared" ref="BT882" si="17154">L882/L901</f>
        <v>3.6246424454595909E-2</v>
      </c>
      <c r="BU882" s="128">
        <f t="shared" ref="BU882" si="17155">M882/M901</f>
        <v>0.11390507196710076</v>
      </c>
      <c r="BV882" s="132">
        <f t="shared" ref="BV882" si="17156">N882/N901</f>
        <v>5.441291330382713E-2</v>
      </c>
      <c r="BW882" s="133">
        <f t="shared" ref="BW882" si="17157">O882/O901</f>
        <v>8.2406801831262269E-2</v>
      </c>
      <c r="BX882" s="128">
        <f t="shared" ref="BX882" si="17158">P882/P901</f>
        <v>6.6573891183336328E-2</v>
      </c>
      <c r="BY882" s="129">
        <f t="shared" ref="BY882" si="17159">Q882/Q901</f>
        <v>7.7606403748535724E-2</v>
      </c>
      <c r="BZ882" s="130">
        <f t="shared" ref="BZ882" si="17160">R882/R901</f>
        <v>7.4449956450941032E-2</v>
      </c>
      <c r="CA882" s="131">
        <f t="shared" ref="CA882" si="17161">S882/S901</f>
        <v>5.593413952022689E-2</v>
      </c>
      <c r="CB882" s="128">
        <f t="shared" ref="CB882" si="17162">T882/T901</f>
        <v>2.9245158740613886E-2</v>
      </c>
      <c r="CC882" s="129">
        <f t="shared" ref="CC882" si="17163">U882/U901</f>
        <v>0.10910936310581071</v>
      </c>
      <c r="CD882" s="130">
        <f t="shared" ref="CD882" si="17164">V882/V901</f>
        <v>3.4415718717683556E-2</v>
      </c>
      <c r="CE882" s="131">
        <f t="shared" ref="CE882" si="17165">W882/W901</f>
        <v>7.0905351279183057E-2</v>
      </c>
      <c r="CF882" s="128">
        <f t="shared" ref="CF882" si="17166">X882/X901</f>
        <v>6.13030461436107E-2</v>
      </c>
      <c r="CG882" s="129">
        <f t="shared" ref="CG882" si="17167">Y882/Y901</f>
        <v>0.11315682281059063</v>
      </c>
      <c r="CH882" s="130">
        <f t="shared" ref="CH882" si="17168">Z882/Z901</f>
        <v>7.0984959968074232E-2</v>
      </c>
      <c r="CI882" s="128">
        <f t="shared" ref="CI882" si="17169">AA882/AA901</f>
        <v>5.0558468201504447E-2</v>
      </c>
      <c r="CJ882" s="134">
        <f t="shared" ref="CJ882" si="17170">AB882/AB901</f>
        <v>6.3682301921591106E-2</v>
      </c>
      <c r="CK882" s="135">
        <f t="shared" ref="CK882" si="17171">AC882/AC901</f>
        <v>6.63512740257588E-2</v>
      </c>
    </row>
    <row r="883" spans="1:89" ht="14.25" thickTop="1" thickBot="1" x14ac:dyDescent="0.25">
      <c r="A883" s="145" t="s">
        <v>22</v>
      </c>
      <c r="B883" s="182">
        <v>1740</v>
      </c>
      <c r="C883" s="183">
        <v>1128</v>
      </c>
      <c r="D883" s="184">
        <v>707</v>
      </c>
      <c r="E883" s="185">
        <v>657</v>
      </c>
      <c r="F883" s="182">
        <v>1858</v>
      </c>
      <c r="G883" s="186">
        <v>847</v>
      </c>
      <c r="H883" s="184">
        <v>2441</v>
      </c>
      <c r="I883" s="185">
        <v>1846</v>
      </c>
      <c r="J883" s="182">
        <v>229</v>
      </c>
      <c r="K883" s="186">
        <v>690</v>
      </c>
      <c r="L883" s="184">
        <v>771</v>
      </c>
      <c r="M883" s="182">
        <v>1900</v>
      </c>
      <c r="N883" s="187">
        <v>1866</v>
      </c>
      <c r="O883" s="188">
        <v>3045</v>
      </c>
      <c r="P883" s="182">
        <v>1100</v>
      </c>
      <c r="Q883" s="186">
        <v>1126</v>
      </c>
      <c r="R883" s="184">
        <v>1649</v>
      </c>
      <c r="S883" s="185">
        <v>1198</v>
      </c>
      <c r="T883" s="182">
        <v>242</v>
      </c>
      <c r="U883" s="186">
        <v>501</v>
      </c>
      <c r="V883" s="184">
        <v>677</v>
      </c>
      <c r="W883" s="185">
        <v>1951</v>
      </c>
      <c r="X883" s="182">
        <v>1190</v>
      </c>
      <c r="Y883" s="186">
        <v>663</v>
      </c>
      <c r="Z883" s="184">
        <v>2497</v>
      </c>
      <c r="AA883" s="182">
        <v>1865</v>
      </c>
      <c r="AB883" s="158">
        <f t="shared" si="17034"/>
        <v>16967</v>
      </c>
      <c r="AC883" s="159">
        <f t="shared" si="17035"/>
        <v>17417</v>
      </c>
      <c r="AE883" s="301" t="s">
        <v>0</v>
      </c>
      <c r="AF883" s="303" t="s">
        <v>1</v>
      </c>
      <c r="AG883" s="304"/>
      <c r="AH883" s="303" t="s">
        <v>2</v>
      </c>
      <c r="AI883" s="304"/>
      <c r="AJ883" s="303" t="s">
        <v>3</v>
      </c>
      <c r="AK883" s="304"/>
      <c r="AL883" s="303" t="s">
        <v>4</v>
      </c>
      <c r="AM883" s="304"/>
      <c r="AN883" s="303" t="s">
        <v>5</v>
      </c>
      <c r="AO883" s="304"/>
      <c r="AP883" s="303" t="s">
        <v>6</v>
      </c>
      <c r="AQ883" s="304"/>
      <c r="AR883" s="303" t="s">
        <v>7</v>
      </c>
      <c r="AS883" s="304"/>
      <c r="AT883" s="303" t="s">
        <v>8</v>
      </c>
      <c r="AU883" s="304"/>
      <c r="AV883" s="303" t="s">
        <v>9</v>
      </c>
      <c r="AW883" s="304"/>
      <c r="AX883" s="303" t="s">
        <v>10</v>
      </c>
      <c r="AY883" s="304"/>
      <c r="AZ883" s="303" t="s">
        <v>11</v>
      </c>
      <c r="BA883" s="304"/>
      <c r="BB883" s="303" t="s">
        <v>12</v>
      </c>
      <c r="BC883" s="304"/>
      <c r="BD883" s="306" t="s">
        <v>40</v>
      </c>
      <c r="BE883" s="307"/>
      <c r="BF883" s="308" t="s">
        <v>41</v>
      </c>
      <c r="BG883" s="309"/>
      <c r="BI883" s="145" t="s">
        <v>22</v>
      </c>
      <c r="BJ883" s="128">
        <f>B883/B901</f>
        <v>6.2979585927320114E-2</v>
      </c>
      <c r="BK883" s="129">
        <f t="shared" ref="BK883" si="17172">C883/C901</f>
        <v>3.9378600104730321E-2</v>
      </c>
      <c r="BL883" s="130">
        <f t="shared" ref="BL883" si="17173">D883/D901</f>
        <v>5.6169063319297691E-2</v>
      </c>
      <c r="BM883" s="131">
        <f t="shared" ref="BM883" si="17174">E883/E901</f>
        <v>5.1009316770186337E-2</v>
      </c>
      <c r="BN883" s="128">
        <f t="shared" ref="BN883" si="17175">F883/F901</f>
        <v>6.7490010897203051E-2</v>
      </c>
      <c r="BO883" s="129">
        <f t="shared" ref="BO883" si="17176">G883/G901</f>
        <v>3.3750398469875674E-2</v>
      </c>
      <c r="BP883" s="130">
        <f t="shared" ref="BP883" si="17177">H883/H901</f>
        <v>6.1158018690652169E-2</v>
      </c>
      <c r="BQ883" s="131">
        <f t="shared" ref="BQ883" si="17178">I883/I901</f>
        <v>4.1563470977619671E-2</v>
      </c>
      <c r="BR883" s="128">
        <f t="shared" ref="BR883" si="17179">J883/J901</f>
        <v>3.7745178836327671E-2</v>
      </c>
      <c r="BS883" s="129">
        <f t="shared" ref="BS883" si="17180">K883/K901</f>
        <v>0.10556915544675642</v>
      </c>
      <c r="BT883" s="130">
        <f t="shared" ref="BT883" si="17181">L883/L901</f>
        <v>3.2916364257353885E-2</v>
      </c>
      <c r="BU883" s="128">
        <f t="shared" ref="BU883" si="17182">M883/M901</f>
        <v>8.1391363947909523E-2</v>
      </c>
      <c r="BV883" s="132">
        <f t="shared" ref="BV883" si="17183">N883/N901</f>
        <v>4.4164635156564339E-2</v>
      </c>
      <c r="BW883" s="133">
        <f t="shared" ref="BW883" si="17184">O883/O901</f>
        <v>7.3759174478598935E-2</v>
      </c>
      <c r="BX883" s="128">
        <f t="shared" ref="BX883" si="17185">P883/P901</f>
        <v>4.9380499191955467E-2</v>
      </c>
      <c r="BY883" s="129">
        <f t="shared" ref="BY883" si="17186">Q883/Q901</f>
        <v>5.4959000390472475E-2</v>
      </c>
      <c r="BZ883" s="130">
        <f t="shared" ref="BZ883" si="17187">R883/R901</f>
        <v>6.2445563676297951E-2</v>
      </c>
      <c r="CA883" s="131">
        <f t="shared" ref="CA883" si="17188">S883/S901</f>
        <v>4.7189506440304091E-2</v>
      </c>
      <c r="CB883" s="128">
        <f t="shared" ref="CB883" si="17189">T883/T901</f>
        <v>3.1879857726254776E-2</v>
      </c>
      <c r="CC883" s="129">
        <f t="shared" ref="CC883" si="17190">U883/U901</f>
        <v>6.3562547576757167E-2</v>
      </c>
      <c r="CD883" s="130">
        <f t="shared" ref="CD883" si="17191">V883/V901</f>
        <v>2.8004136504653568E-2</v>
      </c>
      <c r="CE883" s="131">
        <f t="shared" ref="CE883" si="17192">W883/W901</f>
        <v>7.0400173203911523E-2</v>
      </c>
      <c r="CF883" s="128">
        <f t="shared" ref="CF883" si="17193">X883/X901</f>
        <v>5.6550872023950954E-2</v>
      </c>
      <c r="CG883" s="129">
        <f t="shared" ref="CG883" si="17194">Y883/Y901</f>
        <v>5.4012219959266805E-2</v>
      </c>
      <c r="CH883" s="130">
        <f t="shared" ref="CH883" si="17195">Z883/Z901</f>
        <v>6.2280198538398224E-2</v>
      </c>
      <c r="CI883" s="128">
        <f t="shared" ref="CI883" si="17196">AA883/AA901</f>
        <v>4.2511967175746526E-2</v>
      </c>
      <c r="CJ883" s="134">
        <f t="shared" ref="CJ883" si="17197">AB883/AB901</f>
        <v>5.2859332552401363E-2</v>
      </c>
      <c r="CK883" s="135">
        <f t="shared" ref="CK883" si="17198">AC883/AC901</f>
        <v>5.4459950033300709E-2</v>
      </c>
    </row>
    <row r="884" spans="1:89" ht="15" thickTop="1" thickBot="1" x14ac:dyDescent="0.3">
      <c r="A884" s="136" t="s">
        <v>23</v>
      </c>
      <c r="B884" s="175">
        <v>1432</v>
      </c>
      <c r="C884" s="176">
        <v>948</v>
      </c>
      <c r="D884" s="177">
        <v>590</v>
      </c>
      <c r="E884" s="178">
        <v>509</v>
      </c>
      <c r="F884" s="175">
        <v>1601</v>
      </c>
      <c r="G884" s="179">
        <v>723</v>
      </c>
      <c r="H884" s="177">
        <v>2095</v>
      </c>
      <c r="I884" s="178">
        <v>1546</v>
      </c>
      <c r="J884" s="175">
        <v>231</v>
      </c>
      <c r="K884" s="179">
        <v>419</v>
      </c>
      <c r="L884" s="177">
        <v>707</v>
      </c>
      <c r="M884" s="175">
        <v>1169</v>
      </c>
      <c r="N884" s="180">
        <v>1565</v>
      </c>
      <c r="O884" s="181">
        <v>1854</v>
      </c>
      <c r="P884" s="175">
        <v>1049</v>
      </c>
      <c r="Q884" s="179">
        <v>783</v>
      </c>
      <c r="R884" s="177">
        <v>1424</v>
      </c>
      <c r="S884" s="178">
        <v>1086</v>
      </c>
      <c r="T884" s="175">
        <v>251</v>
      </c>
      <c r="U884" s="179">
        <v>372</v>
      </c>
      <c r="V884" s="177">
        <v>648</v>
      </c>
      <c r="W884" s="178">
        <v>1501</v>
      </c>
      <c r="X884" s="175">
        <v>845</v>
      </c>
      <c r="Y884" s="179">
        <v>614</v>
      </c>
      <c r="Z884" s="177">
        <v>2163</v>
      </c>
      <c r="AA884" s="175">
        <v>1803</v>
      </c>
      <c r="AB884" s="158">
        <f t="shared" si="17034"/>
        <v>14601</v>
      </c>
      <c r="AC884" s="159">
        <f t="shared" si="17035"/>
        <v>13327</v>
      </c>
      <c r="AE884" s="302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5.1831475314897929E-2</v>
      </c>
      <c r="BK884" s="129">
        <f t="shared" ref="BK884" si="17199">C884/C901</f>
        <v>3.3094780939081865E-2</v>
      </c>
      <c r="BL884" s="130">
        <f t="shared" ref="BL884" si="17200">D884/D901</f>
        <v>4.6873758639866529E-2</v>
      </c>
      <c r="BM884" s="131">
        <f t="shared" ref="BM884" si="17201">E884/E901</f>
        <v>3.9518633540372668E-2</v>
      </c>
      <c r="BN884" s="128">
        <f t="shared" ref="BN884" si="17202">F884/F901</f>
        <v>5.8154740283327282E-2</v>
      </c>
      <c r="BO884" s="129">
        <f t="shared" ref="BO884" si="17203">G884/G901</f>
        <v>2.8809372011475931E-2</v>
      </c>
      <c r="BP884" s="130">
        <f t="shared" ref="BP884" si="17204">H884/H901</f>
        <v>5.2489163931551126E-2</v>
      </c>
      <c r="BQ884" s="131">
        <f t="shared" ref="BQ884" si="17205">I884/I901</f>
        <v>3.4808844058179855E-2</v>
      </c>
      <c r="BR884" s="128">
        <f t="shared" ref="BR884" si="17206">J884/J901</f>
        <v>3.8074831053238833E-2</v>
      </c>
      <c r="BS884" s="129">
        <f t="shared" ref="BS884" si="17207">K884/K901</f>
        <v>6.4106487148102811E-2</v>
      </c>
      <c r="BT884" s="130">
        <f t="shared" ref="BT884" si="17208">L884/L901</f>
        <v>3.0184007172437348E-2</v>
      </c>
      <c r="BU884" s="128">
        <f t="shared" ref="BU884" si="17209">M884/M901</f>
        <v>5.0077107607950651E-2</v>
      </c>
      <c r="BV884" s="132">
        <f t="shared" ref="BV884" si="17210">N884/N901</f>
        <v>3.7040543419090674E-2</v>
      </c>
      <c r="BW884" s="133">
        <f t="shared" ref="BW884" si="17211">O884/O901</f>
        <v>4.4909526923915415E-2</v>
      </c>
      <c r="BX884" s="128">
        <f t="shared" ref="BX884" si="17212">P884/P901</f>
        <v>4.7091039683964803E-2</v>
      </c>
      <c r="BY884" s="129">
        <f t="shared" ref="BY884" si="17213">Q884/Q901</f>
        <v>3.8217493166731745E-2</v>
      </c>
      <c r="BZ884" s="130">
        <f t="shared" ref="BZ884" si="17214">R884/R901</f>
        <v>5.392509561858598E-2</v>
      </c>
      <c r="CA884" s="131">
        <f t="shared" ref="CA884" si="17215">S884/S901</f>
        <v>4.2777799661243947E-2</v>
      </c>
      <c r="CB884" s="128">
        <f t="shared" ref="CB884" si="17216">T884/T901</f>
        <v>3.3065472269793179E-2</v>
      </c>
      <c r="CC884" s="129">
        <f t="shared" ref="CC884" si="17217">U884/U901</f>
        <v>4.7196143110885561E-2</v>
      </c>
      <c r="CD884" s="130">
        <f t="shared" ref="CD884" si="17218">V884/V901</f>
        <v>2.6804550155118925E-2</v>
      </c>
      <c r="CE884" s="131">
        <f t="shared" ref="CE884" si="17219">W884/W901</f>
        <v>5.41623064987551E-2</v>
      </c>
      <c r="CF884" s="128">
        <f t="shared" ref="CF884" si="17220">X884/X901</f>
        <v>4.0155871311124837E-2</v>
      </c>
      <c r="CG884" s="129">
        <f t="shared" ref="CG884" si="17221">Y884/Y901</f>
        <v>5.0020366598778003E-2</v>
      </c>
      <c r="CH884" s="130">
        <f t="shared" ref="CH884" si="17222">Z884/Z901</f>
        <v>5.3949567256129496E-2</v>
      </c>
      <c r="CI884" s="128">
        <f t="shared" ref="CI884" si="17223">AA884/AA901</f>
        <v>4.1098700706633233E-2</v>
      </c>
      <c r="CJ884" s="134">
        <f t="shared" ref="CJ884" si="17224">AB884/AB901</f>
        <v>4.5488248635446003E-2</v>
      </c>
      <c r="CK884" s="135">
        <f t="shared" ref="CK884" si="17225">AC884/AC901</f>
        <v>4.1671226623057847E-2</v>
      </c>
    </row>
    <row r="885" spans="1:89" ht="13.5" thickTop="1" x14ac:dyDescent="0.2">
      <c r="A885" s="145" t="s">
        <v>24</v>
      </c>
      <c r="B885" s="189">
        <v>1361</v>
      </c>
      <c r="C885" s="183">
        <v>1114</v>
      </c>
      <c r="D885" s="184">
        <v>597</v>
      </c>
      <c r="E885" s="185">
        <v>583</v>
      </c>
      <c r="F885" s="182">
        <v>1525</v>
      </c>
      <c r="G885" s="186">
        <v>832</v>
      </c>
      <c r="H885" s="184">
        <v>2294</v>
      </c>
      <c r="I885" s="185">
        <v>1868</v>
      </c>
      <c r="J885" s="182">
        <v>297</v>
      </c>
      <c r="K885" s="186">
        <v>432</v>
      </c>
      <c r="L885" s="184">
        <v>781</v>
      </c>
      <c r="M885" s="182">
        <v>1520</v>
      </c>
      <c r="N885" s="187">
        <v>1712</v>
      </c>
      <c r="O885" s="190">
        <v>2441</v>
      </c>
      <c r="P885" s="182">
        <v>1030</v>
      </c>
      <c r="Q885" s="186">
        <v>834</v>
      </c>
      <c r="R885" s="184">
        <v>1370</v>
      </c>
      <c r="S885" s="185">
        <v>1158</v>
      </c>
      <c r="T885" s="182">
        <v>250</v>
      </c>
      <c r="U885" s="186">
        <v>330</v>
      </c>
      <c r="V885" s="184">
        <v>706</v>
      </c>
      <c r="W885" s="191">
        <v>1722</v>
      </c>
      <c r="X885" s="182">
        <v>781</v>
      </c>
      <c r="Y885" s="186">
        <v>536</v>
      </c>
      <c r="Z885" s="184">
        <v>2120</v>
      </c>
      <c r="AA885" s="182">
        <v>2803</v>
      </c>
      <c r="AB885" s="158">
        <f t="shared" si="17034"/>
        <v>14824</v>
      </c>
      <c r="AC885" s="159">
        <f t="shared" si="17035"/>
        <v>16173</v>
      </c>
      <c r="AE885" s="235" t="str">
        <f>$AE$17</f>
        <v>17:00 - 17:59</v>
      </c>
      <c r="AF885" s="125">
        <f t="shared" ref="AF885:AU887" si="17226">SUMIF($A$9:$A$32,$AE885,B$877:B$900)</f>
        <v>1622</v>
      </c>
      <c r="AG885" s="172">
        <f t="shared" si="17226"/>
        <v>3352</v>
      </c>
      <c r="AH885" s="126">
        <f t="shared" si="17226"/>
        <v>1234</v>
      </c>
      <c r="AI885" s="166">
        <f t="shared" si="17226"/>
        <v>1112</v>
      </c>
      <c r="AJ885" s="125">
        <f t="shared" si="17226"/>
        <v>1433</v>
      </c>
      <c r="AK885" s="127">
        <f t="shared" si="17226"/>
        <v>2621</v>
      </c>
      <c r="AL885" s="126">
        <f t="shared" si="17226"/>
        <v>2555</v>
      </c>
      <c r="AM885" s="166">
        <f t="shared" si="17226"/>
        <v>4618</v>
      </c>
      <c r="AN885" s="125">
        <f t="shared" si="17226"/>
        <v>987</v>
      </c>
      <c r="AO885" s="127">
        <f t="shared" si="17226"/>
        <v>263</v>
      </c>
      <c r="AP885" s="126">
        <f t="shared" si="17226"/>
        <v>2927</v>
      </c>
      <c r="AQ885" s="125">
        <f t="shared" si="17226"/>
        <v>1117</v>
      </c>
      <c r="AR885" s="165">
        <f t="shared" si="17226"/>
        <v>4226</v>
      </c>
      <c r="AS885" s="167">
        <f t="shared" si="17226"/>
        <v>2613</v>
      </c>
      <c r="AT885" s="125">
        <f t="shared" si="17226"/>
        <v>2058</v>
      </c>
      <c r="AU885" s="127">
        <f t="shared" si="17226"/>
        <v>1572</v>
      </c>
      <c r="AV885" s="126">
        <f t="shared" ref="AP885:BE887" si="17227">SUMIF($A$9:$A$32,$AE885,R$877:R$900)</f>
        <v>2069</v>
      </c>
      <c r="AW885" s="166">
        <f t="shared" si="17227"/>
        <v>2385</v>
      </c>
      <c r="AX885" s="125">
        <f t="shared" si="17227"/>
        <v>1295</v>
      </c>
      <c r="AY885" s="127">
        <f t="shared" si="17227"/>
        <v>242</v>
      </c>
      <c r="AZ885" s="126">
        <f t="shared" si="17227"/>
        <v>2834</v>
      </c>
      <c r="BA885" s="166">
        <f t="shared" si="17227"/>
        <v>1549</v>
      </c>
      <c r="BB885" s="125">
        <f t="shared" si="17227"/>
        <v>2343</v>
      </c>
      <c r="BC885" s="127">
        <f t="shared" si="17227"/>
        <v>728</v>
      </c>
      <c r="BD885" s="170">
        <f t="shared" si="17227"/>
        <v>3036</v>
      </c>
      <c r="BE885" s="171">
        <f t="shared" si="17227"/>
        <v>4575</v>
      </c>
      <c r="BF885" s="156">
        <f>AF885+AH885+AJ885+AL885+AN885+AP885+AR885+AT885+AV885+AX885+AZ885+BB885+BD885</f>
        <v>28619</v>
      </c>
      <c r="BG885" s="157">
        <f>AG885+AI885+AK885+AM885+AO885+AQ885+AS885+AU885+AW885+AY885+BA885+BC885+BE885</f>
        <v>26747</v>
      </c>
      <c r="BI885" s="145" t="s">
        <v>24</v>
      </c>
      <c r="BJ885" s="128">
        <f>B885/B901</f>
        <v>4.926161864774866E-2</v>
      </c>
      <c r="BK885" s="129">
        <f t="shared" ref="BK885" si="17228">C885/C901</f>
        <v>3.8889858614068774E-2</v>
      </c>
      <c r="BL885" s="130">
        <f t="shared" ref="BL885" si="17229">D885/D901</f>
        <v>4.7429887979661557E-2</v>
      </c>
      <c r="BM885" s="131">
        <f t="shared" ref="BM885" si="17230">E885/E901</f>
        <v>4.5263975155279502E-2</v>
      </c>
      <c r="BN885" s="128">
        <f t="shared" ref="BN885" si="17231">F885/F901</f>
        <v>5.5394115510352344E-2</v>
      </c>
      <c r="BO885" s="129">
        <f t="shared" ref="BO885" si="17232">G885/G901</f>
        <v>3.3152693656359582E-2</v>
      </c>
      <c r="BP885" s="130">
        <f t="shared" ref="BP885" si="17233">H885/H901</f>
        <v>5.7475008142710393E-2</v>
      </c>
      <c r="BQ885" s="131">
        <f t="shared" ref="BQ885" si="17234">I885/I901</f>
        <v>4.2058810285045253E-2</v>
      </c>
      <c r="BR885" s="128">
        <f t="shared" ref="BR885" si="17235">J885/J901</f>
        <v>4.8953354211307074E-2</v>
      </c>
      <c r="BS885" s="129">
        <f t="shared" ref="BS885" si="17236">K885/K901</f>
        <v>6.6095471236230108E-2</v>
      </c>
      <c r="BT885" s="130">
        <f t="shared" ref="BT885" si="17237">L885/L901</f>
        <v>3.3343295051872092E-2</v>
      </c>
      <c r="BU885" s="128">
        <f t="shared" ref="BU885" si="17238">M885/M901</f>
        <v>6.5113091158327627E-2</v>
      </c>
      <c r="BV885" s="132">
        <f t="shared" ref="BV885" si="17239">N885/N901</f>
        <v>4.0519751011810372E-2</v>
      </c>
      <c r="BW885" s="133">
        <f t="shared" ref="BW885" si="17240">O885/O901</f>
        <v>5.9128454811908052E-2</v>
      </c>
      <c r="BX885" s="128">
        <f t="shared" ref="BX885" si="17241">P885/P901</f>
        <v>4.6238103788831031E-2</v>
      </c>
      <c r="BY885" s="129">
        <f t="shared" ref="BY885" si="17242">Q885/Q901</f>
        <v>4.0706755173760246E-2</v>
      </c>
      <c r="BZ885" s="130">
        <f t="shared" ref="BZ885" si="17243">R885/R901</f>
        <v>5.1880183284735107E-2</v>
      </c>
      <c r="CA885" s="131">
        <f t="shared" ref="CA885" si="17244">S885/S901</f>
        <v>4.5613896876354039E-2</v>
      </c>
      <c r="CB885" s="128">
        <f t="shared" ref="CB885" si="17245">T885/T901</f>
        <v>3.2933737320511129E-2</v>
      </c>
      <c r="CC885" s="129">
        <f t="shared" ref="CC885" si="17246">U885/U901</f>
        <v>4.1867546308043645E-2</v>
      </c>
      <c r="CD885" s="130">
        <f t="shared" ref="CD885" si="17247">V885/V901</f>
        <v>2.9203722854188211E-2</v>
      </c>
      <c r="CE885" s="131">
        <f t="shared" ref="CE885" si="17248">W885/W901</f>
        <v>6.2136903258398588E-2</v>
      </c>
      <c r="CF885" s="128">
        <f t="shared" ref="CF885" si="17249">X885/X901</f>
        <v>3.7114479874542604E-2</v>
      </c>
      <c r="CG885" s="129">
        <f t="shared" ref="CG885" si="17250">Y885/Y901</f>
        <v>4.366598778004073E-2</v>
      </c>
      <c r="CH885" s="130">
        <f t="shared" ref="CH885" si="17251">Z885/Z901</f>
        <v>5.2877060833561966E-2</v>
      </c>
      <c r="CI885" s="128">
        <f t="shared" ref="CI885" si="17252">AA885/AA901</f>
        <v>6.3893321176202417E-2</v>
      </c>
      <c r="CJ885" s="134">
        <f t="shared" ref="CJ885" si="17253">AB885/AB901</f>
        <v>4.6182987314009424E-2</v>
      </c>
      <c r="CK885" s="135">
        <f t="shared" ref="CK885" si="17254">AC885/AC901</f>
        <v>5.0570176947153496E-2</v>
      </c>
    </row>
    <row r="886" spans="1:89" x14ac:dyDescent="0.2">
      <c r="A886" s="136" t="s">
        <v>25</v>
      </c>
      <c r="B886" s="192">
        <v>1363</v>
      </c>
      <c r="C886" s="176">
        <v>1460</v>
      </c>
      <c r="D886" s="177">
        <v>604</v>
      </c>
      <c r="E886" s="178">
        <v>527</v>
      </c>
      <c r="F886" s="175">
        <v>1559</v>
      </c>
      <c r="G886" s="179">
        <v>803</v>
      </c>
      <c r="H886" s="177">
        <v>2179</v>
      </c>
      <c r="I886" s="178">
        <v>1891</v>
      </c>
      <c r="J886" s="175">
        <v>302</v>
      </c>
      <c r="K886" s="176">
        <v>291</v>
      </c>
      <c r="L886" s="177">
        <v>766</v>
      </c>
      <c r="M886" s="175">
        <v>1250</v>
      </c>
      <c r="N886" s="180">
        <v>1846</v>
      </c>
      <c r="O886" s="193">
        <v>1979</v>
      </c>
      <c r="P886" s="175">
        <v>1049</v>
      </c>
      <c r="Q886" s="176">
        <v>738</v>
      </c>
      <c r="R886" s="177">
        <v>1412</v>
      </c>
      <c r="S886" s="178">
        <v>1113</v>
      </c>
      <c r="T886" s="184">
        <v>231</v>
      </c>
      <c r="U886" s="175">
        <v>319</v>
      </c>
      <c r="V886" s="177">
        <v>798</v>
      </c>
      <c r="W886" s="194">
        <v>1620</v>
      </c>
      <c r="X886" s="175">
        <v>830</v>
      </c>
      <c r="Y886" s="179">
        <v>479</v>
      </c>
      <c r="Z886" s="177">
        <v>2109</v>
      </c>
      <c r="AA886" s="175">
        <v>2459</v>
      </c>
      <c r="AB886" s="158">
        <f t="shared" si="17034"/>
        <v>15048</v>
      </c>
      <c r="AC886" s="159">
        <f t="shared" si="17035"/>
        <v>14929</v>
      </c>
      <c r="AE886" s="237" t="str">
        <f>$AE$18</f>
        <v>18:00 - 18:59</v>
      </c>
      <c r="AF886" s="125">
        <f t="shared" si="17226"/>
        <v>1890</v>
      </c>
      <c r="AG886" s="176">
        <f t="shared" si="17226"/>
        <v>3856</v>
      </c>
      <c r="AH886" s="177">
        <f t="shared" si="17226"/>
        <v>896</v>
      </c>
      <c r="AI886" s="178">
        <f t="shared" si="17226"/>
        <v>1307</v>
      </c>
      <c r="AJ886" s="238">
        <f t="shared" si="17226"/>
        <v>1382</v>
      </c>
      <c r="AK886" s="179">
        <f t="shared" si="17226"/>
        <v>2669</v>
      </c>
      <c r="AL886" s="177">
        <f t="shared" si="17226"/>
        <v>2580</v>
      </c>
      <c r="AM886" s="178">
        <f t="shared" si="17226"/>
        <v>5304</v>
      </c>
      <c r="AN886" s="238">
        <f t="shared" si="17226"/>
        <v>590</v>
      </c>
      <c r="AO886" s="179">
        <f t="shared" si="17226"/>
        <v>287</v>
      </c>
      <c r="AP886" s="177">
        <f t="shared" si="17227"/>
        <v>2875</v>
      </c>
      <c r="AQ886" s="238">
        <f t="shared" si="17227"/>
        <v>975</v>
      </c>
      <c r="AR886" s="180">
        <f t="shared" si="17227"/>
        <v>3575</v>
      </c>
      <c r="AS886" s="181">
        <f t="shared" si="17227"/>
        <v>2570</v>
      </c>
      <c r="AT886" s="238">
        <f t="shared" si="17227"/>
        <v>1918</v>
      </c>
      <c r="AU886" s="179">
        <f t="shared" si="17227"/>
        <v>1669</v>
      </c>
      <c r="AV886" s="177">
        <f t="shared" si="17227"/>
        <v>2076</v>
      </c>
      <c r="AW886" s="178">
        <f t="shared" si="17227"/>
        <v>2387</v>
      </c>
      <c r="AX886" s="238">
        <f t="shared" si="17227"/>
        <v>1166</v>
      </c>
      <c r="AY886" s="179">
        <f t="shared" si="17227"/>
        <v>312</v>
      </c>
      <c r="AZ886" s="177">
        <f t="shared" si="17227"/>
        <v>3139</v>
      </c>
      <c r="BA886" s="178">
        <f t="shared" si="17227"/>
        <v>1641</v>
      </c>
      <c r="BB886" s="238">
        <f t="shared" si="17227"/>
        <v>2091</v>
      </c>
      <c r="BC886" s="179">
        <f t="shared" si="17227"/>
        <v>801</v>
      </c>
      <c r="BD886" s="177">
        <f t="shared" si="17227"/>
        <v>3094</v>
      </c>
      <c r="BE886" s="238">
        <f t="shared" si="17227"/>
        <v>4187</v>
      </c>
      <c r="BF886" s="158">
        <f>SUM(AF886,AH886,AJ886,AL886,AN886,AP886,AR886,AT886,AV886,AX886,AZ886,BB886,BD886)</f>
        <v>27272</v>
      </c>
      <c r="BG886" s="159">
        <f>SUM(AG886,AI886,AK886,AM886,AO886,AQ886,AS886,AU886,AW886,AY886,BA886,BC886,BE886)</f>
        <v>27965</v>
      </c>
      <c r="BI886" s="136" t="s">
        <v>25</v>
      </c>
      <c r="BJ886" s="128">
        <f>B886/B901</f>
        <v>4.9334008976400751E-2</v>
      </c>
      <c r="BK886" s="129">
        <f t="shared" ref="BK886" si="17255">C886/C901</f>
        <v>5.096875545470414E-2</v>
      </c>
      <c r="BL886" s="130">
        <f t="shared" ref="BL886" si="17256">D886/D901</f>
        <v>4.7986017319456585E-2</v>
      </c>
      <c r="BM886" s="131">
        <f t="shared" ref="BM886" si="17257">E886/E901</f>
        <v>4.0916149068322978E-2</v>
      </c>
      <c r="BN886" s="128">
        <f t="shared" ref="BN886" si="17258">F886/F901</f>
        <v>5.6629131856156922E-2</v>
      </c>
      <c r="BO886" s="129">
        <f t="shared" ref="BO886" si="17259">G886/G901</f>
        <v>3.1997131016895122E-2</v>
      </c>
      <c r="BP886" s="130">
        <f t="shared" ref="BP886" si="17260">H886/H901</f>
        <v>5.4593741387517852E-2</v>
      </c>
      <c r="BQ886" s="131">
        <f t="shared" ref="BQ886" si="17261">I886/I901</f>
        <v>4.2576665015535642E-2</v>
      </c>
      <c r="BR886" s="128">
        <f t="shared" ref="BR886" si="17262">J886/J901</f>
        <v>4.9777484753584969E-2</v>
      </c>
      <c r="BS886" s="129">
        <f t="shared" ref="BS886" si="17263">K886/K901</f>
        <v>4.4522643818849447E-2</v>
      </c>
      <c r="BT886" s="130">
        <f t="shared" ref="BT886" si="17264">L886/L901</f>
        <v>3.2702898860094781E-2</v>
      </c>
      <c r="BU886" s="128">
        <f t="shared" ref="BU886" si="17265">M886/M901</f>
        <v>5.3546949965729951E-2</v>
      </c>
      <c r="BV886" s="132">
        <f t="shared" ref="BV886" si="17266">N886/N901</f>
        <v>4.3691273579323564E-2</v>
      </c>
      <c r="BW886" s="133">
        <f t="shared" ref="BW886" si="17267">O886/O901</f>
        <v>4.7937407649637866E-2</v>
      </c>
      <c r="BX886" s="128">
        <f t="shared" ref="BX886" si="17268">P886/P901</f>
        <v>4.7091039683964803E-2</v>
      </c>
      <c r="BY886" s="129">
        <f t="shared" ref="BY886" si="17269">Q886/Q901</f>
        <v>3.6021085513471301E-2</v>
      </c>
      <c r="BZ886" s="130">
        <f t="shared" ref="BZ886" si="17270">R886/R901</f>
        <v>5.3470670655508007E-2</v>
      </c>
      <c r="CA886" s="131">
        <f t="shared" ref="CA886" si="17271">S886/S901</f>
        <v>4.3841336116910233E-2</v>
      </c>
      <c r="CB886" s="128">
        <f t="shared" ref="CB886" si="17272">T886/T901</f>
        <v>3.0430773284152286E-2</v>
      </c>
      <c r="CC886" s="129">
        <f t="shared" ref="CC886" si="17273">U886/U901</f>
        <v>4.0471961431108858E-2</v>
      </c>
      <c r="CD886" s="130">
        <f t="shared" ref="CD886" si="17274">V886/V901</f>
        <v>3.3009307135470525E-2</v>
      </c>
      <c r="CE886" s="131">
        <f t="shared" ref="CE886" si="17275">W886/W901</f>
        <v>5.8456320138563132E-2</v>
      </c>
      <c r="CF886" s="128">
        <f t="shared" ref="CF886" si="17276">X886/X901</f>
        <v>3.9443045193175881E-2</v>
      </c>
      <c r="CG886" s="129">
        <f t="shared" ref="CG886" si="17277">Y886/Y901</f>
        <v>3.9022403258655802E-2</v>
      </c>
      <c r="CH886" s="130">
        <f t="shared" ref="CH886" si="17278">Z886/Z901</f>
        <v>5.2602698725463297E-2</v>
      </c>
      <c r="CI886" s="128">
        <f t="shared" ref="CI886" si="17279">AA886/AA901</f>
        <v>5.6051971734670615E-2</v>
      </c>
      <c r="CJ886" s="134">
        <f t="shared" ref="CJ886" si="17280">AB886/AB901</f>
        <v>4.6880841412656082E-2</v>
      </c>
      <c r="CK886" s="135">
        <f t="shared" ref="CK886" si="17281">AC886/AC901</f>
        <v>4.6680403861006275E-2</v>
      </c>
    </row>
    <row r="887" spans="1:89" ht="13.5" thickBot="1" x14ac:dyDescent="0.25">
      <c r="A887" s="145" t="s">
        <v>26</v>
      </c>
      <c r="B887" s="189">
        <v>1237</v>
      </c>
      <c r="C887" s="183">
        <v>1343</v>
      </c>
      <c r="D887" s="184">
        <v>535</v>
      </c>
      <c r="E887" s="185">
        <v>557</v>
      </c>
      <c r="F887" s="182">
        <v>1209</v>
      </c>
      <c r="G887" s="186">
        <v>826</v>
      </c>
      <c r="H887" s="184">
        <v>1933</v>
      </c>
      <c r="I887" s="185">
        <v>1821</v>
      </c>
      <c r="J887" s="182">
        <v>345</v>
      </c>
      <c r="K887" s="183">
        <v>264</v>
      </c>
      <c r="L887" s="184">
        <v>800</v>
      </c>
      <c r="M887" s="182">
        <v>1212</v>
      </c>
      <c r="N887" s="187">
        <v>1622</v>
      </c>
      <c r="O887" s="190">
        <v>1846</v>
      </c>
      <c r="P887" s="182">
        <v>990</v>
      </c>
      <c r="Q887" s="183">
        <v>807</v>
      </c>
      <c r="R887" s="184">
        <v>1220</v>
      </c>
      <c r="S887" s="185">
        <v>1086</v>
      </c>
      <c r="T887" s="182">
        <v>217</v>
      </c>
      <c r="U887" s="186">
        <v>309</v>
      </c>
      <c r="V887" s="184">
        <v>817</v>
      </c>
      <c r="W887" s="191">
        <v>1390</v>
      </c>
      <c r="X887" s="182">
        <v>805</v>
      </c>
      <c r="Y887" s="186">
        <v>467</v>
      </c>
      <c r="Z887" s="184">
        <v>1965</v>
      </c>
      <c r="AA887" s="182">
        <v>2148</v>
      </c>
      <c r="AB887" s="158">
        <f t="shared" si="17034"/>
        <v>13695</v>
      </c>
      <c r="AC887" s="159">
        <f t="shared" si="17035"/>
        <v>14076</v>
      </c>
      <c r="AE887" s="235">
        <f>$AE$19</f>
        <v>0</v>
      </c>
      <c r="AF887" s="125">
        <f t="shared" si="17226"/>
        <v>0</v>
      </c>
      <c r="AG887" s="183">
        <f t="shared" si="17226"/>
        <v>0</v>
      </c>
      <c r="AH887" s="184">
        <f t="shared" si="17226"/>
        <v>0</v>
      </c>
      <c r="AI887" s="185">
        <f t="shared" si="17226"/>
        <v>0</v>
      </c>
      <c r="AJ887" s="182">
        <f t="shared" si="17226"/>
        <v>0</v>
      </c>
      <c r="AK887" s="186">
        <f t="shared" si="17226"/>
        <v>0</v>
      </c>
      <c r="AL887" s="184">
        <f t="shared" si="17226"/>
        <v>0</v>
      </c>
      <c r="AM887" s="185">
        <f t="shared" si="17226"/>
        <v>0</v>
      </c>
      <c r="AN887" s="182">
        <f t="shared" si="17226"/>
        <v>0</v>
      </c>
      <c r="AO887" s="186">
        <f t="shared" si="17226"/>
        <v>0</v>
      </c>
      <c r="AP887" s="184">
        <f t="shared" si="17227"/>
        <v>0</v>
      </c>
      <c r="AQ887" s="182">
        <f t="shared" si="17227"/>
        <v>0</v>
      </c>
      <c r="AR887" s="187">
        <f t="shared" si="17227"/>
        <v>0</v>
      </c>
      <c r="AS887" s="188">
        <f t="shared" si="17227"/>
        <v>0</v>
      </c>
      <c r="AT887" s="182">
        <f t="shared" si="17227"/>
        <v>0</v>
      </c>
      <c r="AU887" s="186">
        <f t="shared" si="17227"/>
        <v>0</v>
      </c>
      <c r="AV887" s="184">
        <f t="shared" si="17227"/>
        <v>0</v>
      </c>
      <c r="AW887" s="185">
        <f t="shared" si="17227"/>
        <v>0</v>
      </c>
      <c r="AX887" s="182">
        <f t="shared" si="17227"/>
        <v>0</v>
      </c>
      <c r="AY887" s="186">
        <f t="shared" si="17227"/>
        <v>0</v>
      </c>
      <c r="AZ887" s="184">
        <f t="shared" si="17227"/>
        <v>0</v>
      </c>
      <c r="BA887" s="185">
        <f t="shared" si="17227"/>
        <v>0</v>
      </c>
      <c r="BB887" s="182">
        <f t="shared" si="17227"/>
        <v>0</v>
      </c>
      <c r="BC887" s="186">
        <f t="shared" si="17227"/>
        <v>0</v>
      </c>
      <c r="BD887" s="184">
        <f t="shared" si="17227"/>
        <v>0</v>
      </c>
      <c r="BE887" s="182">
        <f t="shared" si="17227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4.4773418271318949E-2</v>
      </c>
      <c r="BK887" s="129">
        <f t="shared" ref="BK887" si="17282">C887/C901</f>
        <v>4.6884272997032642E-2</v>
      </c>
      <c r="BL887" s="130">
        <f t="shared" ref="BL887" si="17283">D887/D901</f>
        <v>4.2504170970048466E-2</v>
      </c>
      <c r="BM887" s="131">
        <f t="shared" ref="BM887" si="17284">E887/E901</f>
        <v>4.3245341614906833E-2</v>
      </c>
      <c r="BN887" s="128">
        <f t="shared" ref="BN887" si="17285">F887/F901</f>
        <v>4.3915728296403923E-2</v>
      </c>
      <c r="BO887" s="129">
        <f t="shared" ref="BO887" si="17286">G887/G901</f>
        <v>3.2913611730953141E-2</v>
      </c>
      <c r="BP887" s="130">
        <f t="shared" ref="BP887" si="17287">H887/H901</f>
        <v>4.8430335980758146E-2</v>
      </c>
      <c r="BQ887" s="131">
        <f t="shared" ref="BQ887" si="17288">I887/I901</f>
        <v>4.1000585400999684E-2</v>
      </c>
      <c r="BR887" s="128">
        <f t="shared" ref="BR887" si="17289">J887/J901</f>
        <v>5.686500741717488E-2</v>
      </c>
      <c r="BS887" s="129">
        <f t="shared" ref="BS887" si="17290">K887/K901</f>
        <v>4.0391676866585069E-2</v>
      </c>
      <c r="BT887" s="130">
        <f t="shared" ref="BT887" si="17291">L887/L901</f>
        <v>3.415446356145669E-2</v>
      </c>
      <c r="BU887" s="128">
        <f t="shared" ref="BU887" si="17292">M887/M901</f>
        <v>5.1919122686771763E-2</v>
      </c>
      <c r="BV887" s="132">
        <f t="shared" ref="BV887" si="17293">N887/N901</f>
        <v>3.8389623914226879E-2</v>
      </c>
      <c r="BW887" s="133">
        <f t="shared" ref="BW887" si="17294">O887/O901</f>
        <v>4.4715742557469178E-2</v>
      </c>
      <c r="BX887" s="128">
        <f t="shared" ref="BX887" si="17295">P887/P901</f>
        <v>4.4442449272759921E-2</v>
      </c>
      <c r="BY887" s="129">
        <f t="shared" ref="BY887" si="17296">Q887/Q901</f>
        <v>3.9388910581803986E-2</v>
      </c>
      <c r="BZ887" s="130">
        <f t="shared" ref="BZ887" si="17297">R887/R901</f>
        <v>4.619987124626046E-2</v>
      </c>
      <c r="CA887" s="131">
        <f t="shared" ref="CA887" si="17298">S887/S901</f>
        <v>4.2777799661243947E-2</v>
      </c>
      <c r="CB887" s="128">
        <f t="shared" ref="CB887" si="17299">T887/T901</f>
        <v>2.8586483994203663E-2</v>
      </c>
      <c r="CC887" s="129">
        <f t="shared" ref="CC887" si="17300">U887/U901</f>
        <v>3.9203247906622683E-2</v>
      </c>
      <c r="CD887" s="130">
        <f t="shared" ref="CD887" si="17301">V887/V901</f>
        <v>3.3795243019648397E-2</v>
      </c>
      <c r="CE887" s="131">
        <f t="shared" ref="CE887" si="17302">W887/W901</f>
        <v>5.0156966044816509E-2</v>
      </c>
      <c r="CF887" s="128">
        <f t="shared" ref="CF887" si="17303">X887/X901</f>
        <v>3.8255001663260943E-2</v>
      </c>
      <c r="CG887" s="129">
        <f t="shared" ref="CG887" si="17304">Y887/Y901</f>
        <v>3.8044806517311611E-2</v>
      </c>
      <c r="CH887" s="130">
        <f t="shared" ref="CH887" si="17305">Z887/Z901</f>
        <v>4.9011049310353431E-2</v>
      </c>
      <c r="CI887" s="128">
        <f t="shared" ref="CI887" si="17306">AA887/AA901</f>
        <v>4.8962844768634599E-2</v>
      </c>
      <c r="CJ887" s="134">
        <f t="shared" ref="CJ887" si="17307">AB887/AB901</f>
        <v>4.2665678040026918E-2</v>
      </c>
      <c r="CK887" s="135">
        <f t="shared" ref="CK887" si="17308">AC887/AC901</f>
        <v>4.4013220225569319E-2</v>
      </c>
    </row>
    <row r="888" spans="1:89" ht="14.25" thickTop="1" thickBot="1" x14ac:dyDescent="0.25">
      <c r="A888" s="136" t="s">
        <v>27</v>
      </c>
      <c r="B888" s="192">
        <v>1099</v>
      </c>
      <c r="C888" s="176">
        <v>1322</v>
      </c>
      <c r="D888" s="177">
        <v>530</v>
      </c>
      <c r="E888" s="178">
        <v>575</v>
      </c>
      <c r="F888" s="175">
        <v>1122</v>
      </c>
      <c r="G888" s="179">
        <v>1129</v>
      </c>
      <c r="H888" s="177">
        <v>2025</v>
      </c>
      <c r="I888" s="178">
        <v>2104</v>
      </c>
      <c r="J888" s="175">
        <v>267</v>
      </c>
      <c r="K888" s="176">
        <v>251</v>
      </c>
      <c r="L888" s="177">
        <v>1016</v>
      </c>
      <c r="M888" s="175">
        <v>898</v>
      </c>
      <c r="N888" s="180">
        <v>1853</v>
      </c>
      <c r="O888" s="193">
        <v>1659</v>
      </c>
      <c r="P888" s="175">
        <v>1075</v>
      </c>
      <c r="Q888" s="176">
        <v>708</v>
      </c>
      <c r="R888" s="177">
        <v>1205</v>
      </c>
      <c r="S888" s="178">
        <v>1144</v>
      </c>
      <c r="T888" s="175">
        <v>265</v>
      </c>
      <c r="U888" s="179">
        <v>286</v>
      </c>
      <c r="V888" s="177">
        <v>1087</v>
      </c>
      <c r="W888" s="194">
        <v>1203</v>
      </c>
      <c r="X888" s="175">
        <v>834</v>
      </c>
      <c r="Y888" s="179">
        <v>410</v>
      </c>
      <c r="Z888" s="177">
        <v>2011</v>
      </c>
      <c r="AA888" s="175">
        <v>2446</v>
      </c>
      <c r="AB888" s="158">
        <f t="shared" si="17034"/>
        <v>14389</v>
      </c>
      <c r="AC888" s="159">
        <f t="shared" si="17035"/>
        <v>14135</v>
      </c>
      <c r="AE888" s="229" t="s">
        <v>13</v>
      </c>
      <c r="AF888" s="20">
        <f t="shared" ref="AF888:BG888" si="17309">SUM(AF885:AF887)</f>
        <v>3512</v>
      </c>
      <c r="AG888" s="21">
        <f t="shared" si="17309"/>
        <v>7208</v>
      </c>
      <c r="AH888" s="20">
        <f t="shared" si="17309"/>
        <v>2130</v>
      </c>
      <c r="AI888" s="21">
        <f t="shared" si="17309"/>
        <v>2419</v>
      </c>
      <c r="AJ888" s="20">
        <f t="shared" si="17309"/>
        <v>2815</v>
      </c>
      <c r="AK888" s="21">
        <f t="shared" si="17309"/>
        <v>5290</v>
      </c>
      <c r="AL888" s="20">
        <f t="shared" si="17309"/>
        <v>5135</v>
      </c>
      <c r="AM888" s="21">
        <f t="shared" si="17309"/>
        <v>9922</v>
      </c>
      <c r="AN888" s="20">
        <f t="shared" si="17309"/>
        <v>1577</v>
      </c>
      <c r="AO888" s="21">
        <f t="shared" si="17309"/>
        <v>550</v>
      </c>
      <c r="AP888" s="20">
        <f t="shared" si="17309"/>
        <v>5802</v>
      </c>
      <c r="AQ888" s="21">
        <f t="shared" si="17309"/>
        <v>2092</v>
      </c>
      <c r="AR888" s="20">
        <f t="shared" si="17309"/>
        <v>7801</v>
      </c>
      <c r="AS888" s="21">
        <f t="shared" si="17309"/>
        <v>5183</v>
      </c>
      <c r="AT888" s="20">
        <f t="shared" si="17309"/>
        <v>3976</v>
      </c>
      <c r="AU888" s="21">
        <f t="shared" si="17309"/>
        <v>3241</v>
      </c>
      <c r="AV888" s="20">
        <f t="shared" si="17309"/>
        <v>4145</v>
      </c>
      <c r="AW888" s="21">
        <f t="shared" si="17309"/>
        <v>4772</v>
      </c>
      <c r="AX888" s="20">
        <f t="shared" si="17309"/>
        <v>2461</v>
      </c>
      <c r="AY888" s="21">
        <f t="shared" si="17309"/>
        <v>554</v>
      </c>
      <c r="AZ888" s="20">
        <f t="shared" si="17309"/>
        <v>5973</v>
      </c>
      <c r="BA888" s="21">
        <f t="shared" si="17309"/>
        <v>3190</v>
      </c>
      <c r="BB888" s="20">
        <f t="shared" si="17309"/>
        <v>4434</v>
      </c>
      <c r="BC888" s="21">
        <f t="shared" si="17309"/>
        <v>1529</v>
      </c>
      <c r="BD888" s="20">
        <f t="shared" si="17309"/>
        <v>6130</v>
      </c>
      <c r="BE888" s="21">
        <f t="shared" si="17309"/>
        <v>8762</v>
      </c>
      <c r="BF888" s="160">
        <f t="shared" si="17309"/>
        <v>55891</v>
      </c>
      <c r="BG888" s="161">
        <f t="shared" si="17309"/>
        <v>54712</v>
      </c>
      <c r="BI888" s="136" t="s">
        <v>27</v>
      </c>
      <c r="BJ888" s="128">
        <f>B888/B901</f>
        <v>3.9778485594324599E-2</v>
      </c>
      <c r="BK888" s="129">
        <f t="shared" ref="BK888" si="17310">C888/C901</f>
        <v>4.6151160761040325E-2</v>
      </c>
      <c r="BL888" s="130">
        <f t="shared" ref="BL888" si="17311">D888/D901</f>
        <v>4.210693572733773E-2</v>
      </c>
      <c r="BM888" s="131">
        <f t="shared" ref="BM888" si="17312">E888/E901</f>
        <v>4.4642857142857144E-2</v>
      </c>
      <c r="BN888" s="128">
        <f t="shared" ref="BN888" si="17313">F888/F901</f>
        <v>4.0755539411551037E-2</v>
      </c>
      <c r="BO888" s="129">
        <f t="shared" ref="BO888" si="17314">G888/G901</f>
        <v>4.4987248963978321E-2</v>
      </c>
      <c r="BP888" s="130">
        <f t="shared" ref="BP888" si="17315">H888/H901</f>
        <v>5.0735349384912184E-2</v>
      </c>
      <c r="BQ888" s="131">
        <f t="shared" ref="BQ888" si="17316">I888/I901</f>
        <v>4.7372450128337913E-2</v>
      </c>
      <c r="BR888" s="128">
        <f t="shared" ref="BR888" si="17317">J888/J901</f>
        <v>4.4008570957639694E-2</v>
      </c>
      <c r="BS888" s="129">
        <f t="shared" ref="BS888" si="17318">K888/K901</f>
        <v>3.8402692778457773E-2</v>
      </c>
      <c r="BT888" s="130">
        <f t="shared" ref="BT888" si="17319">L888/L901</f>
        <v>4.3376168723049995E-2</v>
      </c>
      <c r="BU888" s="128">
        <f t="shared" ref="BU888" si="17320">M888/M901</f>
        <v>3.8468128855380396E-2</v>
      </c>
      <c r="BV888" s="132">
        <f t="shared" ref="BV888" si="17321">N888/N901</f>
        <v>4.385695013135784E-2</v>
      </c>
      <c r="BW888" s="133">
        <f t="shared" ref="BW888" si="17322">O888/O901</f>
        <v>4.0186032991788384E-2</v>
      </c>
      <c r="BX888" s="128">
        <f t="shared" ref="BX888" si="17323">P888/P901</f>
        <v>4.8258215119411023E-2</v>
      </c>
      <c r="BY888" s="129">
        <f t="shared" ref="BY888" si="17324">Q888/Q901</f>
        <v>3.4556813744631001E-2</v>
      </c>
      <c r="BZ888" s="130">
        <f t="shared" ref="BZ888" si="17325">R888/R901</f>
        <v>4.5631840042412997E-2</v>
      </c>
      <c r="CA888" s="131">
        <f t="shared" ref="CA888" si="17326">S888/S901</f>
        <v>4.5062433528971518E-2</v>
      </c>
      <c r="CB888" s="128">
        <f t="shared" ref="CB888" si="17327">T888/T901</f>
        <v>3.4909761559741799E-2</v>
      </c>
      <c r="CC888" s="129">
        <f t="shared" ref="CC888" si="17328">U888/U901</f>
        <v>3.628520680030449E-2</v>
      </c>
      <c r="CD888" s="130">
        <f t="shared" ref="CD888" si="17329">V888/V901</f>
        <v>4.4963805584281286E-2</v>
      </c>
      <c r="CE888" s="131">
        <f t="shared" ref="CE888" si="17330">W888/W901</f>
        <v>4.3409230325118175E-2</v>
      </c>
      <c r="CF888" s="128">
        <f t="shared" ref="CF888" si="17331">X888/X901</f>
        <v>3.963313215796227E-2</v>
      </c>
      <c r="CG888" s="129">
        <f t="shared" ref="CG888" si="17332">Y888/Y901</f>
        <v>3.3401221995926683E-2</v>
      </c>
      <c r="CH888" s="130">
        <f t="shared" ref="CH888" si="17333">Z888/Z901</f>
        <v>5.0158381762402414E-2</v>
      </c>
      <c r="CI888" s="128">
        <f t="shared" ref="CI888" si="17334">AA888/AA901</f>
        <v>5.5755641668566218E-2</v>
      </c>
      <c r="CJ888" s="134">
        <f t="shared" ref="CJ888" si="17335">AB888/AB901</f>
        <v>4.4827779577798273E-2</v>
      </c>
      <c r="CK888" s="135">
        <f t="shared" ref="CK888" si="17336">AC888/AC901</f>
        <v>4.4197703032709743E-2</v>
      </c>
    </row>
    <row r="889" spans="1:89" ht="13.5" thickTop="1" x14ac:dyDescent="0.2">
      <c r="A889" s="145" t="s">
        <v>28</v>
      </c>
      <c r="B889" s="189">
        <v>1122</v>
      </c>
      <c r="C889" s="183">
        <v>1842</v>
      </c>
      <c r="D889" s="184">
        <v>676</v>
      </c>
      <c r="E889" s="185">
        <v>635</v>
      </c>
      <c r="F889" s="182">
        <v>974</v>
      </c>
      <c r="G889" s="186">
        <v>1436</v>
      </c>
      <c r="H889" s="184">
        <v>2073</v>
      </c>
      <c r="I889" s="185">
        <v>2477</v>
      </c>
      <c r="J889" s="182">
        <v>380</v>
      </c>
      <c r="K889" s="183">
        <v>247</v>
      </c>
      <c r="L889" s="184">
        <v>1628</v>
      </c>
      <c r="M889" s="182">
        <v>745</v>
      </c>
      <c r="N889" s="187">
        <v>2418</v>
      </c>
      <c r="O889" s="190">
        <v>1696</v>
      </c>
      <c r="P889" s="182">
        <v>1205</v>
      </c>
      <c r="Q889" s="183">
        <v>926</v>
      </c>
      <c r="R889" s="184">
        <v>1228</v>
      </c>
      <c r="S889" s="185">
        <v>1322</v>
      </c>
      <c r="T889" s="182">
        <v>500</v>
      </c>
      <c r="U889" s="186">
        <v>235</v>
      </c>
      <c r="V889" s="184">
        <v>1431</v>
      </c>
      <c r="W889" s="191">
        <v>1331</v>
      </c>
      <c r="X889" s="182">
        <v>1155</v>
      </c>
      <c r="Y889" s="186">
        <v>414</v>
      </c>
      <c r="Z889" s="184">
        <v>2155</v>
      </c>
      <c r="AA889" s="182">
        <v>2686</v>
      </c>
      <c r="AB889" s="158">
        <f t="shared" si="17034"/>
        <v>16945</v>
      </c>
      <c r="AC889" s="159">
        <f t="shared" si="17035"/>
        <v>15992</v>
      </c>
      <c r="BI889" s="145" t="s">
        <v>28</v>
      </c>
      <c r="BJ889" s="128">
        <f>B889/B901</f>
        <v>4.0610974373823661E-2</v>
      </c>
      <c r="BK889" s="129">
        <f t="shared" ref="BK889" si="17337">C889/C901</f>
        <v>6.4304416128469197E-2</v>
      </c>
      <c r="BL889" s="130">
        <f t="shared" ref="BL889" si="17338">D889/D901</f>
        <v>5.3706204814491142E-2</v>
      </c>
      <c r="BM889" s="131">
        <f t="shared" ref="BM889" si="17339">E889/E901</f>
        <v>4.9301242236024848E-2</v>
      </c>
      <c r="BN889" s="128">
        <f t="shared" ref="BN889" si="17340">F889/F901</f>
        <v>3.5379585906284053E-2</v>
      </c>
      <c r="BO889" s="129">
        <f t="shared" ref="BO889" si="17341">G889/G901</f>
        <v>5.7220274147274465E-2</v>
      </c>
      <c r="BP889" s="130">
        <f t="shared" ref="BP889" si="17342">H889/H901</f>
        <v>5.193796507403603E-2</v>
      </c>
      <c r="BQ889" s="131">
        <f t="shared" ref="BQ889" si="17343">I889/I901</f>
        <v>5.5770702931508084E-2</v>
      </c>
      <c r="BR889" s="128">
        <f t="shared" ref="BR889" si="17344">J889/J901</f>
        <v>6.2633921213120156E-2</v>
      </c>
      <c r="BS889" s="129">
        <f t="shared" ref="BS889" si="17345">K889/K901</f>
        <v>3.7790697674418602E-2</v>
      </c>
      <c r="BT889" s="130">
        <f t="shared" ref="BT889" si="17346">L889/L901</f>
        <v>6.9504333347564354E-2</v>
      </c>
      <c r="BU889" s="128">
        <f t="shared" ref="BU889" si="17347">M889/M901</f>
        <v>3.191398217957505E-2</v>
      </c>
      <c r="BV889" s="132">
        <f t="shared" ref="BV889" si="17348">N889/N901</f>
        <v>5.7229414688409745E-2</v>
      </c>
      <c r="BW889" s="133">
        <f t="shared" ref="BW889" si="17349">O889/O901</f>
        <v>4.1082285686602237E-2</v>
      </c>
      <c r="BX889" s="128">
        <f t="shared" ref="BX889" si="17350">P889/P901</f>
        <v>5.4094092296642124E-2</v>
      </c>
      <c r="BY889" s="129">
        <f t="shared" ref="BY889" si="17351">Q889/Q901</f>
        <v>4.5197188598203826E-2</v>
      </c>
      <c r="BZ889" s="130">
        <f t="shared" ref="BZ889" si="17352">R889/R901</f>
        <v>4.6502821221645778E-2</v>
      </c>
      <c r="CA889" s="131">
        <f t="shared" ref="CA889" si="17353">S889/S901</f>
        <v>5.207389608854926E-2</v>
      </c>
      <c r="CB889" s="128">
        <f t="shared" ref="CB889" si="17354">T889/T901</f>
        <v>6.5867474641022258E-2</v>
      </c>
      <c r="CC889" s="129">
        <f t="shared" ref="CC889" si="17355">U889/U901</f>
        <v>2.9814767825425019E-2</v>
      </c>
      <c r="CD889" s="130">
        <f t="shared" ref="CD889" si="17356">V889/V901</f>
        <v>5.9193381592554294E-2</v>
      </c>
      <c r="CE889" s="131">
        <f t="shared" ref="CE889" si="17357">W889/W901</f>
        <v>4.8028001299029337E-2</v>
      </c>
      <c r="CF889" s="128">
        <f t="shared" ref="CF889" si="17358">X889/X901</f>
        <v>5.4887611082070048E-2</v>
      </c>
      <c r="CG889" s="129">
        <f t="shared" ref="CG889" si="17359">Y889/Y901</f>
        <v>3.3727087576374742E-2</v>
      </c>
      <c r="CH889" s="130">
        <f t="shared" ref="CH889" si="17360">Z889/Z901</f>
        <v>5.3750031177512286E-2</v>
      </c>
      <c r="CI889" s="128">
        <f t="shared" ref="CI889" si="17361">AA889/AA901</f>
        <v>6.1226350581262821E-2</v>
      </c>
      <c r="CJ889" s="134">
        <f t="shared" ref="CJ889" si="17362">AB889/AB901</f>
        <v>5.2790793310569996E-2</v>
      </c>
      <c r="CK889" s="135">
        <f t="shared" ref="CK889" si="17363">AC889/AC901</f>
        <v>5.0004221216773552E-2</v>
      </c>
    </row>
    <row r="890" spans="1:89" x14ac:dyDescent="0.2">
      <c r="A890" s="136" t="s">
        <v>29</v>
      </c>
      <c r="B890" s="192">
        <v>1221</v>
      </c>
      <c r="C890" s="176">
        <v>2458</v>
      </c>
      <c r="D890" s="177">
        <v>1006</v>
      </c>
      <c r="E890" s="178">
        <v>776</v>
      </c>
      <c r="F890" s="175">
        <v>1323</v>
      </c>
      <c r="G890" s="179">
        <v>2160</v>
      </c>
      <c r="H890" s="177">
        <v>2301</v>
      </c>
      <c r="I890" s="178">
        <v>3427</v>
      </c>
      <c r="J890" s="175">
        <v>635</v>
      </c>
      <c r="K890" s="176">
        <v>227</v>
      </c>
      <c r="L890" s="177">
        <v>2273</v>
      </c>
      <c r="M890" s="175">
        <v>841</v>
      </c>
      <c r="N890" s="180">
        <v>3272</v>
      </c>
      <c r="O890" s="193">
        <v>2133</v>
      </c>
      <c r="P890" s="175">
        <v>1726</v>
      </c>
      <c r="Q890" s="176">
        <v>1015</v>
      </c>
      <c r="R890" s="177">
        <v>1670</v>
      </c>
      <c r="S890" s="178">
        <v>1811</v>
      </c>
      <c r="T890" s="175">
        <v>1031</v>
      </c>
      <c r="U890" s="179">
        <v>226</v>
      </c>
      <c r="V890" s="177">
        <v>2168</v>
      </c>
      <c r="W890" s="194">
        <v>1378</v>
      </c>
      <c r="X890" s="175">
        <v>1696</v>
      </c>
      <c r="Y890" s="179">
        <v>528</v>
      </c>
      <c r="Z890" s="177">
        <v>2385</v>
      </c>
      <c r="AA890" s="175">
        <v>3350</v>
      </c>
      <c r="AB890" s="158">
        <f t="shared" si="17034"/>
        <v>22707</v>
      </c>
      <c r="AC890" s="159">
        <f t="shared" si="17035"/>
        <v>20330</v>
      </c>
      <c r="BI890" s="136" t="s">
        <v>29</v>
      </c>
      <c r="BJ890" s="128">
        <f>B890/B901</f>
        <v>4.4194295642102213E-2</v>
      </c>
      <c r="BK890" s="129">
        <f t="shared" ref="BK890" si="17364">C890/C901</f>
        <v>8.5809041717577236E-2</v>
      </c>
      <c r="BL890" s="130">
        <f t="shared" ref="BL890" si="17365">D890/D901</f>
        <v>7.9923730833399542E-2</v>
      </c>
      <c r="BM890" s="131">
        <f t="shared" ref="BM890" si="17366">E890/E901</f>
        <v>6.0248447204968941E-2</v>
      </c>
      <c r="BN890" s="128">
        <f t="shared" ref="BN890" si="17367">F890/F901</f>
        <v>4.8056665455866329E-2</v>
      </c>
      <c r="BO890" s="129">
        <f t="shared" ref="BO890" si="17368">G890/G901</f>
        <v>8.6069493146318135E-2</v>
      </c>
      <c r="BP890" s="130">
        <f t="shared" ref="BP890" si="17369">H890/H901</f>
        <v>5.7650389597374292E-2</v>
      </c>
      <c r="BQ890" s="131">
        <f t="shared" ref="BQ890" si="17370">I890/I901</f>
        <v>7.7160354843067505E-2</v>
      </c>
      <c r="BR890" s="128">
        <f t="shared" ref="BR890" si="17371">J890/J901</f>
        <v>0.1046645788692929</v>
      </c>
      <c r="BS890" s="129">
        <f t="shared" ref="BS890" si="17372">K890/K901</f>
        <v>3.4730722154222765E-2</v>
      </c>
      <c r="BT890" s="130">
        <f t="shared" ref="BT890" si="17373">L890/L901</f>
        <v>9.7041369593988819E-2</v>
      </c>
      <c r="BU890" s="128">
        <f t="shared" ref="BU890" si="17374">M890/M901</f>
        <v>3.6026387936943113E-2</v>
      </c>
      <c r="BV890" s="132">
        <f t="shared" ref="BV890" si="17375">N890/N901</f>
        <v>7.7441954036590849E-2</v>
      </c>
      <c r="BW890" s="133">
        <f t="shared" ref="BW890" si="17376">O890/O901</f>
        <v>5.1667756703727925E-2</v>
      </c>
      <c r="BX890" s="128">
        <f t="shared" ref="BX890" si="17377">P890/P901</f>
        <v>7.7482492368468311E-2</v>
      </c>
      <c r="BY890" s="129">
        <f t="shared" ref="BY890" si="17378">Q890/Q901</f>
        <v>4.9541194845763373E-2</v>
      </c>
      <c r="BZ890" s="130">
        <f t="shared" ref="BZ890" si="17379">R890/R901</f>
        <v>6.3240807361684401E-2</v>
      </c>
      <c r="CA890" s="131">
        <f t="shared" ref="CA890" si="17380">S890/S901</f>
        <v>7.1335723007838664E-2</v>
      </c>
      <c r="CB890" s="128">
        <f t="shared" ref="CB890" si="17381">T890/T901</f>
        <v>0.13581873270978792</v>
      </c>
      <c r="CC890" s="129">
        <f t="shared" ref="CC890" si="17382">U890/U901</f>
        <v>2.8672925653387464E-2</v>
      </c>
      <c r="CD890" s="130">
        <f t="shared" ref="CD890" si="17383">V890/V901</f>
        <v>8.9679420889348507E-2</v>
      </c>
      <c r="CE890" s="131">
        <f t="shared" ref="CE890" si="17384">W890/W901</f>
        <v>4.9723956266012344E-2</v>
      </c>
      <c r="CF890" s="128">
        <f t="shared" ref="CF890" si="17385">X890/X901</f>
        <v>8.0596873069429267E-2</v>
      </c>
      <c r="CG890" s="129">
        <f t="shared" ref="CG890" si="17386">Y890/Y901</f>
        <v>4.3014256619144604E-2</v>
      </c>
      <c r="CH890" s="130">
        <f t="shared" ref="CH890" si="17387">Z890/Z901</f>
        <v>5.9486693437757213E-2</v>
      </c>
      <c r="CI890" s="128">
        <f t="shared" ref="CI890" si="17388">AA890/AA901</f>
        <v>7.6361978573056752E-2</v>
      </c>
      <c r="CJ890" s="134">
        <f t="shared" ref="CJ890" si="17389">AB890/AB901</f>
        <v>7.074184383022207E-2</v>
      </c>
      <c r="CK890" s="135">
        <f t="shared" ref="CK890" si="17390">AC890/AC901</f>
        <v>6.3568397782454128E-2</v>
      </c>
    </row>
    <row r="891" spans="1:89" x14ac:dyDescent="0.2">
      <c r="A891" s="145" t="s">
        <v>30</v>
      </c>
      <c r="B891" s="189">
        <v>1622</v>
      </c>
      <c r="C891" s="183">
        <v>3352</v>
      </c>
      <c r="D891" s="184">
        <v>1234</v>
      </c>
      <c r="E891" s="185">
        <v>1112</v>
      </c>
      <c r="F891" s="182">
        <v>1433</v>
      </c>
      <c r="G891" s="186">
        <v>2621</v>
      </c>
      <c r="H891" s="184">
        <v>2555</v>
      </c>
      <c r="I891" s="185">
        <v>4618</v>
      </c>
      <c r="J891" s="182">
        <v>987</v>
      </c>
      <c r="K891" s="183">
        <v>263</v>
      </c>
      <c r="L891" s="184">
        <v>2927</v>
      </c>
      <c r="M891" s="182">
        <v>1117</v>
      </c>
      <c r="N891" s="187">
        <v>4226</v>
      </c>
      <c r="O891" s="190">
        <v>2613</v>
      </c>
      <c r="P891" s="182">
        <v>2058</v>
      </c>
      <c r="Q891" s="183">
        <v>1572</v>
      </c>
      <c r="R891" s="184">
        <v>2069</v>
      </c>
      <c r="S891" s="185">
        <v>2385</v>
      </c>
      <c r="T891" s="182">
        <v>1295</v>
      </c>
      <c r="U891" s="186">
        <v>242</v>
      </c>
      <c r="V891" s="184">
        <v>2834</v>
      </c>
      <c r="W891" s="191">
        <v>1549</v>
      </c>
      <c r="X891" s="182">
        <v>2343</v>
      </c>
      <c r="Y891" s="186">
        <v>728</v>
      </c>
      <c r="Z891" s="184">
        <v>3036</v>
      </c>
      <c r="AA891" s="182">
        <v>4575</v>
      </c>
      <c r="AB891" s="158">
        <f t="shared" si="17034"/>
        <v>28619</v>
      </c>
      <c r="AC891" s="159">
        <f t="shared" si="17035"/>
        <v>26747</v>
      </c>
      <c r="BI891" s="145" t="s">
        <v>30</v>
      </c>
      <c r="BJ891" s="128">
        <f>B891/B901</f>
        <v>5.870855653684668E-2</v>
      </c>
      <c r="BK891" s="129">
        <f t="shared" ref="BK891" si="17391">C891/C901</f>
        <v>0.11701867690696456</v>
      </c>
      <c r="BL891" s="130">
        <f t="shared" ref="BL891" si="17392">D891/D901</f>
        <v>9.8037657901008976E-2</v>
      </c>
      <c r="BM891" s="131">
        <f t="shared" ref="BM891" si="17393">E891/E901</f>
        <v>8.6335403726708074E-2</v>
      </c>
      <c r="BN891" s="128">
        <f t="shared" ref="BN891" si="17394">F891/F901</f>
        <v>5.2052306574645837E-2</v>
      </c>
      <c r="BO891" s="129">
        <f t="shared" ref="BO891" si="17395">G891/G901</f>
        <v>0.10443895441504622</v>
      </c>
      <c r="BP891" s="130">
        <f t="shared" ref="BP891" si="17396">H891/H901</f>
        <v>6.4014230952321297E-2</v>
      </c>
      <c r="BQ891" s="131">
        <f t="shared" ref="BQ891" si="17397">I891/I901</f>
        <v>0.10397622371324357</v>
      </c>
      <c r="BR891" s="128">
        <f t="shared" ref="BR891" si="17398">J891/J901</f>
        <v>0.16268336904565683</v>
      </c>
      <c r="BS891" s="129">
        <f t="shared" ref="BS891" si="17399">K891/K901</f>
        <v>4.0238678090575276E-2</v>
      </c>
      <c r="BT891" s="130">
        <f t="shared" ref="BT891" si="17400">L891/L901</f>
        <v>0.12496264355547966</v>
      </c>
      <c r="BU891" s="128">
        <f t="shared" ref="BU891" si="17401">M891/M901</f>
        <v>4.7849554489376285E-2</v>
      </c>
      <c r="BV891" s="132">
        <f t="shared" ref="BV891" si="17402">N891/N901</f>
        <v>0.10002130127097583</v>
      </c>
      <c r="BW891" s="133">
        <f t="shared" ref="BW891" si="17403">O891/O901</f>
        <v>6.3294818690502144E-2</v>
      </c>
      <c r="BX891" s="128">
        <f t="shared" ref="BX891" si="17404">P891/P901</f>
        <v>9.2386424851858509E-2</v>
      </c>
      <c r="BY891" s="129">
        <f t="shared" ref="BY891" si="17405">Q891/Q901</f>
        <v>7.6727840687231555E-2</v>
      </c>
      <c r="BZ891" s="130">
        <f t="shared" ref="BZ891" si="17406">R891/R901</f>
        <v>7.8350437384026958E-2</v>
      </c>
      <c r="CA891" s="131">
        <f t="shared" ref="CA891" si="17407">S891/S901</f>
        <v>9.3945720250521919E-2</v>
      </c>
      <c r="CB891" s="128">
        <f t="shared" ref="CB891" si="17408">T891/T901</f>
        <v>0.17059675932024765</v>
      </c>
      <c r="CC891" s="129">
        <f t="shared" ref="CC891" si="17409">U891/U901</f>
        <v>3.0702867292565338E-2</v>
      </c>
      <c r="CD891" s="130">
        <f t="shared" ref="CD891" si="17410">V891/V901</f>
        <v>0.11722854188210961</v>
      </c>
      <c r="CE891" s="131">
        <f t="shared" ref="CE891" si="17411">W891/W901</f>
        <v>5.5894345613971781E-2</v>
      </c>
      <c r="CF891" s="128">
        <f t="shared" ref="CF891" si="17412">X891/X901</f>
        <v>0.1113434396236278</v>
      </c>
      <c r="CG891" s="129">
        <f t="shared" ref="CG891" si="17413">Y891/Y901</f>
        <v>5.9307535641547865E-2</v>
      </c>
      <c r="CH891" s="130">
        <f t="shared" ref="CH891" si="17414">Z891/Z901</f>
        <v>7.572394183523308E-2</v>
      </c>
      <c r="CI891" s="128">
        <f t="shared" ref="CI891" si="17415">AA891/AA901</f>
        <v>0.10428538864827901</v>
      </c>
      <c r="CJ891" s="134">
        <f t="shared" ref="CJ891" si="17416">AB891/AB901</f>
        <v>8.9160207362360744E-2</v>
      </c>
      <c r="CK891" s="135">
        <f t="shared" ref="CK891" si="17417">AC891/AC901</f>
        <v>8.3633248179404845E-2</v>
      </c>
    </row>
    <row r="892" spans="1:89" x14ac:dyDescent="0.2">
      <c r="A892" s="136" t="s">
        <v>31</v>
      </c>
      <c r="B892" s="192">
        <v>1890</v>
      </c>
      <c r="C892" s="176">
        <v>3856</v>
      </c>
      <c r="D892" s="177">
        <v>896</v>
      </c>
      <c r="E892" s="178">
        <v>1307</v>
      </c>
      <c r="F892" s="175">
        <v>1382</v>
      </c>
      <c r="G892" s="179">
        <v>2669</v>
      </c>
      <c r="H892" s="177">
        <v>2580</v>
      </c>
      <c r="I892" s="178">
        <v>5304</v>
      </c>
      <c r="J892" s="175">
        <v>590</v>
      </c>
      <c r="K892" s="176">
        <v>287</v>
      </c>
      <c r="L892" s="177">
        <v>2875</v>
      </c>
      <c r="M892" s="175">
        <v>975</v>
      </c>
      <c r="N892" s="180">
        <v>3575</v>
      </c>
      <c r="O892" s="193">
        <v>2570</v>
      </c>
      <c r="P892" s="175">
        <v>1918</v>
      </c>
      <c r="Q892" s="176">
        <v>1669</v>
      </c>
      <c r="R892" s="177">
        <v>2076</v>
      </c>
      <c r="S892" s="178">
        <v>2387</v>
      </c>
      <c r="T892" s="175">
        <v>1166</v>
      </c>
      <c r="U892" s="179">
        <v>312</v>
      </c>
      <c r="V892" s="177">
        <v>3139</v>
      </c>
      <c r="W892" s="194">
        <v>1641</v>
      </c>
      <c r="X892" s="175">
        <v>2091</v>
      </c>
      <c r="Y892" s="179">
        <v>801</v>
      </c>
      <c r="Z892" s="177">
        <v>3094</v>
      </c>
      <c r="AA892" s="175">
        <v>4187</v>
      </c>
      <c r="AB892" s="158">
        <f t="shared" si="17034"/>
        <v>27272</v>
      </c>
      <c r="AC892" s="159">
        <f t="shared" si="17035"/>
        <v>27965</v>
      </c>
      <c r="BI892" s="136" t="s">
        <v>31</v>
      </c>
      <c r="BJ892" s="128">
        <f>B892/B901</f>
        <v>6.8408860576227012E-2</v>
      </c>
      <c r="BK892" s="129">
        <f t="shared" ref="BK892" si="17418">C892/C901</f>
        <v>0.13461337057078024</v>
      </c>
      <c r="BL892" s="130">
        <f t="shared" ref="BL892" si="17419">D892/D901</f>
        <v>7.1184555493763402E-2</v>
      </c>
      <c r="BM892" s="131">
        <f t="shared" ref="BM892" si="17420">E892/E901</f>
        <v>0.1014751552795031</v>
      </c>
      <c r="BN892" s="128">
        <f t="shared" ref="BN892" si="17421">F892/F901</f>
        <v>5.0199782055938974E-2</v>
      </c>
      <c r="BO892" s="129">
        <f t="shared" ref="BO892" si="17422">G892/G901</f>
        <v>0.10635160981829773</v>
      </c>
      <c r="BP892" s="130">
        <f t="shared" ref="BP892" si="17423">H892/H901</f>
        <v>6.4640593290406639E-2</v>
      </c>
      <c r="BQ892" s="131">
        <f t="shared" ref="BQ892" si="17424">I892/I901</f>
        <v>0.11942180393569596</v>
      </c>
      <c r="BR892" s="128">
        <f t="shared" ref="BR892" si="17425">J892/J901</f>
        <v>9.7247403988791822E-2</v>
      </c>
      <c r="BS892" s="129">
        <f t="shared" ref="BS892" si="17426">K892/K901</f>
        <v>4.3910648714810284E-2</v>
      </c>
      <c r="BT892" s="130">
        <f t="shared" ref="BT892" si="17427">L892/L901</f>
        <v>0.12274260342398498</v>
      </c>
      <c r="BU892" s="128">
        <f t="shared" ref="BU892" si="17428">M892/M901</f>
        <v>4.1766620973269365E-2</v>
      </c>
      <c r="BV892" s="132">
        <f t="shared" ref="BV892" si="17429">N892/N901</f>
        <v>8.4613381931788592E-2</v>
      </c>
      <c r="BW892" s="133">
        <f t="shared" ref="BW892" si="17430">O892/O901</f>
        <v>6.2253227720853621E-2</v>
      </c>
      <c r="BX892" s="128">
        <f t="shared" ref="BX892" si="17431">P892/P901</f>
        <v>8.6101634045609624E-2</v>
      </c>
      <c r="BY892" s="129">
        <f t="shared" ref="BY892" si="17432">Q892/Q901</f>
        <v>8.146231940648184E-2</v>
      </c>
      <c r="BZ892" s="130">
        <f t="shared" ref="BZ892" si="17433">R892/R901</f>
        <v>7.861551861248911E-2</v>
      </c>
      <c r="CA892" s="131">
        <f t="shared" ref="CA892" si="17434">S892/S901</f>
        <v>9.4024500728719429E-2</v>
      </c>
      <c r="CB892" s="128">
        <f t="shared" ref="CB892" si="17435">T892/T901</f>
        <v>0.15360295086286391</v>
      </c>
      <c r="CC892" s="129">
        <f t="shared" ref="CC892" si="17436">U892/U901</f>
        <v>3.9583861963968535E-2</v>
      </c>
      <c r="CD892" s="130">
        <f t="shared" ref="CD892" si="17437">V892/V901</f>
        <v>0.12984488107549122</v>
      </c>
      <c r="CE892" s="131">
        <f t="shared" ref="CE892" si="17438">W892/W901</f>
        <v>5.9214087251470426E-2</v>
      </c>
      <c r="CF892" s="128">
        <f t="shared" ref="CF892" si="17439">X892/X901</f>
        <v>9.9367960842085254E-2</v>
      </c>
      <c r="CG892" s="129">
        <f t="shared" ref="CG892" si="17440">Y892/Y901</f>
        <v>6.5254582484725057E-2</v>
      </c>
      <c r="CH892" s="130">
        <f t="shared" ref="CH892" si="17441">Z892/Z901</f>
        <v>7.7170578405207899E-2</v>
      </c>
      <c r="CI892" s="128">
        <f t="shared" ref="CI892" si="17442">AA892/AA901</f>
        <v>9.5441075906086165E-2</v>
      </c>
      <c r="CJ892" s="134">
        <f t="shared" ref="CJ892" si="17443">AB892/AB901</f>
        <v>8.4963736510231036E-2</v>
      </c>
      <c r="CK892" s="135">
        <f t="shared" ref="CK892" si="17444">AC892/AC901</f>
        <v>8.7441723757320677E-2</v>
      </c>
    </row>
    <row r="893" spans="1:89" x14ac:dyDescent="0.2">
      <c r="A893" s="145" t="s">
        <v>32</v>
      </c>
      <c r="B893" s="189">
        <v>1971</v>
      </c>
      <c r="C893" s="183">
        <v>2822</v>
      </c>
      <c r="D893" s="184">
        <v>592</v>
      </c>
      <c r="E893" s="185">
        <v>1150</v>
      </c>
      <c r="F893" s="182">
        <v>1110</v>
      </c>
      <c r="G893" s="186">
        <v>2540</v>
      </c>
      <c r="H893" s="184">
        <v>2327</v>
      </c>
      <c r="I893" s="185">
        <v>4455</v>
      </c>
      <c r="J893" s="182">
        <v>455</v>
      </c>
      <c r="K893" s="183">
        <v>241</v>
      </c>
      <c r="L893" s="184">
        <v>2098</v>
      </c>
      <c r="M893" s="182">
        <v>951</v>
      </c>
      <c r="N893" s="187">
        <v>3732</v>
      </c>
      <c r="O893" s="190">
        <v>2631</v>
      </c>
      <c r="P893" s="182">
        <v>1333</v>
      </c>
      <c r="Q893" s="183">
        <v>1624</v>
      </c>
      <c r="R893" s="184">
        <v>1601</v>
      </c>
      <c r="S893" s="185">
        <v>2060</v>
      </c>
      <c r="T893" s="182">
        <v>524</v>
      </c>
      <c r="U893" s="186">
        <v>321</v>
      </c>
      <c r="V893" s="184">
        <v>2415</v>
      </c>
      <c r="W893" s="191">
        <v>1673</v>
      </c>
      <c r="X893" s="182">
        <v>1471</v>
      </c>
      <c r="Y893" s="186">
        <v>718</v>
      </c>
      <c r="Z893" s="184">
        <v>2612</v>
      </c>
      <c r="AA893" s="182">
        <v>3654</v>
      </c>
      <c r="AB893" s="158">
        <f t="shared" si="17034"/>
        <v>22241</v>
      </c>
      <c r="AC893" s="159">
        <f t="shared" si="17035"/>
        <v>24840</v>
      </c>
      <c r="BI893" s="145" t="s">
        <v>32</v>
      </c>
      <c r="BJ893" s="128">
        <f>B893/B901</f>
        <v>7.1340668886636746E-2</v>
      </c>
      <c r="BK893" s="129">
        <f t="shared" ref="BK893" si="17445">C893/C901</f>
        <v>9.8516320474777444E-2</v>
      </c>
      <c r="BL893" s="130">
        <f t="shared" ref="BL893" si="17446">D893/D901</f>
        <v>4.7032652736950821E-2</v>
      </c>
      <c r="BM893" s="131">
        <f t="shared" ref="BM893" si="17447">E893/E901</f>
        <v>8.9285714285714288E-2</v>
      </c>
      <c r="BN893" s="128">
        <f t="shared" ref="BN893" si="17448">F893/F901</f>
        <v>4.0319651289502358E-2</v>
      </c>
      <c r="BO893" s="129">
        <f t="shared" ref="BO893" si="17449">G893/G901</f>
        <v>0.1012113484220593</v>
      </c>
      <c r="BP893" s="130">
        <f t="shared" ref="BP893" si="17450">H893/H901</f>
        <v>5.8301806428983041E-2</v>
      </c>
      <c r="BQ893" s="131">
        <f t="shared" ref="BQ893" si="17451">I893/I901</f>
        <v>0.10030620975368128</v>
      </c>
      <c r="BR893" s="128">
        <f t="shared" ref="BR893" si="17452">J893/J901</f>
        <v>7.4995879347288616E-2</v>
      </c>
      <c r="BS893" s="129">
        <f t="shared" ref="BS893" si="17453">K893/K901</f>
        <v>3.6872705018359854E-2</v>
      </c>
      <c r="BT893" s="130">
        <f t="shared" ref="BT893" si="17454">L893/L901</f>
        <v>8.9570080689920159E-2</v>
      </c>
      <c r="BU893" s="128">
        <f t="shared" ref="BU893" si="17455">M893/M901</f>
        <v>4.0738519533927348E-2</v>
      </c>
      <c r="BV893" s="132">
        <f t="shared" ref="BV893" si="17456">N893/N901</f>
        <v>8.8329270313128677E-2</v>
      </c>
      <c r="BW893" s="133">
        <f t="shared" ref="BW893" si="17457">O893/O901</f>
        <v>6.3730833515006177E-2</v>
      </c>
      <c r="BX893" s="128">
        <f t="shared" ref="BX893" si="17458">P893/P901</f>
        <v>5.9840186748069672E-2</v>
      </c>
      <c r="BY893" s="129">
        <f t="shared" ref="BY893" si="17459">Q893/Q901</f>
        <v>7.9265911753221396E-2</v>
      </c>
      <c r="BZ893" s="130">
        <f t="shared" ref="BZ893" si="17460">R893/R901</f>
        <v>6.0627863823986064E-2</v>
      </c>
      <c r="CA893" s="131">
        <f t="shared" ref="CA893" si="17461">S893/S901</f>
        <v>8.1143892543427742E-2</v>
      </c>
      <c r="CB893" s="128">
        <f t="shared" ref="CB893" si="17462">T893/T901</f>
        <v>6.9029113423791338E-2</v>
      </c>
      <c r="CC893" s="129">
        <f t="shared" ref="CC893" si="17463">U893/U901</f>
        <v>4.072570413600609E-2</v>
      </c>
      <c r="CD893" s="130">
        <f t="shared" ref="CD893" si="17464">V893/V901</f>
        <v>9.9896587383660806E-2</v>
      </c>
      <c r="CE893" s="131">
        <f t="shared" ref="CE893" si="17465">W893/W901</f>
        <v>6.0368779994948218E-2</v>
      </c>
      <c r="CF893" s="128">
        <f t="shared" ref="CF893" si="17466">X893/X901</f>
        <v>6.9904481300194846E-2</v>
      </c>
      <c r="CG893" s="129">
        <f t="shared" ref="CG893" si="17467">Y893/Y901</f>
        <v>5.8492871690427696E-2</v>
      </c>
      <c r="CH893" s="130">
        <f t="shared" ref="CH893" si="17468">Z893/Z901</f>
        <v>6.5148529668520694E-2</v>
      </c>
      <c r="CI893" s="128">
        <f t="shared" ref="CI893" si="17469">AA893/AA901</f>
        <v>8.3291543195805784E-2</v>
      </c>
      <c r="CJ893" s="134">
        <f t="shared" ref="CJ893" si="17470">AB893/AB901</f>
        <v>6.9290058071430349E-2</v>
      </c>
      <c r="CK893" s="135">
        <f t="shared" ref="CK893" si="17471">AC893/AC901</f>
        <v>7.7670388633357623E-2</v>
      </c>
    </row>
    <row r="894" spans="1:89" x14ac:dyDescent="0.2">
      <c r="A894" s="136" t="s">
        <v>33</v>
      </c>
      <c r="B894" s="192">
        <v>1507</v>
      </c>
      <c r="C894" s="176">
        <v>1668</v>
      </c>
      <c r="D894" s="177">
        <v>477</v>
      </c>
      <c r="E894" s="178">
        <v>730</v>
      </c>
      <c r="F894" s="175">
        <v>969</v>
      </c>
      <c r="G894" s="179">
        <v>1764</v>
      </c>
      <c r="H894" s="177">
        <v>1939</v>
      </c>
      <c r="I894" s="178">
        <v>2901</v>
      </c>
      <c r="J894" s="175">
        <v>343</v>
      </c>
      <c r="K894" s="176">
        <v>128</v>
      </c>
      <c r="L894" s="177">
        <v>1447</v>
      </c>
      <c r="M894" s="175">
        <v>851</v>
      </c>
      <c r="N894" s="180">
        <v>2329</v>
      </c>
      <c r="O894" s="193">
        <v>2048</v>
      </c>
      <c r="P894" s="175">
        <v>922</v>
      </c>
      <c r="Q894" s="176">
        <v>1326</v>
      </c>
      <c r="R894" s="177">
        <v>1152</v>
      </c>
      <c r="S894" s="178">
        <v>1476</v>
      </c>
      <c r="T894" s="175">
        <v>351</v>
      </c>
      <c r="U894" s="179">
        <v>280</v>
      </c>
      <c r="V894" s="177">
        <v>1898</v>
      </c>
      <c r="W894" s="194">
        <v>1440</v>
      </c>
      <c r="X894" s="175">
        <v>953</v>
      </c>
      <c r="Y894" s="179">
        <v>599</v>
      </c>
      <c r="Z894" s="177">
        <v>2083</v>
      </c>
      <c r="AA894" s="175">
        <v>2276</v>
      </c>
      <c r="AB894" s="158">
        <f t="shared" si="17034"/>
        <v>16370</v>
      </c>
      <c r="AC894" s="159">
        <f t="shared" si="17035"/>
        <v>17487</v>
      </c>
      <c r="BI894" s="136" t="s">
        <v>33</v>
      </c>
      <c r="BJ894" s="128">
        <f>B894/B901</f>
        <v>5.4546112639351385E-2</v>
      </c>
      <c r="BK894" s="129">
        <f t="shared" ref="BK894" si="17472">C894/C901</f>
        <v>5.8230057601675683E-2</v>
      </c>
      <c r="BL894" s="130">
        <f t="shared" ref="BL894" si="17473">D894/D901</f>
        <v>3.7896242154603958E-2</v>
      </c>
      <c r="BM894" s="131">
        <f t="shared" ref="BM894" si="17474">E894/E901</f>
        <v>5.6677018633540376E-2</v>
      </c>
      <c r="BN894" s="128">
        <f t="shared" ref="BN894" si="17475">F894/F901</f>
        <v>3.5197965855430439E-2</v>
      </c>
      <c r="BO894" s="129">
        <f t="shared" ref="BO894" si="17476">G894/G901</f>
        <v>7.0290086069493149E-2</v>
      </c>
      <c r="BP894" s="130">
        <f t="shared" ref="BP894" si="17477">H894/H901</f>
        <v>4.8580662941898632E-2</v>
      </c>
      <c r="BQ894" s="131">
        <f t="shared" ref="BQ894" si="17478">I894/I901</f>
        <v>6.5317242310983029E-2</v>
      </c>
      <c r="BR894" s="128">
        <f t="shared" ref="BR894" si="17479">J894/J901</f>
        <v>5.6535355200263725E-2</v>
      </c>
      <c r="BS894" s="129">
        <f t="shared" ref="BS894" si="17480">K894/K901</f>
        <v>1.9583843329253364E-2</v>
      </c>
      <c r="BT894" s="130">
        <f t="shared" ref="BT894" si="17481">L894/L901</f>
        <v>6.1776885966784781E-2</v>
      </c>
      <c r="BU894" s="128">
        <f t="shared" ref="BU894" si="17482">M894/M901</f>
        <v>3.6454763536668953E-2</v>
      </c>
      <c r="BV894" s="132">
        <f t="shared" ref="BV894" si="17483">N894/N901</f>
        <v>5.5122955669688292E-2</v>
      </c>
      <c r="BW894" s="133">
        <f t="shared" ref="BW894" si="17484">O894/O901</f>
        <v>4.9608797810236659E-2</v>
      </c>
      <c r="BX894" s="128">
        <f t="shared" ref="BX894" si="17485">P894/P901</f>
        <v>4.1389836595439038E-2</v>
      </c>
      <c r="BY894" s="129">
        <f t="shared" ref="BY894" si="17486">Q894/Q901</f>
        <v>6.4720812182741116E-2</v>
      </c>
      <c r="BZ894" s="130">
        <f t="shared" ref="BZ894" si="17487">R894/R901</f>
        <v>4.3624796455485289E-2</v>
      </c>
      <c r="CA894" s="131">
        <f t="shared" ref="CA894" si="17488">S894/S901</f>
        <v>5.8139992909756966E-2</v>
      </c>
      <c r="CB894" s="128">
        <f t="shared" ref="CB894" si="17489">T894/T901</f>
        <v>4.6238967197997631E-2</v>
      </c>
      <c r="CC894" s="129">
        <f t="shared" ref="CC894" si="17490">U894/U901</f>
        <v>3.5523978685612786E-2</v>
      </c>
      <c r="CD894" s="130">
        <f t="shared" ref="CD894" si="17491">V894/V901</f>
        <v>7.8510858324715618E-2</v>
      </c>
      <c r="CE894" s="131">
        <f t="shared" ref="CE894" si="17492">W894/W901</f>
        <v>5.1961173456500559E-2</v>
      </c>
      <c r="CF894" s="128">
        <f t="shared" ref="CF894" si="17493">X894/X901</f>
        <v>4.5288219360357367E-2</v>
      </c>
      <c r="CG894" s="129">
        <f t="shared" ref="CG894" si="17494">Y894/Y901</f>
        <v>4.879837067209776E-2</v>
      </c>
      <c r="CH894" s="130">
        <f t="shared" ref="CH894" si="17495">Z894/Z901</f>
        <v>5.1954206469957347E-2</v>
      </c>
      <c r="CI894" s="128">
        <f t="shared" ref="CI894" si="17496">AA894/AA901</f>
        <v>5.1880556188739456E-2</v>
      </c>
      <c r="CJ894" s="134">
        <f t="shared" ref="CJ894" si="17497">AB894/AB901</f>
        <v>5.0999426762704685E-2</v>
      </c>
      <c r="CK894" s="135">
        <f t="shared" ref="CK894" si="17498">AC894/AC901</f>
        <v>5.467882794007748E-2</v>
      </c>
    </row>
    <row r="895" spans="1:89" x14ac:dyDescent="0.2">
      <c r="A895" s="145" t="s">
        <v>34</v>
      </c>
      <c r="B895" s="189">
        <v>597</v>
      </c>
      <c r="C895" s="183">
        <v>1233</v>
      </c>
      <c r="D895" s="184">
        <v>210</v>
      </c>
      <c r="E895" s="185">
        <v>632</v>
      </c>
      <c r="F895" s="182">
        <v>532</v>
      </c>
      <c r="G895" s="186">
        <v>1471</v>
      </c>
      <c r="H895" s="184">
        <v>993</v>
      </c>
      <c r="I895" s="185">
        <v>2177</v>
      </c>
      <c r="J895" s="182">
        <v>260</v>
      </c>
      <c r="K895" s="183">
        <v>92</v>
      </c>
      <c r="L895" s="184">
        <v>1123</v>
      </c>
      <c r="M895" s="182">
        <v>620</v>
      </c>
      <c r="N895" s="187">
        <v>2138</v>
      </c>
      <c r="O895" s="190">
        <v>1661</v>
      </c>
      <c r="P895" s="182">
        <v>656</v>
      </c>
      <c r="Q895" s="183">
        <v>1091</v>
      </c>
      <c r="R895" s="184">
        <v>845</v>
      </c>
      <c r="S895" s="185">
        <v>1214</v>
      </c>
      <c r="T895" s="182">
        <v>212</v>
      </c>
      <c r="U895" s="186">
        <v>264</v>
      </c>
      <c r="V895" s="184">
        <v>1431</v>
      </c>
      <c r="W895" s="191">
        <v>949</v>
      </c>
      <c r="X895" s="182">
        <v>601</v>
      </c>
      <c r="Y895" s="186">
        <v>486</v>
      </c>
      <c r="Z895" s="184">
        <v>1461</v>
      </c>
      <c r="AA895" s="182">
        <v>1836</v>
      </c>
      <c r="AB895" s="158">
        <f t="shared" si="17034"/>
        <v>11059</v>
      </c>
      <c r="AC895" s="159">
        <f t="shared" si="17035"/>
        <v>13726</v>
      </c>
      <c r="BI895" s="145" t="s">
        <v>34</v>
      </c>
      <c r="BJ895" s="128">
        <f>B895/B901</f>
        <v>2.1608513102649485E-2</v>
      </c>
      <c r="BK895" s="129">
        <f t="shared" ref="BK895" si="17499">C895/C901</f>
        <v>4.304416128469192E-2</v>
      </c>
      <c r="BL895" s="130">
        <f t="shared" ref="BL895" si="17500">D895/D901</f>
        <v>1.6683880193850798E-2</v>
      </c>
      <c r="BM895" s="131">
        <f t="shared" ref="BM895" si="17501">E895/E901</f>
        <v>4.9068322981366458E-2</v>
      </c>
      <c r="BN895" s="128">
        <f t="shared" ref="BN895" si="17502">F895/F901</f>
        <v>1.9324373410824554E-2</v>
      </c>
      <c r="BO895" s="129">
        <f t="shared" ref="BO895" si="17503">G895/G901</f>
        <v>5.8614918712145359E-2</v>
      </c>
      <c r="BP895" s="130">
        <f t="shared" ref="BP895" si="17504">H895/H901</f>
        <v>2.4879112068749529E-2</v>
      </c>
      <c r="BQ895" s="131">
        <f t="shared" ref="BQ895" si="17505">I895/I901</f>
        <v>4.9016076012068269E-2</v>
      </c>
      <c r="BR895" s="128">
        <f t="shared" ref="BR895" si="17506">J895/J901</f>
        <v>4.2854788198450636E-2</v>
      </c>
      <c r="BS895" s="129">
        <f t="shared" ref="BS895" si="17507">K895/K901</f>
        <v>1.4075887392900856E-2</v>
      </c>
      <c r="BT895" s="130">
        <f t="shared" ref="BT895" si="17508">L895/L901</f>
        <v>4.7944328224394824E-2</v>
      </c>
      <c r="BU895" s="128">
        <f t="shared" ref="BU895" si="17509">M895/M901</f>
        <v>2.6559287183002055E-2</v>
      </c>
      <c r="BV895" s="132">
        <f t="shared" ref="BV895" si="17510">N895/N901</f>
        <v>5.0602352607038888E-2</v>
      </c>
      <c r="BW895" s="133">
        <f t="shared" ref="BW895" si="17511">O895/O901</f>
        <v>4.0234479083399943E-2</v>
      </c>
      <c r="BX895" s="128">
        <f t="shared" ref="BX895" si="17512">P895/P901</f>
        <v>2.944873406356617E-2</v>
      </c>
      <c r="BY895" s="129">
        <f t="shared" ref="BY895" si="17513">Q895/Q901</f>
        <v>5.3250683326825456E-2</v>
      </c>
      <c r="BZ895" s="130">
        <f t="shared" ref="BZ895" si="17514">R895/R901</f>
        <v>3.1999091150073843E-2</v>
      </c>
      <c r="CA895" s="131">
        <f t="shared" ref="CA895" si="17515">S895/S901</f>
        <v>4.7819750265884114E-2</v>
      </c>
      <c r="CB895" s="128">
        <f t="shared" ref="CB895" si="17516">T895/T901</f>
        <v>2.792780924779344E-2</v>
      </c>
      <c r="CC895" s="129">
        <f t="shared" ref="CC895" si="17517">U895/U901</f>
        <v>3.3494037046434916E-2</v>
      </c>
      <c r="CD895" s="130">
        <f t="shared" ref="CD895" si="17518">V895/V901</f>
        <v>5.9193381592554294E-2</v>
      </c>
      <c r="CE895" s="131">
        <f t="shared" ref="CE895" si="17519">W895/W901</f>
        <v>3.4243856673763215E-2</v>
      </c>
      <c r="CF895" s="128">
        <f t="shared" ref="CF895" si="17520">X895/X901</f>
        <v>2.8560566459155064E-2</v>
      </c>
      <c r="CG895" s="129">
        <f t="shared" ref="CG895" si="17521">Y895/Y901</f>
        <v>3.959266802443992E-2</v>
      </c>
      <c r="CH895" s="130">
        <f t="shared" ref="CH895" si="17522">Z895/Z901</f>
        <v>3.6440276357468881E-2</v>
      </c>
      <c r="CI895" s="128">
        <f t="shared" ref="CI895" si="17523">AA895/AA901</f>
        <v>4.1850923182129018E-2</v>
      </c>
      <c r="CJ895" s="134">
        <f t="shared" ref="CJ895" si="17524">AB895/AB901</f>
        <v>3.4453430700595665E-2</v>
      </c>
      <c r="CK895" s="135">
        <f t="shared" ref="CK895" si="17525">AC895/AC901</f>
        <v>4.2918830691685457E-2</v>
      </c>
    </row>
    <row r="896" spans="1:89" x14ac:dyDescent="0.2">
      <c r="A896" s="136" t="s">
        <v>35</v>
      </c>
      <c r="B896" s="192">
        <v>0</v>
      </c>
      <c r="C896" s="176">
        <v>578</v>
      </c>
      <c r="D896" s="177">
        <v>9</v>
      </c>
      <c r="E896" s="178">
        <v>402</v>
      </c>
      <c r="F896" s="175">
        <v>21</v>
      </c>
      <c r="G896" s="179">
        <v>1014</v>
      </c>
      <c r="H896" s="177">
        <v>159</v>
      </c>
      <c r="I896" s="178">
        <v>1097</v>
      </c>
      <c r="J896" s="175">
        <v>56</v>
      </c>
      <c r="K896" s="176">
        <v>60</v>
      </c>
      <c r="L896" s="177">
        <v>686</v>
      </c>
      <c r="M896" s="175">
        <v>152</v>
      </c>
      <c r="N896" s="180">
        <v>545</v>
      </c>
      <c r="O896" s="193">
        <v>371</v>
      </c>
      <c r="P896" s="175">
        <v>120</v>
      </c>
      <c r="Q896" s="176">
        <v>244</v>
      </c>
      <c r="R896" s="177">
        <v>261</v>
      </c>
      <c r="S896" s="178">
        <v>135</v>
      </c>
      <c r="T896" s="175">
        <v>40</v>
      </c>
      <c r="U896" s="179">
        <v>18</v>
      </c>
      <c r="V896" s="177">
        <v>358</v>
      </c>
      <c r="W896" s="194">
        <v>50</v>
      </c>
      <c r="X896" s="175">
        <v>91</v>
      </c>
      <c r="Y896" s="179">
        <v>11</v>
      </c>
      <c r="Z896" s="177">
        <v>116</v>
      </c>
      <c r="AA896" s="175">
        <v>98</v>
      </c>
      <c r="AB896" s="158">
        <f t="shared" si="17034"/>
        <v>2462</v>
      </c>
      <c r="AC896" s="159">
        <f t="shared" si="17035"/>
        <v>4230</v>
      </c>
      <c r="BI896" s="136" t="s">
        <v>35</v>
      </c>
      <c r="BJ896" s="128">
        <f>B896/B901</f>
        <v>0</v>
      </c>
      <c r="BK896" s="129">
        <f t="shared" ref="BK896" si="17526">C896/C901</f>
        <v>2.0178041543026708E-2</v>
      </c>
      <c r="BL896" s="130">
        <f t="shared" ref="BL896" si="17527">D896/D901</f>
        <v>7.150234368793199E-4</v>
      </c>
      <c r="BM896" s="131">
        <f t="shared" ref="BM896" si="17528">E896/E901</f>
        <v>3.1211180124223602E-2</v>
      </c>
      <c r="BN896" s="128">
        <f t="shared" ref="BN896" si="17529">F896/F901</f>
        <v>7.6280421358517977E-4</v>
      </c>
      <c r="BO896" s="129">
        <f t="shared" ref="BO896" si="17530">G896/G901</f>
        <v>4.0404845393688237E-2</v>
      </c>
      <c r="BP896" s="130">
        <f t="shared" ref="BP896" si="17531">H896/H901</f>
        <v>3.9836644702227345E-3</v>
      </c>
      <c r="BQ896" s="131">
        <f t="shared" ref="BQ896" si="17532">I896/I901</f>
        <v>2.4699419102084928E-2</v>
      </c>
      <c r="BR896" s="128">
        <f t="shared" ref="BR896" si="17533">J896/J901</f>
        <v>9.2302620735124439E-3</v>
      </c>
      <c r="BS896" s="129">
        <f t="shared" ref="BS896" si="17534">K896/K901</f>
        <v>9.1799265605875154E-3</v>
      </c>
      <c r="BT896" s="130">
        <f t="shared" ref="BT896" si="17535">L896/L901</f>
        <v>2.928745250394911E-2</v>
      </c>
      <c r="BU896" s="128">
        <f t="shared" ref="BU896" si="17536">M896/M901</f>
        <v>6.5113091158327625E-3</v>
      </c>
      <c r="BV896" s="132">
        <f t="shared" ref="BV896" si="17537">N896/N901</f>
        <v>1.2899102979811129E-2</v>
      </c>
      <c r="BW896" s="133">
        <f t="shared" ref="BW896" si="17538">O896/O901</f>
        <v>8.9867499939442382E-3</v>
      </c>
      <c r="BX896" s="128">
        <f t="shared" ref="BX896" si="17539">P896/P901</f>
        <v>5.3869635482133235E-3</v>
      </c>
      <c r="BY896" s="129">
        <f t="shared" ref="BY896" si="17540">Q896/Q901</f>
        <v>1.1909410386567747E-2</v>
      </c>
      <c r="BZ896" s="130">
        <f t="shared" ref="BZ896" si="17541">R896/R901</f>
        <v>9.8837429469458855E-3</v>
      </c>
      <c r="CA896" s="131">
        <f t="shared" ref="CA896" si="17542">S896/S901</f>
        <v>5.3176822783314297E-3</v>
      </c>
      <c r="CB896" s="128">
        <f t="shared" ref="CB896" si="17543">T896/T901</f>
        <v>5.269397971281781E-3</v>
      </c>
      <c r="CC896" s="129">
        <f t="shared" ref="CC896" si="17544">U896/U901</f>
        <v>2.283684344075108E-3</v>
      </c>
      <c r="CD896" s="130">
        <f t="shared" ref="CD896" si="17545">V896/V901</f>
        <v>1.4808686659772492E-2</v>
      </c>
      <c r="CE896" s="131">
        <f t="shared" ref="CE896" si="17546">W896/W901</f>
        <v>1.8042074116840473E-3</v>
      </c>
      <c r="CF896" s="128">
        <f t="shared" ref="CF896" si="17547">X896/X901</f>
        <v>4.3244784488903672E-3</v>
      </c>
      <c r="CG896" s="129">
        <f t="shared" ref="CG896" si="17548">Y896/Y901</f>
        <v>8.9613034623217919E-4</v>
      </c>
      <c r="CH896" s="130">
        <f t="shared" ref="CH896" si="17549">Z896/Z901</f>
        <v>2.893273139949617E-3</v>
      </c>
      <c r="CI896" s="128">
        <f t="shared" ref="CI896" si="17550">AA896/AA901</f>
        <v>2.2338728060177799E-3</v>
      </c>
      <c r="CJ896" s="134">
        <f t="shared" ref="CJ896" si="17551">AB896/AB901</f>
        <v>7.6701642449467887E-3</v>
      </c>
      <c r="CK896" s="135">
        <f t="shared" ref="CK896" si="17552">AC896/AC901</f>
        <v>1.3226479223796406E-2</v>
      </c>
    </row>
    <row r="897" spans="1:89" x14ac:dyDescent="0.2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0</v>
      </c>
      <c r="N897" s="187">
        <v>0</v>
      </c>
      <c r="O897" s="190">
        <v>0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4"/>
        <v>0</v>
      </c>
      <c r="AC897" s="159">
        <f t="shared" si="17035"/>
        <v>0</v>
      </c>
      <c r="BI897" s="145" t="s">
        <v>36</v>
      </c>
      <c r="BJ897" s="128">
        <f>B897/B901</f>
        <v>0</v>
      </c>
      <c r="BK897" s="129">
        <f t="shared" ref="BK897" si="17553">C897/C901</f>
        <v>0</v>
      </c>
      <c r="BL897" s="130">
        <f t="shared" ref="BL897" si="17554">D897/D901</f>
        <v>0</v>
      </c>
      <c r="BM897" s="131">
        <f t="shared" ref="BM897" si="17555">E897/E901</f>
        <v>0</v>
      </c>
      <c r="BN897" s="128">
        <f t="shared" ref="BN897" si="17556">F897/F901</f>
        <v>0</v>
      </c>
      <c r="BO897" s="129">
        <f t="shared" ref="BO897" si="17557">G897/G901</f>
        <v>0</v>
      </c>
      <c r="BP897" s="130">
        <f t="shared" ref="BP897" si="17558">H897/H901</f>
        <v>0</v>
      </c>
      <c r="BQ897" s="131">
        <f t="shared" ref="BQ897" si="17559">I897/I901</f>
        <v>0</v>
      </c>
      <c r="BR897" s="128">
        <f t="shared" ref="BR897" si="17560">J897/J901</f>
        <v>0</v>
      </c>
      <c r="BS897" s="129">
        <f t="shared" ref="BS897" si="17561">K897/K901</f>
        <v>0</v>
      </c>
      <c r="BT897" s="130">
        <f t="shared" ref="BT897" si="17562">L897/L901</f>
        <v>0</v>
      </c>
      <c r="BU897" s="128">
        <f t="shared" ref="BU897" si="17563">M897/M901</f>
        <v>0</v>
      </c>
      <c r="BV897" s="132">
        <f t="shared" ref="BV897" si="17564">N897/N901</f>
        <v>0</v>
      </c>
      <c r="BW897" s="133">
        <f t="shared" ref="BW897" si="17565">O897/O901</f>
        <v>0</v>
      </c>
      <c r="BX897" s="128">
        <f t="shared" ref="BX897" si="17566">P897/P901</f>
        <v>0</v>
      </c>
      <c r="BY897" s="129">
        <f t="shared" ref="BY897" si="17567">Q897/Q901</f>
        <v>0</v>
      </c>
      <c r="BZ897" s="130">
        <f t="shared" ref="BZ897" si="17568">R897/R901</f>
        <v>0</v>
      </c>
      <c r="CA897" s="131">
        <f t="shared" ref="CA897" si="17569">S897/S901</f>
        <v>0</v>
      </c>
      <c r="CB897" s="128">
        <f t="shared" ref="CB897" si="17570">T897/T901</f>
        <v>0</v>
      </c>
      <c r="CC897" s="129">
        <f t="shared" ref="CC897" si="17571">U897/U901</f>
        <v>0</v>
      </c>
      <c r="CD897" s="130">
        <f t="shared" ref="CD897" si="17572">V897/V901</f>
        <v>0</v>
      </c>
      <c r="CE897" s="131">
        <f t="shared" ref="CE897" si="17573">W897/W901</f>
        <v>0</v>
      </c>
      <c r="CF897" s="128">
        <f t="shared" ref="CF897" si="17574">X897/X901</f>
        <v>0</v>
      </c>
      <c r="CG897" s="129">
        <f t="shared" ref="CG897" si="17575">Y897/Y901</f>
        <v>0</v>
      </c>
      <c r="CH897" s="130">
        <f t="shared" ref="CH897" si="17576">Z897/Z901</f>
        <v>0</v>
      </c>
      <c r="CI897" s="128">
        <f t="shared" ref="CI897" si="17577">AA897/AA901</f>
        <v>0</v>
      </c>
      <c r="CJ897" s="134">
        <f t="shared" ref="CJ897" si="17578">AB897/AB901</f>
        <v>0</v>
      </c>
      <c r="CK897" s="135">
        <f t="shared" ref="CK897" si="17579">AC897/AC901</f>
        <v>0</v>
      </c>
    </row>
    <row r="898" spans="1:89" x14ac:dyDescent="0.2">
      <c r="A898" s="136" t="s">
        <v>37</v>
      </c>
      <c r="B898" s="58">
        <v>0</v>
      </c>
      <c r="C898" s="59">
        <v>0</v>
      </c>
      <c r="D898" s="138">
        <v>0</v>
      </c>
      <c r="E898" s="139">
        <v>0</v>
      </c>
      <c r="F898" s="137">
        <v>0</v>
      </c>
      <c r="G898" s="140">
        <v>0</v>
      </c>
      <c r="H898" s="138">
        <v>0</v>
      </c>
      <c r="I898" s="139">
        <v>0</v>
      </c>
      <c r="J898" s="137">
        <v>0</v>
      </c>
      <c r="K898" s="140">
        <v>0</v>
      </c>
      <c r="L898" s="138"/>
      <c r="M898" s="137">
        <v>0</v>
      </c>
      <c r="N898" s="141">
        <v>0</v>
      </c>
      <c r="O898" s="142">
        <v>0</v>
      </c>
      <c r="P898" s="137">
        <v>0</v>
      </c>
      <c r="Q898" s="140">
        <v>0</v>
      </c>
      <c r="R898" s="138"/>
      <c r="S898" s="139">
        <v>0</v>
      </c>
      <c r="T898" s="137">
        <v>0</v>
      </c>
      <c r="U898" s="140">
        <v>0</v>
      </c>
      <c r="V898" s="138">
        <v>0</v>
      </c>
      <c r="W898" s="139">
        <v>0</v>
      </c>
      <c r="X898" s="137">
        <v>0</v>
      </c>
      <c r="Y898" s="140">
        <v>0</v>
      </c>
      <c r="Z898" s="143">
        <v>0</v>
      </c>
      <c r="AA898" s="144">
        <v>0</v>
      </c>
      <c r="AB898" s="158">
        <f t="shared" si="17034"/>
        <v>0</v>
      </c>
      <c r="AC898" s="159">
        <f t="shared" si="17035"/>
        <v>0</v>
      </c>
      <c r="BI898" s="136" t="s">
        <v>37</v>
      </c>
      <c r="BJ898" s="128">
        <f>B898/B901</f>
        <v>0</v>
      </c>
      <c r="BK898" s="129">
        <f t="shared" ref="BK898" si="17580">C898/C901</f>
        <v>0</v>
      </c>
      <c r="BL898" s="130">
        <f t="shared" ref="BL898" si="17581">D898/D901</f>
        <v>0</v>
      </c>
      <c r="BM898" s="131">
        <f t="shared" ref="BM898" si="17582">E898/E901</f>
        <v>0</v>
      </c>
      <c r="BN898" s="128">
        <f t="shared" ref="BN898" si="17583">F898/F901</f>
        <v>0</v>
      </c>
      <c r="BO898" s="129">
        <f t="shared" ref="BO898" si="17584">G898/G901</f>
        <v>0</v>
      </c>
      <c r="BP898" s="130">
        <f t="shared" ref="BP898" si="17585">H898/H901</f>
        <v>0</v>
      </c>
      <c r="BQ898" s="131">
        <f t="shared" ref="BQ898" si="17586">I898/I901</f>
        <v>0</v>
      </c>
      <c r="BR898" s="128">
        <f t="shared" ref="BR898" si="17587">J898/J901</f>
        <v>0</v>
      </c>
      <c r="BS898" s="129">
        <f t="shared" ref="BS898" si="17588">K898/K901</f>
        <v>0</v>
      </c>
      <c r="BT898" s="130">
        <f t="shared" ref="BT898" si="17589">L898/L901</f>
        <v>0</v>
      </c>
      <c r="BU898" s="128">
        <f t="shared" ref="BU898" si="17590">M898/M901</f>
        <v>0</v>
      </c>
      <c r="BV898" s="132">
        <f t="shared" ref="BV898" si="17591">N898/N901</f>
        <v>0</v>
      </c>
      <c r="BW898" s="133">
        <f t="shared" ref="BW898" si="17592">O898/O901</f>
        <v>0</v>
      </c>
      <c r="BX898" s="128">
        <f t="shared" ref="BX898" si="17593">P898/P901</f>
        <v>0</v>
      </c>
      <c r="BY898" s="129">
        <f t="shared" ref="BY898" si="17594">Q898/Q901</f>
        <v>0</v>
      </c>
      <c r="BZ898" s="130">
        <f t="shared" ref="BZ898" si="17595">R898/R901</f>
        <v>0</v>
      </c>
      <c r="CA898" s="131">
        <f t="shared" ref="CA898" si="17596">S898/S901</f>
        <v>0</v>
      </c>
      <c r="CB898" s="128">
        <f t="shared" ref="CB898" si="17597">T898/T901</f>
        <v>0</v>
      </c>
      <c r="CC898" s="129">
        <f t="shared" ref="CC898" si="17598">U898/U901</f>
        <v>0</v>
      </c>
      <c r="CD898" s="130">
        <f t="shared" ref="CD898" si="17599">V898/V901</f>
        <v>0</v>
      </c>
      <c r="CE898" s="131">
        <f t="shared" ref="CE898" si="17600">W898/W901</f>
        <v>0</v>
      </c>
      <c r="CF898" s="128">
        <f t="shared" ref="CF898" si="17601">X898/X901</f>
        <v>0</v>
      </c>
      <c r="CG898" s="129">
        <f t="shared" ref="CG898" si="17602">Y898/Y901</f>
        <v>0</v>
      </c>
      <c r="CH898" s="130">
        <f t="shared" ref="CH898" si="17603">Z898/Z901</f>
        <v>0</v>
      </c>
      <c r="CI898" s="128">
        <f t="shared" ref="CI898" si="17604">AA898/AA901</f>
        <v>0</v>
      </c>
      <c r="CJ898" s="134">
        <f t="shared" ref="CJ898" si="17605">AB898/AB901</f>
        <v>0</v>
      </c>
      <c r="CK898" s="135">
        <f t="shared" ref="CK898" si="17606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4"/>
        <v>0</v>
      </c>
      <c r="AC899" s="159">
        <f t="shared" si="17035"/>
        <v>0</v>
      </c>
      <c r="BI899" s="145" t="s">
        <v>38</v>
      </c>
      <c r="BJ899" s="128">
        <f>B899/B901</f>
        <v>0</v>
      </c>
      <c r="BK899" s="129">
        <f t="shared" ref="BK899" si="17607">C899/C901</f>
        <v>0</v>
      </c>
      <c r="BL899" s="130">
        <f t="shared" ref="BL899" si="17608">D899/D901</f>
        <v>0</v>
      </c>
      <c r="BM899" s="131">
        <f t="shared" ref="BM899" si="17609">E899/E901</f>
        <v>0</v>
      </c>
      <c r="BN899" s="128">
        <f t="shared" ref="BN899" si="17610">F899/F901</f>
        <v>0</v>
      </c>
      <c r="BO899" s="129">
        <f t="shared" ref="BO899" si="17611">G899/G901</f>
        <v>0</v>
      </c>
      <c r="BP899" s="130">
        <f t="shared" ref="BP899" si="17612">H899/H901</f>
        <v>0</v>
      </c>
      <c r="BQ899" s="131">
        <f t="shared" ref="BQ899" si="17613">I899/I901</f>
        <v>0</v>
      </c>
      <c r="BR899" s="128">
        <f t="shared" ref="BR899" si="17614">J899/J901</f>
        <v>0</v>
      </c>
      <c r="BS899" s="129">
        <f t="shared" ref="BS899" si="17615">K899/K901</f>
        <v>0</v>
      </c>
      <c r="BT899" s="130">
        <f t="shared" ref="BT899" si="17616">L899/L901</f>
        <v>0</v>
      </c>
      <c r="BU899" s="128">
        <f t="shared" ref="BU899" si="17617">M899/M901</f>
        <v>0</v>
      </c>
      <c r="BV899" s="132">
        <f t="shared" ref="BV899" si="17618">N899/N901</f>
        <v>0</v>
      </c>
      <c r="BW899" s="133">
        <f t="shared" ref="BW899" si="17619">O899/O901</f>
        <v>0</v>
      </c>
      <c r="BX899" s="128">
        <f t="shared" ref="BX899" si="17620">P899/P901</f>
        <v>0</v>
      </c>
      <c r="BY899" s="129">
        <f t="shared" ref="BY899" si="17621">Q899/Q901</f>
        <v>0</v>
      </c>
      <c r="BZ899" s="130">
        <f t="shared" ref="BZ899" si="17622">R899/R901</f>
        <v>0</v>
      </c>
      <c r="CA899" s="131">
        <f t="shared" ref="CA899" si="17623">S899/S901</f>
        <v>0</v>
      </c>
      <c r="CB899" s="128">
        <f t="shared" ref="CB899" si="17624">T899/T901</f>
        <v>0</v>
      </c>
      <c r="CC899" s="129">
        <f t="shared" ref="CC899" si="17625">U899/U901</f>
        <v>0</v>
      </c>
      <c r="CD899" s="130">
        <f t="shared" ref="CD899" si="17626">V899/V901</f>
        <v>0</v>
      </c>
      <c r="CE899" s="131">
        <f t="shared" ref="CE899" si="17627">W899/W901</f>
        <v>0</v>
      </c>
      <c r="CF899" s="128">
        <f t="shared" ref="CF899" si="17628">X899/X901</f>
        <v>0</v>
      </c>
      <c r="CG899" s="129">
        <f t="shared" ref="CG899" si="17629">Y899/Y901</f>
        <v>0</v>
      </c>
      <c r="CH899" s="130">
        <f t="shared" ref="CH899" si="17630">Z899/Z901</f>
        <v>0</v>
      </c>
      <c r="CI899" s="128">
        <f t="shared" ref="CI899" si="17631">AA899/AA901</f>
        <v>0</v>
      </c>
      <c r="CJ899" s="134">
        <f t="shared" ref="CJ899" si="17632">AB899/AB901</f>
        <v>0</v>
      </c>
      <c r="CK899" s="135">
        <f t="shared" ref="CK899" si="17633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4"/>
        <v>0</v>
      </c>
      <c r="AC900" s="159">
        <f t="shared" si="17035"/>
        <v>0</v>
      </c>
      <c r="BI900" s="136" t="s">
        <v>39</v>
      </c>
      <c r="BJ900" s="128">
        <f>B900/B901</f>
        <v>0</v>
      </c>
      <c r="BK900" s="129">
        <f t="shared" ref="BK900" si="17634">C900/C901</f>
        <v>0</v>
      </c>
      <c r="BL900" s="130">
        <f t="shared" ref="BL900" si="17635">D900/D901</f>
        <v>0</v>
      </c>
      <c r="BM900" s="131">
        <f t="shared" ref="BM900" si="17636">E900/E901</f>
        <v>0</v>
      </c>
      <c r="BN900" s="128">
        <f t="shared" ref="BN900" si="17637">F900/F901</f>
        <v>0</v>
      </c>
      <c r="BO900" s="129">
        <f t="shared" ref="BO900" si="17638">G900/G901</f>
        <v>0</v>
      </c>
      <c r="BP900" s="130">
        <f t="shared" ref="BP900" si="17639">H900/H901</f>
        <v>0</v>
      </c>
      <c r="BQ900" s="131">
        <f t="shared" ref="BQ900" si="17640">I900/I901</f>
        <v>0</v>
      </c>
      <c r="BR900" s="128">
        <f t="shared" ref="BR900" si="17641">J900/J901</f>
        <v>0</v>
      </c>
      <c r="BS900" s="129">
        <f t="shared" ref="BS900" si="17642">K900/K901</f>
        <v>0</v>
      </c>
      <c r="BT900" s="130">
        <f t="shared" ref="BT900" si="17643">L900/L901</f>
        <v>0</v>
      </c>
      <c r="BU900" s="128">
        <f t="shared" ref="BU900" si="17644">M900/M901</f>
        <v>0</v>
      </c>
      <c r="BV900" s="132">
        <f t="shared" ref="BV900" si="17645">N900/N901</f>
        <v>0</v>
      </c>
      <c r="BW900" s="133">
        <f t="shared" ref="BW900" si="17646">O900/O901</f>
        <v>0</v>
      </c>
      <c r="BX900" s="128">
        <f t="shared" ref="BX900" si="17647">P900/P901</f>
        <v>0</v>
      </c>
      <c r="BY900" s="129">
        <f t="shared" ref="BY900" si="17648">Q900/Q901</f>
        <v>0</v>
      </c>
      <c r="BZ900" s="130">
        <f t="shared" ref="BZ900" si="17649">R900/R901</f>
        <v>0</v>
      </c>
      <c r="CA900" s="131">
        <f t="shared" ref="CA900" si="17650">S900/S901</f>
        <v>0</v>
      </c>
      <c r="CB900" s="128">
        <f t="shared" ref="CB900" si="17651">T900/T901</f>
        <v>0</v>
      </c>
      <c r="CC900" s="129">
        <f t="shared" ref="CC900" si="17652">U900/U901</f>
        <v>0</v>
      </c>
      <c r="CD900" s="130">
        <f t="shared" ref="CD900" si="17653">V900/V901</f>
        <v>0</v>
      </c>
      <c r="CE900" s="131">
        <f t="shared" ref="CE900" si="17654">W900/W901</f>
        <v>0</v>
      </c>
      <c r="CF900" s="128">
        <f t="shared" ref="CF900" si="17655">X900/X901</f>
        <v>0</v>
      </c>
      <c r="CG900" s="129">
        <f t="shared" ref="CG900" si="17656">Y900/Y901</f>
        <v>0</v>
      </c>
      <c r="CH900" s="130">
        <f t="shared" ref="CH900" si="17657">Z900/Z901</f>
        <v>0</v>
      </c>
      <c r="CI900" s="128">
        <f t="shared" ref="CI900" si="17658">AA900/AA901</f>
        <v>0</v>
      </c>
      <c r="CJ900" s="134">
        <f t="shared" ref="CJ900" si="17659">AB900/AB901</f>
        <v>0</v>
      </c>
      <c r="CK900" s="135">
        <f t="shared" ref="CK900" si="17660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61">SUM(B878:B900)</f>
        <v>27628</v>
      </c>
      <c r="C901" s="21">
        <f t="shared" si="17661"/>
        <v>28645</v>
      </c>
      <c r="D901" s="20">
        <f t="shared" si="17661"/>
        <v>12587</v>
      </c>
      <c r="E901" s="21">
        <f t="shared" si="17661"/>
        <v>12880</v>
      </c>
      <c r="F901" s="20">
        <f t="shared" si="17661"/>
        <v>27530</v>
      </c>
      <c r="G901" s="21">
        <f t="shared" si="17661"/>
        <v>25096</v>
      </c>
      <c r="H901" s="20">
        <f t="shared" si="17661"/>
        <v>39913</v>
      </c>
      <c r="I901" s="21">
        <f t="shared" si="17661"/>
        <v>44414</v>
      </c>
      <c r="J901" s="20">
        <f t="shared" si="17661"/>
        <v>6067</v>
      </c>
      <c r="K901" s="21">
        <f t="shared" si="17661"/>
        <v>6536</v>
      </c>
      <c r="L901" s="20">
        <f t="shared" si="17661"/>
        <v>23423</v>
      </c>
      <c r="M901" s="21">
        <f t="shared" si="17661"/>
        <v>23344</v>
      </c>
      <c r="N901" s="20">
        <f t="shared" si="17661"/>
        <v>42251</v>
      </c>
      <c r="O901" s="21">
        <f t="shared" si="17661"/>
        <v>41283</v>
      </c>
      <c r="P901" s="20">
        <f t="shared" si="17661"/>
        <v>22276</v>
      </c>
      <c r="Q901" s="21">
        <f t="shared" si="17661"/>
        <v>20488</v>
      </c>
      <c r="R901" s="20">
        <f t="shared" si="17661"/>
        <v>26407</v>
      </c>
      <c r="S901" s="21">
        <f t="shared" si="17661"/>
        <v>25387</v>
      </c>
      <c r="T901" s="20">
        <f t="shared" si="17661"/>
        <v>7591</v>
      </c>
      <c r="U901" s="21">
        <f t="shared" si="17661"/>
        <v>7882</v>
      </c>
      <c r="V901" s="20">
        <f t="shared" si="17661"/>
        <v>24175</v>
      </c>
      <c r="W901" s="21">
        <f t="shared" si="17661"/>
        <v>27713</v>
      </c>
      <c r="X901" s="20">
        <f t="shared" si="17661"/>
        <v>21043</v>
      </c>
      <c r="Y901" s="21">
        <f t="shared" si="17661"/>
        <v>12275</v>
      </c>
      <c r="Z901" s="20">
        <f t="shared" si="17661"/>
        <v>40093</v>
      </c>
      <c r="AA901" s="21">
        <f t="shared" si="17661"/>
        <v>43870</v>
      </c>
      <c r="AB901" s="160">
        <f t="shared" ref="AB901:AC901" si="17662">SUM(AB877:AB900)</f>
        <v>320984</v>
      </c>
      <c r="AC901" s="161">
        <f t="shared" si="17662"/>
        <v>319813</v>
      </c>
      <c r="BI901" s="229" t="s">
        <v>13</v>
      </c>
      <c r="BJ901" s="154">
        <f>SUM(BJ877:BJ900)</f>
        <v>0.99999999999999989</v>
      </c>
      <c r="BK901" s="155">
        <f t="shared" ref="BK901:CK901" si="17663">SUM(BK877:BK900)</f>
        <v>0.99999999999999989</v>
      </c>
      <c r="BL901" s="154">
        <f t="shared" si="17663"/>
        <v>0.99999999999999989</v>
      </c>
      <c r="BM901" s="155">
        <f t="shared" si="17663"/>
        <v>1</v>
      </c>
      <c r="BN901" s="154">
        <f t="shared" si="17663"/>
        <v>1</v>
      </c>
      <c r="BO901" s="155">
        <f t="shared" si="17663"/>
        <v>1</v>
      </c>
      <c r="BP901" s="154">
        <f t="shared" si="17663"/>
        <v>1.0000000000000002</v>
      </c>
      <c r="BQ901" s="155">
        <f t="shared" si="17663"/>
        <v>1</v>
      </c>
      <c r="BR901" s="154">
        <f t="shared" si="17663"/>
        <v>1</v>
      </c>
      <c r="BS901" s="155">
        <f t="shared" si="17663"/>
        <v>0.99999999999999989</v>
      </c>
      <c r="BT901" s="154">
        <f t="shared" si="17663"/>
        <v>1</v>
      </c>
      <c r="BU901" s="155">
        <f t="shared" si="17663"/>
        <v>1.0000000000000002</v>
      </c>
      <c r="BV901" s="154">
        <f t="shared" si="17663"/>
        <v>1</v>
      </c>
      <c r="BW901" s="155">
        <f t="shared" si="17663"/>
        <v>0.99999999999999978</v>
      </c>
      <c r="BX901" s="154">
        <f t="shared" si="17663"/>
        <v>1</v>
      </c>
      <c r="BY901" s="155">
        <f t="shared" si="17663"/>
        <v>1</v>
      </c>
      <c r="BZ901" s="154">
        <f t="shared" si="17663"/>
        <v>1</v>
      </c>
      <c r="CA901" s="155">
        <f t="shared" si="17663"/>
        <v>1.0000000000000002</v>
      </c>
      <c r="CB901" s="154">
        <f t="shared" si="17663"/>
        <v>1</v>
      </c>
      <c r="CC901" s="155">
        <f t="shared" si="17663"/>
        <v>1</v>
      </c>
      <c r="CD901" s="154">
        <f t="shared" si="17663"/>
        <v>1</v>
      </c>
      <c r="CE901" s="155">
        <f t="shared" si="17663"/>
        <v>0.99999999999999967</v>
      </c>
      <c r="CF901" s="154">
        <f t="shared" si="17663"/>
        <v>1</v>
      </c>
      <c r="CG901" s="155">
        <f t="shared" si="17663"/>
        <v>1.0000000000000002</v>
      </c>
      <c r="CH901" s="154">
        <f t="shared" si="17663"/>
        <v>1</v>
      </c>
      <c r="CI901" s="155">
        <f t="shared" si="17663"/>
        <v>1</v>
      </c>
      <c r="CJ901" s="154">
        <f t="shared" si="17663"/>
        <v>1</v>
      </c>
      <c r="CK901" s="155">
        <f t="shared" si="17663"/>
        <v>1.0000000000000002</v>
      </c>
    </row>
    <row r="902" spans="1:89" ht="13.5" thickTop="1" x14ac:dyDescent="0.2">
      <c r="A902" s="173"/>
    </row>
    <row r="904" spans="1:89" x14ac:dyDescent="0.2">
      <c r="A904" s="305">
        <f>+A873+1</f>
        <v>44772</v>
      </c>
      <c r="B904" s="305"/>
      <c r="C904" s="305"/>
      <c r="D904" s="305"/>
      <c r="BI904" s="310">
        <f>+BI842+2</f>
        <v>44772</v>
      </c>
      <c r="BJ904" s="310"/>
      <c r="BK904" s="310"/>
      <c r="BL904" s="310"/>
    </row>
    <row r="905" spans="1:89" ht="13.5" thickBot="1" x14ac:dyDescent="0.25">
      <c r="AE905" s="232" t="s">
        <v>84</v>
      </c>
    </row>
    <row r="906" spans="1:89" ht="14.25" thickTop="1" thickBot="1" x14ac:dyDescent="0.25">
      <c r="A906" s="301" t="s">
        <v>0</v>
      </c>
      <c r="B906" s="303" t="s">
        <v>1</v>
      </c>
      <c r="C906" s="304"/>
      <c r="D906" s="303" t="s">
        <v>2</v>
      </c>
      <c r="E906" s="304"/>
      <c r="F906" s="303" t="s">
        <v>3</v>
      </c>
      <c r="G906" s="304"/>
      <c r="H906" s="303" t="s">
        <v>4</v>
      </c>
      <c r="I906" s="304"/>
      <c r="J906" s="303" t="s">
        <v>5</v>
      </c>
      <c r="K906" s="304"/>
      <c r="L906" s="303" t="s">
        <v>6</v>
      </c>
      <c r="M906" s="304"/>
      <c r="N906" s="303" t="s">
        <v>7</v>
      </c>
      <c r="O906" s="304"/>
      <c r="P906" s="303" t="s">
        <v>8</v>
      </c>
      <c r="Q906" s="304"/>
      <c r="R906" s="303" t="s">
        <v>9</v>
      </c>
      <c r="S906" s="304"/>
      <c r="T906" s="303" t="s">
        <v>10</v>
      </c>
      <c r="U906" s="304"/>
      <c r="V906" s="303" t="s">
        <v>11</v>
      </c>
      <c r="W906" s="304"/>
      <c r="X906" s="303" t="s">
        <v>12</v>
      </c>
      <c r="Y906" s="304"/>
      <c r="Z906" s="306" t="s">
        <v>40</v>
      </c>
      <c r="AA906" s="307"/>
      <c r="AB906" s="308" t="s">
        <v>41</v>
      </c>
      <c r="AC906" s="309"/>
      <c r="AE906" s="301" t="s">
        <v>0</v>
      </c>
      <c r="AF906" s="303" t="s">
        <v>1</v>
      </c>
      <c r="AG906" s="304"/>
      <c r="AH906" s="303" t="s">
        <v>2</v>
      </c>
      <c r="AI906" s="304"/>
      <c r="AJ906" s="303" t="s">
        <v>3</v>
      </c>
      <c r="AK906" s="304"/>
      <c r="AL906" s="303" t="s">
        <v>4</v>
      </c>
      <c r="AM906" s="304"/>
      <c r="AN906" s="303" t="s">
        <v>5</v>
      </c>
      <c r="AO906" s="304"/>
      <c r="AP906" s="303" t="s">
        <v>6</v>
      </c>
      <c r="AQ906" s="304"/>
      <c r="AR906" s="303" t="s">
        <v>7</v>
      </c>
      <c r="AS906" s="304"/>
      <c r="AT906" s="303" t="s">
        <v>8</v>
      </c>
      <c r="AU906" s="304"/>
      <c r="AV906" s="303" t="s">
        <v>9</v>
      </c>
      <c r="AW906" s="304"/>
      <c r="AX906" s="303" t="s">
        <v>10</v>
      </c>
      <c r="AY906" s="304"/>
      <c r="AZ906" s="303" t="s">
        <v>11</v>
      </c>
      <c r="BA906" s="304"/>
      <c r="BB906" s="303" t="s">
        <v>12</v>
      </c>
      <c r="BC906" s="304"/>
      <c r="BD906" s="306" t="s">
        <v>40</v>
      </c>
      <c r="BE906" s="307"/>
      <c r="BF906" s="308" t="s">
        <v>41</v>
      </c>
      <c r="BG906" s="309"/>
      <c r="BI906" s="301" t="s">
        <v>0</v>
      </c>
      <c r="BJ906" s="303" t="s">
        <v>1</v>
      </c>
      <c r="BK906" s="304"/>
      <c r="BL906" s="303" t="s">
        <v>2</v>
      </c>
      <c r="BM906" s="304"/>
      <c r="BN906" s="303" t="s">
        <v>3</v>
      </c>
      <c r="BO906" s="304"/>
      <c r="BP906" s="303" t="s">
        <v>4</v>
      </c>
      <c r="BQ906" s="304"/>
      <c r="BR906" s="303" t="s">
        <v>5</v>
      </c>
      <c r="BS906" s="304"/>
      <c r="BT906" s="303" t="s">
        <v>6</v>
      </c>
      <c r="BU906" s="304"/>
      <c r="BV906" s="303" t="s">
        <v>7</v>
      </c>
      <c r="BW906" s="304"/>
      <c r="BX906" s="303" t="s">
        <v>8</v>
      </c>
      <c r="BY906" s="304"/>
      <c r="BZ906" s="303" t="s">
        <v>9</v>
      </c>
      <c r="CA906" s="304"/>
      <c r="CB906" s="303" t="s">
        <v>10</v>
      </c>
      <c r="CC906" s="304"/>
      <c r="CD906" s="303" t="s">
        <v>11</v>
      </c>
      <c r="CE906" s="304"/>
      <c r="CF906" s="303" t="s">
        <v>12</v>
      </c>
      <c r="CG906" s="304"/>
      <c r="CH906" s="306" t="s">
        <v>40</v>
      </c>
      <c r="CI906" s="307"/>
      <c r="CJ906" s="303" t="s">
        <v>41</v>
      </c>
      <c r="CK906" s="304"/>
    </row>
    <row r="907" spans="1:89" ht="15" thickTop="1" thickBot="1" x14ac:dyDescent="0.3">
      <c r="A907" s="302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2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2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1203</v>
      </c>
      <c r="AG908" s="172">
        <f t="shared" ref="AG908:AV910" si="17664">SUMIF($A$9:$A$32,$AE908,C$908:C$931)</f>
        <v>1109</v>
      </c>
      <c r="AH908" s="126">
        <f t="shared" si="17664"/>
        <v>497</v>
      </c>
      <c r="AI908" s="166">
        <f t="shared" si="17664"/>
        <v>513</v>
      </c>
      <c r="AJ908" s="125">
        <f t="shared" si="17664"/>
        <v>1849</v>
      </c>
      <c r="AK908" s="127">
        <f t="shared" si="17664"/>
        <v>1181</v>
      </c>
      <c r="AL908" s="126">
        <f t="shared" si="17664"/>
        <v>2109</v>
      </c>
      <c r="AM908" s="166">
        <f t="shared" si="17664"/>
        <v>2021</v>
      </c>
      <c r="AN908" s="125">
        <f t="shared" si="17664"/>
        <v>115</v>
      </c>
      <c r="AO908" s="127">
        <f t="shared" si="17664"/>
        <v>437</v>
      </c>
      <c r="AP908" s="126">
        <f t="shared" si="17664"/>
        <v>695</v>
      </c>
      <c r="AQ908" s="125">
        <f t="shared" si="17664"/>
        <v>1237</v>
      </c>
      <c r="AR908" s="165">
        <f t="shared" si="17664"/>
        <v>2131</v>
      </c>
      <c r="AS908" s="167">
        <f t="shared" si="17664"/>
        <v>2360</v>
      </c>
      <c r="AT908" s="125">
        <f t="shared" si="17664"/>
        <v>1149</v>
      </c>
      <c r="AU908" s="127">
        <f t="shared" si="17664"/>
        <v>1062</v>
      </c>
      <c r="AV908" s="126">
        <f t="shared" si="17664"/>
        <v>1546</v>
      </c>
      <c r="AW908" s="166">
        <f t="shared" ref="AW908:BG910" si="17665">SUMIF($A$9:$A$32,$AE908,S$908:S$931)</f>
        <v>1238</v>
      </c>
      <c r="AX908" s="125">
        <f t="shared" si="17665"/>
        <v>245</v>
      </c>
      <c r="AY908" s="127">
        <f t="shared" si="17665"/>
        <v>541</v>
      </c>
      <c r="AZ908" s="126">
        <f t="shared" si="17665"/>
        <v>946</v>
      </c>
      <c r="BA908" s="166">
        <f t="shared" si="17665"/>
        <v>1448</v>
      </c>
      <c r="BB908" s="125">
        <f t="shared" si="17665"/>
        <v>1080</v>
      </c>
      <c r="BC908" s="127">
        <f t="shared" si="17665"/>
        <v>817</v>
      </c>
      <c r="BD908" s="170">
        <f t="shared" si="17665"/>
        <v>1950</v>
      </c>
      <c r="BE908" s="171">
        <f t="shared" si="17665"/>
        <v>1833</v>
      </c>
      <c r="BF908" s="156">
        <f t="shared" si="17665"/>
        <v>15515</v>
      </c>
      <c r="BG908" s="157">
        <f t="shared" si="17665"/>
        <v>15797</v>
      </c>
      <c r="BI908" s="124" t="s">
        <v>16</v>
      </c>
      <c r="BJ908" s="128">
        <f>B908/B932</f>
        <v>0</v>
      </c>
      <c r="BK908" s="129">
        <f t="shared" ref="BK908" si="17666">C908/C932</f>
        <v>0</v>
      </c>
      <c r="BL908" s="130">
        <f t="shared" ref="BL908" si="17667">D908/D932</f>
        <v>0</v>
      </c>
      <c r="BM908" s="131">
        <f t="shared" ref="BM908" si="17668">E908/E932</f>
        <v>0</v>
      </c>
      <c r="BN908" s="128">
        <f t="shared" ref="BN908" si="17669">F908/F932</f>
        <v>0</v>
      </c>
      <c r="BO908" s="129">
        <f t="shared" ref="BO908" si="17670">G908/G932</f>
        <v>0</v>
      </c>
      <c r="BP908" s="130">
        <f t="shared" ref="BP908" si="17671">H908/H932</f>
        <v>0</v>
      </c>
      <c r="BQ908" s="131">
        <f t="shared" ref="BQ908" si="17672">I908/I932</f>
        <v>0</v>
      </c>
      <c r="BR908" s="128">
        <f t="shared" ref="BR908" si="17673">J908/J932</f>
        <v>0</v>
      </c>
      <c r="BS908" s="129">
        <f t="shared" ref="BS908" si="17674">K908/K932</f>
        <v>0</v>
      </c>
      <c r="BT908" s="130">
        <f t="shared" ref="BT908" si="17675">L908/L932</f>
        <v>0</v>
      </c>
      <c r="BU908" s="128">
        <f t="shared" ref="BU908" si="17676">M908/M932</f>
        <v>0</v>
      </c>
      <c r="BV908" s="132">
        <f t="shared" ref="BV908" si="17677">N908/N932</f>
        <v>0</v>
      </c>
      <c r="BW908" s="133">
        <f t="shared" ref="BW908" si="17678">O908/O932</f>
        <v>0</v>
      </c>
      <c r="BX908" s="128">
        <f t="shared" ref="BX908" si="17679">P908/P932</f>
        <v>0</v>
      </c>
      <c r="BY908" s="129">
        <f t="shared" ref="BY908" si="17680">Q908/Q932</f>
        <v>0</v>
      </c>
      <c r="BZ908" s="130">
        <f t="shared" ref="BZ908" si="17681">R908/R932</f>
        <v>0</v>
      </c>
      <c r="CA908" s="131">
        <f t="shared" ref="CA908" si="17682">S908/S932</f>
        <v>0</v>
      </c>
      <c r="CB908" s="128">
        <f t="shared" ref="CB908" si="17683">T908/T932</f>
        <v>0</v>
      </c>
      <c r="CC908" s="129">
        <f t="shared" ref="CC908" si="17684">U908/U932</f>
        <v>0</v>
      </c>
      <c r="CD908" s="130">
        <f t="shared" ref="CD908" si="17685">V908/V932</f>
        <v>0</v>
      </c>
      <c r="CE908" s="131">
        <f t="shared" ref="CE908" si="17686">W908/W932</f>
        <v>0</v>
      </c>
      <c r="CF908" s="128">
        <f t="shared" ref="CF908" si="17687">X908/X932</f>
        <v>0</v>
      </c>
      <c r="CG908" s="129">
        <f t="shared" ref="CG908" si="17688">Y908/Y932</f>
        <v>0</v>
      </c>
      <c r="CH908" s="130">
        <f t="shared" ref="CH908" si="17689">Z908/Z932</f>
        <v>0</v>
      </c>
      <c r="CI908" s="128">
        <f t="shared" ref="CI908" si="17690">AA908/AA932</f>
        <v>0</v>
      </c>
      <c r="CJ908" s="134">
        <f t="shared" ref="CJ908" si="17691">AB908/AB932</f>
        <v>0</v>
      </c>
      <c r="CK908" s="135">
        <f t="shared" ref="CK908" si="17692">AC908/AC932</f>
        <v>0</v>
      </c>
    </row>
    <row r="909" spans="1:89" x14ac:dyDescent="0.2">
      <c r="A909" s="136" t="s">
        <v>17</v>
      </c>
      <c r="B909" s="175">
        <v>140</v>
      </c>
      <c r="C909" s="176">
        <v>0</v>
      </c>
      <c r="D909" s="177">
        <v>121</v>
      </c>
      <c r="E909" s="178">
        <v>2</v>
      </c>
      <c r="F909" s="175">
        <v>330</v>
      </c>
      <c r="G909" s="179">
        <v>6</v>
      </c>
      <c r="H909" s="177">
        <v>297</v>
      </c>
      <c r="I909" s="178">
        <v>31</v>
      </c>
      <c r="J909" s="175">
        <v>12</v>
      </c>
      <c r="K909" s="179">
        <v>15</v>
      </c>
      <c r="L909" s="177">
        <v>56</v>
      </c>
      <c r="M909" s="175">
        <v>37</v>
      </c>
      <c r="N909" s="180">
        <v>167</v>
      </c>
      <c r="O909" s="181">
        <v>108</v>
      </c>
      <c r="P909" s="175">
        <v>60</v>
      </c>
      <c r="Q909" s="179">
        <v>41</v>
      </c>
      <c r="R909" s="177">
        <v>29</v>
      </c>
      <c r="S909" s="178">
        <v>55</v>
      </c>
      <c r="T909" s="175">
        <v>3</v>
      </c>
      <c r="U909" s="179">
        <v>19</v>
      </c>
      <c r="V909" s="177">
        <v>12</v>
      </c>
      <c r="W909" s="178">
        <v>43</v>
      </c>
      <c r="X909" s="175">
        <v>1</v>
      </c>
      <c r="Y909" s="179">
        <v>0</v>
      </c>
      <c r="Z909" s="177">
        <v>0</v>
      </c>
      <c r="AA909" s="175">
        <v>0</v>
      </c>
      <c r="AB909" s="158">
        <f t="shared" ref="AB909:AB927" si="17693">SUM(B909,D909,F909,H909,J909,L909,N909,P909,R909,T909,V909,X909,Z909)</f>
        <v>1228</v>
      </c>
      <c r="AC909" s="159">
        <f t="shared" ref="AC909:AC931" si="17694">SUM(C909,E909,G909,I909,K909,M909,O909,Q909,S909,U909,W909,Y909,AA909)</f>
        <v>357</v>
      </c>
      <c r="AE909" s="237" t="str">
        <f>$AE$10</f>
        <v>08:00 - 08:59</v>
      </c>
      <c r="AF909" s="125">
        <f>SUMIF($A$9:$A$32,$AE909,B$908:B$931)</f>
        <v>1309</v>
      </c>
      <c r="AG909" s="176">
        <f t="shared" si="17664"/>
        <v>1061</v>
      </c>
      <c r="AH909" s="177">
        <f t="shared" si="17664"/>
        <v>509</v>
      </c>
      <c r="AI909" s="178">
        <f t="shared" si="17664"/>
        <v>481</v>
      </c>
      <c r="AJ909" s="238">
        <f t="shared" si="17664"/>
        <v>1617</v>
      </c>
      <c r="AK909" s="179">
        <f t="shared" si="17664"/>
        <v>949</v>
      </c>
      <c r="AL909" s="177">
        <f t="shared" si="17664"/>
        <v>2143</v>
      </c>
      <c r="AM909" s="178">
        <f t="shared" si="17664"/>
        <v>1860</v>
      </c>
      <c r="AN909" s="238">
        <f t="shared" si="17664"/>
        <v>142</v>
      </c>
      <c r="AO909" s="179">
        <f t="shared" si="17664"/>
        <v>402</v>
      </c>
      <c r="AP909" s="177">
        <f t="shared" si="17664"/>
        <v>613</v>
      </c>
      <c r="AQ909" s="238">
        <f t="shared" si="17664"/>
        <v>1426</v>
      </c>
      <c r="AR909" s="180">
        <f t="shared" si="17664"/>
        <v>1878</v>
      </c>
      <c r="AS909" s="181">
        <f t="shared" si="17664"/>
        <v>2215</v>
      </c>
      <c r="AT909" s="238">
        <f t="shared" si="17664"/>
        <v>1004</v>
      </c>
      <c r="AU909" s="179">
        <f t="shared" si="17664"/>
        <v>944</v>
      </c>
      <c r="AV909" s="177">
        <f t="shared" si="17664"/>
        <v>1400</v>
      </c>
      <c r="AW909" s="178">
        <f t="shared" si="17665"/>
        <v>1034</v>
      </c>
      <c r="AX909" s="238">
        <f t="shared" si="17665"/>
        <v>187</v>
      </c>
      <c r="AY909" s="179">
        <f t="shared" si="17665"/>
        <v>331</v>
      </c>
      <c r="AZ909" s="177">
        <f t="shared" si="17665"/>
        <v>765</v>
      </c>
      <c r="BA909" s="178">
        <f t="shared" si="17665"/>
        <v>1263</v>
      </c>
      <c r="BB909" s="238">
        <f t="shared" si="17665"/>
        <v>981</v>
      </c>
      <c r="BC909" s="179">
        <f t="shared" si="17665"/>
        <v>657</v>
      </c>
      <c r="BD909" s="177">
        <f t="shared" si="17665"/>
        <v>1946</v>
      </c>
      <c r="BE909" s="238">
        <f t="shared" si="17665"/>
        <v>1849</v>
      </c>
      <c r="BF909" s="158">
        <f t="shared" si="17665"/>
        <v>14494</v>
      </c>
      <c r="BG909" s="159">
        <f t="shared" si="17665"/>
        <v>14472</v>
      </c>
      <c r="BI909" s="136" t="s">
        <v>17</v>
      </c>
      <c r="BJ909" s="128">
        <f>B909/B932</f>
        <v>7.0157855174141819E-3</v>
      </c>
      <c r="BK909" s="129">
        <f t="shared" ref="BK909" si="17695">C909/C932</f>
        <v>0</v>
      </c>
      <c r="BL909" s="130">
        <f t="shared" ref="BL909" si="17696">D909/D932</f>
        <v>1.514203478913778E-2</v>
      </c>
      <c r="BM909" s="131">
        <f t="shared" ref="BM909" si="17697">E909/E932</f>
        <v>2.1968365553602811E-4</v>
      </c>
      <c r="BN909" s="128">
        <f t="shared" ref="BN909" si="17698">F909/F932</f>
        <v>1.6430989842660823E-2</v>
      </c>
      <c r="BO909" s="129">
        <f t="shared" ref="BO909" si="17699">G909/G932</f>
        <v>2.4550922705511682E-4</v>
      </c>
      <c r="BP909" s="130">
        <f t="shared" ref="BP909" si="17700">H909/H932</f>
        <v>9.0747983378147157E-3</v>
      </c>
      <c r="BQ909" s="131">
        <f t="shared" ref="BQ909" si="17701">I909/I932</f>
        <v>7.8762163672857542E-4</v>
      </c>
      <c r="BR909" s="128">
        <f t="shared" ref="BR909" si="17702">J909/J932</f>
        <v>2.824193927983055E-3</v>
      </c>
      <c r="BS909" s="129">
        <f t="shared" ref="BS909" si="17703">K909/K932</f>
        <v>3.6496350364963502E-3</v>
      </c>
      <c r="BT909" s="130">
        <f t="shared" ref="BT909" si="17704">L909/L932</f>
        <v>3.4013605442176869E-3</v>
      </c>
      <c r="BU909" s="128">
        <f t="shared" ref="BU909" si="17705">M909/M932</f>
        <v>2.4195657860319121E-3</v>
      </c>
      <c r="BV909" s="132">
        <f t="shared" ref="BV909" si="17706">N909/N932</f>
        <v>4.7744296414889359E-3</v>
      </c>
      <c r="BW909" s="133">
        <f t="shared" ref="BW909" si="17707">O909/O932</f>
        <v>3.3983637507866583E-3</v>
      </c>
      <c r="BX909" s="128">
        <f t="shared" ref="BX909" si="17708">P909/P932</f>
        <v>3.3167495854063019E-3</v>
      </c>
      <c r="BY909" s="129">
        <f t="shared" ref="BY909" si="17709">Q909/Q932</f>
        <v>2.8944581715495939E-3</v>
      </c>
      <c r="BZ909" s="130">
        <f t="shared" ref="BZ909" si="17710">R909/R932</f>
        <v>1.2547051442910915E-3</v>
      </c>
      <c r="CA909" s="131">
        <f t="shared" ref="CA909" si="17711">S909/S932</f>
        <v>2.7245256848466835E-3</v>
      </c>
      <c r="CB909" s="128">
        <f t="shared" ref="CB909" si="17712">T909/T932</f>
        <v>6.7919402309259678E-4</v>
      </c>
      <c r="CC909" s="129">
        <f t="shared" ref="CC909" si="17713">U909/U932</f>
        <v>4.5805207328833177E-3</v>
      </c>
      <c r="CD909" s="130">
        <f t="shared" ref="CD909" si="17714">V909/V932</f>
        <v>5.927389478883675E-4</v>
      </c>
      <c r="CE909" s="131">
        <f t="shared" ref="CE909" si="17715">W909/W932</f>
        <v>2.0692974013474495E-3</v>
      </c>
      <c r="CF909" s="128">
        <f t="shared" ref="CF909" si="17716">X909/X932</f>
        <v>5.8997050147492629E-5</v>
      </c>
      <c r="CG909" s="129">
        <f t="shared" ref="CG909" si="17717">Y909/Y932</f>
        <v>0</v>
      </c>
      <c r="CH909" s="130">
        <f t="shared" ref="CH909" si="17718">Z909/Z932</f>
        <v>0</v>
      </c>
      <c r="CI909" s="128">
        <f t="shared" ref="CI909" si="17719">AA909/AA932</f>
        <v>0</v>
      </c>
      <c r="CJ909" s="134">
        <f t="shared" ref="CJ909" si="17720">AB909/AB932</f>
        <v>4.8672794365370968E-3</v>
      </c>
      <c r="CK909" s="135">
        <f t="shared" ref="CK909" si="17721">AC909/AC932</f>
        <v>1.4207032680154726E-3</v>
      </c>
    </row>
    <row r="910" spans="1:89" ht="13.5" thickBot="1" x14ac:dyDescent="0.25">
      <c r="A910" s="145" t="s">
        <v>18</v>
      </c>
      <c r="B910" s="182">
        <v>510</v>
      </c>
      <c r="C910" s="183">
        <v>208</v>
      </c>
      <c r="D910" s="184">
        <v>431</v>
      </c>
      <c r="E910" s="185">
        <v>158</v>
      </c>
      <c r="F910" s="182">
        <v>1432</v>
      </c>
      <c r="G910" s="186">
        <v>346</v>
      </c>
      <c r="H910" s="184">
        <v>1363</v>
      </c>
      <c r="I910" s="185">
        <v>586</v>
      </c>
      <c r="J910" s="182">
        <v>53</v>
      </c>
      <c r="K910" s="186">
        <v>198</v>
      </c>
      <c r="L910" s="184">
        <v>437</v>
      </c>
      <c r="M910" s="182">
        <v>487</v>
      </c>
      <c r="N910" s="187">
        <v>1345</v>
      </c>
      <c r="O910" s="188">
        <v>1223</v>
      </c>
      <c r="P910" s="182">
        <v>656</v>
      </c>
      <c r="Q910" s="186">
        <v>639</v>
      </c>
      <c r="R910" s="184">
        <v>732</v>
      </c>
      <c r="S910" s="185">
        <v>702</v>
      </c>
      <c r="T910" s="182">
        <v>133</v>
      </c>
      <c r="U910" s="186">
        <v>331</v>
      </c>
      <c r="V910" s="184">
        <v>500</v>
      </c>
      <c r="W910" s="185">
        <v>738</v>
      </c>
      <c r="X910" s="182">
        <v>583</v>
      </c>
      <c r="Y910" s="186">
        <v>419</v>
      </c>
      <c r="Z910" s="184">
        <v>1102</v>
      </c>
      <c r="AA910" s="182">
        <v>986</v>
      </c>
      <c r="AB910" s="158">
        <f t="shared" si="17693"/>
        <v>9277</v>
      </c>
      <c r="AC910" s="159">
        <f t="shared" si="17694"/>
        <v>7021</v>
      </c>
      <c r="AE910" s="235">
        <f>$AE$11</f>
        <v>0</v>
      </c>
      <c r="AF910" s="125">
        <f>SUMIF($A$9:$A$32,$AE910,B$908:B$931)</f>
        <v>0</v>
      </c>
      <c r="AG910" s="183">
        <f t="shared" si="17664"/>
        <v>0</v>
      </c>
      <c r="AH910" s="184">
        <f t="shared" si="17664"/>
        <v>0</v>
      </c>
      <c r="AI910" s="185">
        <f t="shared" si="17664"/>
        <v>0</v>
      </c>
      <c r="AJ910" s="182">
        <f t="shared" si="17664"/>
        <v>0</v>
      </c>
      <c r="AK910" s="186">
        <f t="shared" si="17664"/>
        <v>0</v>
      </c>
      <c r="AL910" s="184">
        <f t="shared" si="17664"/>
        <v>0</v>
      </c>
      <c r="AM910" s="185">
        <f t="shared" si="17664"/>
        <v>0</v>
      </c>
      <c r="AN910" s="182">
        <f t="shared" si="17664"/>
        <v>0</v>
      </c>
      <c r="AO910" s="186">
        <f t="shared" si="17664"/>
        <v>0</v>
      </c>
      <c r="AP910" s="184">
        <f t="shared" si="17664"/>
        <v>0</v>
      </c>
      <c r="AQ910" s="182">
        <f t="shared" si="17664"/>
        <v>0</v>
      </c>
      <c r="AR910" s="187">
        <f t="shared" si="17664"/>
        <v>0</v>
      </c>
      <c r="AS910" s="188">
        <f t="shared" si="17664"/>
        <v>0</v>
      </c>
      <c r="AT910" s="182">
        <f t="shared" si="17664"/>
        <v>0</v>
      </c>
      <c r="AU910" s="186">
        <f t="shared" si="17664"/>
        <v>0</v>
      </c>
      <c r="AV910" s="184">
        <f t="shared" si="17664"/>
        <v>0</v>
      </c>
      <c r="AW910" s="185">
        <f t="shared" si="17665"/>
        <v>0</v>
      </c>
      <c r="AX910" s="182">
        <f t="shared" si="17665"/>
        <v>0</v>
      </c>
      <c r="AY910" s="186">
        <f t="shared" si="17665"/>
        <v>0</v>
      </c>
      <c r="AZ910" s="184">
        <f t="shared" si="17665"/>
        <v>0</v>
      </c>
      <c r="BA910" s="185">
        <f t="shared" si="17665"/>
        <v>0</v>
      </c>
      <c r="BB910" s="182">
        <f t="shared" si="17665"/>
        <v>0</v>
      </c>
      <c r="BC910" s="186">
        <f t="shared" si="17665"/>
        <v>0</v>
      </c>
      <c r="BD910" s="184">
        <f t="shared" si="17665"/>
        <v>0</v>
      </c>
      <c r="BE910" s="182">
        <f t="shared" si="17665"/>
        <v>0</v>
      </c>
      <c r="BF910" s="158">
        <f t="shared" si="17665"/>
        <v>0</v>
      </c>
      <c r="BG910" s="159">
        <f t="shared" si="17665"/>
        <v>0</v>
      </c>
      <c r="BI910" s="145" t="s">
        <v>18</v>
      </c>
      <c r="BJ910" s="128">
        <f>B910/B932</f>
        <v>2.555750438486595E-2</v>
      </c>
      <c r="BK910" s="129">
        <f t="shared" ref="BK910" si="17722">C910/C932</f>
        <v>8.6181893515641182E-3</v>
      </c>
      <c r="BL910" s="130">
        <f t="shared" ref="BL910" si="17723">D910/D932</f>
        <v>5.3935677637342007E-2</v>
      </c>
      <c r="BM910" s="131">
        <f t="shared" ref="BM910" si="17724">E910/E932</f>
        <v>1.7355008787346221E-2</v>
      </c>
      <c r="BN910" s="128">
        <f t="shared" ref="BN910" si="17725">F910/F932</f>
        <v>7.1300537741485759E-2</v>
      </c>
      <c r="BO910" s="129">
        <f t="shared" ref="BO910" si="17726">G910/G932</f>
        <v>1.4157698760178403E-2</v>
      </c>
      <c r="BP910" s="130">
        <f t="shared" ref="BP910" si="17727">H910/H932</f>
        <v>4.1646296748961135E-2</v>
      </c>
      <c r="BQ910" s="131">
        <f t="shared" ref="BQ910" si="17728">I910/I932</f>
        <v>1.4888589649127265E-2</v>
      </c>
      <c r="BR910" s="128">
        <f t="shared" ref="BR910" si="17729">J910/J932</f>
        <v>1.2473523181925159E-2</v>
      </c>
      <c r="BS910" s="129">
        <f t="shared" ref="BS910" si="17730">K910/K932</f>
        <v>4.8175182481751823E-2</v>
      </c>
      <c r="BT910" s="130">
        <f t="shared" ref="BT910" si="17731">L910/L932</f>
        <v>2.6542759961127309E-2</v>
      </c>
      <c r="BU910" s="128">
        <f t="shared" ref="BU910" si="17732">M910/M932</f>
        <v>3.1846717237771383E-2</v>
      </c>
      <c r="BV910" s="132">
        <f t="shared" ref="BV910" si="17733">N910/N932</f>
        <v>3.8452741723368974E-2</v>
      </c>
      <c r="BW910" s="133">
        <f t="shared" ref="BW910" si="17734">O910/O932</f>
        <v>3.8483322844556328E-2</v>
      </c>
      <c r="BX910" s="128">
        <f t="shared" ref="BX910" si="17735">P910/P932</f>
        <v>3.6263128800442232E-2</v>
      </c>
      <c r="BY910" s="129">
        <f t="shared" ref="BY910" si="17736">Q910/Q932</f>
        <v>4.5111189551711964E-2</v>
      </c>
      <c r="BZ910" s="130">
        <f t="shared" ref="BZ910" si="17737">R910/R932</f>
        <v>3.1670488469692379E-2</v>
      </c>
      <c r="CA910" s="131">
        <f t="shared" ref="CA910" si="17738">S910/S932</f>
        <v>3.4774855104770394E-2</v>
      </c>
      <c r="CB910" s="128">
        <f t="shared" ref="CB910" si="17739">T910/T932</f>
        <v>3.0110935023771792E-2</v>
      </c>
      <c r="CC910" s="129">
        <f t="shared" ref="CC910" si="17740">U910/U932</f>
        <v>7.9797492767598843E-2</v>
      </c>
      <c r="CD910" s="130">
        <f t="shared" ref="CD910" si="17741">V910/V932</f>
        <v>2.4697456162015314E-2</v>
      </c>
      <c r="CE910" s="131">
        <f t="shared" ref="CE910" si="17742">W910/W932</f>
        <v>3.5514918190567853E-2</v>
      </c>
      <c r="CF910" s="128">
        <f t="shared" ref="CF910" si="17743">X910/X932</f>
        <v>3.4395280235988202E-2</v>
      </c>
      <c r="CG910" s="129">
        <f t="shared" ref="CG910" si="17744">Y910/Y932</f>
        <v>5.5903935957304869E-2</v>
      </c>
      <c r="CH910" s="130">
        <f t="shared" ref="CH910" si="17745">Z910/Z932</f>
        <v>3.3360578815124269E-2</v>
      </c>
      <c r="CI910" s="128">
        <f t="shared" ref="CI910" si="17746">AA910/AA932</f>
        <v>2.7170019289060349E-2</v>
      </c>
      <c r="CJ910" s="134">
        <f t="shared" ref="CJ910" si="17747">AB910/AB932</f>
        <v>3.6770155808432126E-2</v>
      </c>
      <c r="CK910" s="135">
        <f t="shared" ref="CK910" si="17748">AC910/AC932</f>
        <v>2.7940497604304292E-2</v>
      </c>
    </row>
    <row r="911" spans="1:89" ht="14.25" thickTop="1" thickBot="1" x14ac:dyDescent="0.25">
      <c r="A911" s="136" t="s">
        <v>19</v>
      </c>
      <c r="B911" s="175">
        <v>1048</v>
      </c>
      <c r="C911" s="176">
        <v>961</v>
      </c>
      <c r="D911" s="177">
        <v>534</v>
      </c>
      <c r="E911" s="178">
        <v>451</v>
      </c>
      <c r="F911" s="175">
        <v>2015</v>
      </c>
      <c r="G911" s="179">
        <v>1146</v>
      </c>
      <c r="H911" s="177">
        <v>2014</v>
      </c>
      <c r="I911" s="178">
        <v>1813</v>
      </c>
      <c r="J911" s="175">
        <v>96</v>
      </c>
      <c r="K911" s="179">
        <v>363</v>
      </c>
      <c r="L911" s="177">
        <v>778</v>
      </c>
      <c r="M911" s="175">
        <v>982</v>
      </c>
      <c r="N911" s="180">
        <v>2219</v>
      </c>
      <c r="O911" s="181">
        <v>2154</v>
      </c>
      <c r="P911" s="175">
        <v>1236</v>
      </c>
      <c r="Q911" s="179">
        <v>1113</v>
      </c>
      <c r="R911" s="177">
        <v>1377</v>
      </c>
      <c r="S911" s="178">
        <v>1184</v>
      </c>
      <c r="T911" s="175">
        <v>249</v>
      </c>
      <c r="U911" s="179">
        <v>522</v>
      </c>
      <c r="V911" s="177">
        <v>1051</v>
      </c>
      <c r="W911" s="178">
        <v>1255</v>
      </c>
      <c r="X911" s="175">
        <v>1014</v>
      </c>
      <c r="Y911" s="179">
        <v>662</v>
      </c>
      <c r="Z911" s="177">
        <v>1679</v>
      </c>
      <c r="AA911" s="175">
        <v>1558</v>
      </c>
      <c r="AB911" s="158">
        <f t="shared" si="17693"/>
        <v>15310</v>
      </c>
      <c r="AC911" s="159">
        <f t="shared" si="17694"/>
        <v>14164</v>
      </c>
      <c r="AE911" s="229" t="s">
        <v>13</v>
      </c>
      <c r="AF911" s="20">
        <f t="shared" ref="AF911:BG911" si="17749">SUM(AF908:AF910)</f>
        <v>2512</v>
      </c>
      <c r="AG911" s="21">
        <f t="shared" si="17749"/>
        <v>2170</v>
      </c>
      <c r="AH911" s="20">
        <f t="shared" si="17749"/>
        <v>1006</v>
      </c>
      <c r="AI911" s="21">
        <f t="shared" si="17749"/>
        <v>994</v>
      </c>
      <c r="AJ911" s="20">
        <f t="shared" si="17749"/>
        <v>3466</v>
      </c>
      <c r="AK911" s="21">
        <f t="shared" si="17749"/>
        <v>2130</v>
      </c>
      <c r="AL911" s="20">
        <f t="shared" si="17749"/>
        <v>4252</v>
      </c>
      <c r="AM911" s="21">
        <f t="shared" si="17749"/>
        <v>3881</v>
      </c>
      <c r="AN911" s="20">
        <f t="shared" si="17749"/>
        <v>257</v>
      </c>
      <c r="AO911" s="21">
        <f t="shared" si="17749"/>
        <v>839</v>
      </c>
      <c r="AP911" s="20">
        <f t="shared" si="17749"/>
        <v>1308</v>
      </c>
      <c r="AQ911" s="21">
        <f t="shared" si="17749"/>
        <v>2663</v>
      </c>
      <c r="AR911" s="20">
        <f t="shared" si="17749"/>
        <v>4009</v>
      </c>
      <c r="AS911" s="21">
        <f t="shared" si="17749"/>
        <v>4575</v>
      </c>
      <c r="AT911" s="20">
        <f t="shared" si="17749"/>
        <v>2153</v>
      </c>
      <c r="AU911" s="21">
        <f t="shared" si="17749"/>
        <v>2006</v>
      </c>
      <c r="AV911" s="20">
        <f t="shared" si="17749"/>
        <v>2946</v>
      </c>
      <c r="AW911" s="21">
        <f t="shared" si="17749"/>
        <v>2272</v>
      </c>
      <c r="AX911" s="20">
        <f t="shared" si="17749"/>
        <v>432</v>
      </c>
      <c r="AY911" s="21">
        <f t="shared" si="17749"/>
        <v>872</v>
      </c>
      <c r="AZ911" s="20">
        <f t="shared" si="17749"/>
        <v>1711</v>
      </c>
      <c r="BA911" s="21">
        <f t="shared" si="17749"/>
        <v>2711</v>
      </c>
      <c r="BB911" s="20">
        <f t="shared" si="17749"/>
        <v>2061</v>
      </c>
      <c r="BC911" s="21">
        <f t="shared" si="17749"/>
        <v>1474</v>
      </c>
      <c r="BD911" s="20">
        <f t="shared" si="17749"/>
        <v>3896</v>
      </c>
      <c r="BE911" s="21">
        <f t="shared" si="17749"/>
        <v>3682</v>
      </c>
      <c r="BF911" s="160">
        <f t="shared" si="17749"/>
        <v>30009</v>
      </c>
      <c r="BG911" s="161">
        <f t="shared" si="17749"/>
        <v>30269</v>
      </c>
      <c r="BI911" s="136" t="s">
        <v>19</v>
      </c>
      <c r="BJ911" s="128">
        <f>B911/B932</f>
        <v>5.2518165873214735E-2</v>
      </c>
      <c r="BK911" s="129">
        <f t="shared" ref="BK911" si="17750">C911/C932</f>
        <v>3.98176921483323E-2</v>
      </c>
      <c r="BL911" s="130">
        <f t="shared" ref="BL911" si="17751">D911/D932</f>
        <v>6.6825178325616325E-2</v>
      </c>
      <c r="BM911" s="131">
        <f t="shared" ref="BM911" si="17752">E911/E932</f>
        <v>4.9538664323374344E-2</v>
      </c>
      <c r="BN911" s="128">
        <f t="shared" ref="BN911" si="17753">F911/F932</f>
        <v>0.10032861979685322</v>
      </c>
      <c r="BO911" s="129">
        <f t="shared" ref="BO911" si="17754">G911/G932</f>
        <v>4.6892262367527311E-2</v>
      </c>
      <c r="BP911" s="130">
        <f t="shared" ref="BP911" si="17755">H911/H932</f>
        <v>6.1537521388413591E-2</v>
      </c>
      <c r="BQ911" s="131">
        <f t="shared" ref="BQ911" si="17756">I911/I932</f>
        <v>4.6063162173835714E-2</v>
      </c>
      <c r="BR911" s="128">
        <f t="shared" ref="BR911" si="17757">J911/J932</f>
        <v>2.259355142386444E-2</v>
      </c>
      <c r="BS911" s="129">
        <f t="shared" ref="BS911" si="17758">K911/K932</f>
        <v>8.8321167883211676E-2</v>
      </c>
      <c r="BT911" s="130">
        <f t="shared" ref="BT911" si="17759">L911/L932</f>
        <v>4.7254616132167152E-2</v>
      </c>
      <c r="BU911" s="128">
        <f t="shared" ref="BU911" si="17760">M911/M932</f>
        <v>6.4216583834684801E-2</v>
      </c>
      <c r="BV911" s="132">
        <f t="shared" ref="BV911" si="17761">N911/N932</f>
        <v>6.3439876493796094E-2</v>
      </c>
      <c r="BW911" s="133">
        <f t="shared" ref="BW911" si="17762">O911/O932</f>
        <v>6.7778477029578357E-2</v>
      </c>
      <c r="BX911" s="128">
        <f t="shared" ref="BX911" si="17763">P911/P932</f>
        <v>6.8325041459369823E-2</v>
      </c>
      <c r="BY911" s="129">
        <f t="shared" ref="BY911" si="17764">Q911/Q932</f>
        <v>7.8573949876456051E-2</v>
      </c>
      <c r="BZ911" s="130">
        <f t="shared" ref="BZ911" si="17765">R911/R932</f>
        <v>5.9576861506511487E-2</v>
      </c>
      <c r="CA911" s="131">
        <f t="shared" ref="CA911" si="17766">S911/S932</f>
        <v>5.8651607470154063E-2</v>
      </c>
      <c r="CB911" s="128">
        <f t="shared" ref="CB911" si="17767">T911/T932</f>
        <v>5.6373103916685534E-2</v>
      </c>
      <c r="CC911" s="129">
        <f t="shared" ref="CC911" si="17768">U911/U932</f>
        <v>0.12584378013500483</v>
      </c>
      <c r="CD911" s="130">
        <f t="shared" ref="CD911" si="17769">V911/V932</f>
        <v>5.1914052852556188E-2</v>
      </c>
      <c r="CE911" s="131">
        <f t="shared" ref="CE911" si="17770">W911/W932</f>
        <v>6.0394610202117421E-2</v>
      </c>
      <c r="CF911" s="128">
        <f t="shared" ref="CF911" si="17771">X911/X932</f>
        <v>5.9823008849557525E-2</v>
      </c>
      <c r="CG911" s="129">
        <f t="shared" ref="CG911" si="17772">Y911/Y932</f>
        <v>8.8325550366911268E-2</v>
      </c>
      <c r="CH911" s="130">
        <f t="shared" ref="CH911" si="17773">Z911/Z932</f>
        <v>5.0827959918869008E-2</v>
      </c>
      <c r="CI911" s="128">
        <f t="shared" ref="CI911" si="17774">AA911/AA932</f>
        <v>4.2931937172774867E-2</v>
      </c>
      <c r="CJ911" s="134">
        <f t="shared" ref="CJ911" si="17775">AB911/AB932</f>
        <v>6.0682449652591987E-2</v>
      </c>
      <c r="CK911" s="135">
        <f t="shared" ref="CK911" si="17776">AC911/AC932</f>
        <v>5.6366501647538245E-2</v>
      </c>
    </row>
    <row r="912" spans="1:89" ht="13.5" thickTop="1" x14ac:dyDescent="0.2">
      <c r="A912" s="145" t="s">
        <v>20</v>
      </c>
      <c r="B912" s="182">
        <v>1203</v>
      </c>
      <c r="C912" s="183">
        <v>1109</v>
      </c>
      <c r="D912" s="184">
        <v>497</v>
      </c>
      <c r="E912" s="185">
        <v>513</v>
      </c>
      <c r="F912" s="182">
        <v>1849</v>
      </c>
      <c r="G912" s="186">
        <v>1181</v>
      </c>
      <c r="H912" s="184">
        <v>2109</v>
      </c>
      <c r="I912" s="185">
        <v>2021</v>
      </c>
      <c r="J912" s="182">
        <v>115</v>
      </c>
      <c r="K912" s="186">
        <v>437</v>
      </c>
      <c r="L912" s="184">
        <v>695</v>
      </c>
      <c r="M912" s="182">
        <v>1237</v>
      </c>
      <c r="N912" s="187">
        <v>2131</v>
      </c>
      <c r="O912" s="188">
        <v>2360</v>
      </c>
      <c r="P912" s="182">
        <v>1149</v>
      </c>
      <c r="Q912" s="186">
        <v>1062</v>
      </c>
      <c r="R912" s="184">
        <v>1546</v>
      </c>
      <c r="S912" s="185">
        <v>1238</v>
      </c>
      <c r="T912" s="182">
        <v>245</v>
      </c>
      <c r="U912" s="186">
        <v>541</v>
      </c>
      <c r="V912" s="184">
        <v>946</v>
      </c>
      <c r="W912" s="185">
        <v>1448</v>
      </c>
      <c r="X912" s="182">
        <v>1080</v>
      </c>
      <c r="Y912" s="186">
        <v>817</v>
      </c>
      <c r="Z912" s="184">
        <v>1950</v>
      </c>
      <c r="AA912" s="182">
        <v>1833</v>
      </c>
      <c r="AB912" s="158">
        <f t="shared" si="17693"/>
        <v>15515</v>
      </c>
      <c r="AC912" s="159">
        <f t="shared" si="17694"/>
        <v>15797</v>
      </c>
      <c r="BI912" s="145" t="s">
        <v>20</v>
      </c>
      <c r="BJ912" s="128">
        <f>B912/B932</f>
        <v>6.028564269606615E-2</v>
      </c>
      <c r="BK912" s="129">
        <f t="shared" ref="BK912" si="17777">C912/C932</f>
        <v>4.5949865340791381E-2</v>
      </c>
      <c r="BL912" s="130">
        <f t="shared" ref="BL912" si="17778">D912/D932</f>
        <v>6.2194969340508069E-2</v>
      </c>
      <c r="BM912" s="131">
        <f t="shared" ref="BM912" si="17779">E912/E932</f>
        <v>5.6348857644991215E-2</v>
      </c>
      <c r="BN912" s="128">
        <f t="shared" ref="BN912" si="17780">F912/F932</f>
        <v>9.2063333997211713E-2</v>
      </c>
      <c r="BO912" s="129">
        <f t="shared" ref="BO912" si="17781">G912/G932</f>
        <v>4.8324399525348831E-2</v>
      </c>
      <c r="BP912" s="130">
        <f t="shared" ref="BP912" si="17782">H912/H932</f>
        <v>6.4440234661451962E-2</v>
      </c>
      <c r="BQ912" s="131">
        <f t="shared" ref="BQ912" si="17783">I912/I932</f>
        <v>5.1347849284788742E-2</v>
      </c>
      <c r="BR912" s="128">
        <f t="shared" ref="BR912" si="17784">J912/J932</f>
        <v>2.7065191809837609E-2</v>
      </c>
      <c r="BS912" s="129">
        <f t="shared" ref="BS912" si="17785">K912/K932</f>
        <v>0.10632603406326034</v>
      </c>
      <c r="BT912" s="130">
        <f t="shared" ref="BT912" si="17786">L912/L932</f>
        <v>4.2213313896987369E-2</v>
      </c>
      <c r="BU912" s="128">
        <f t="shared" ref="BU912" si="17787">M912/M932</f>
        <v>8.0891969657337165E-2</v>
      </c>
      <c r="BV912" s="132">
        <f t="shared" ref="BV912" si="17788">N912/N932</f>
        <v>6.0924009377322889E-2</v>
      </c>
      <c r="BW912" s="133">
        <f t="shared" ref="BW912" si="17789">O912/O932</f>
        <v>7.426054122089365E-2</v>
      </c>
      <c r="BX912" s="128">
        <f t="shared" ref="BX912" si="17790">P912/P932</f>
        <v>6.3515754560530685E-2</v>
      </c>
      <c r="BY912" s="129">
        <f t="shared" ref="BY912" si="17791">Q912/Q932</f>
        <v>7.4973526297211435E-2</v>
      </c>
      <c r="BZ912" s="130">
        <f t="shared" ref="BZ912" si="17792">R912/R932</f>
        <v>6.6888763899104406E-2</v>
      </c>
      <c r="CA912" s="131">
        <f t="shared" ref="CA912" si="17793">S912/S932</f>
        <v>6.1326596324367169E-2</v>
      </c>
      <c r="CB912" s="128">
        <f t="shared" ref="CB912" si="17794">T912/T932</f>
        <v>5.5467511885895403E-2</v>
      </c>
      <c r="CC912" s="129">
        <f t="shared" ref="CC912" si="17795">U912/U932</f>
        <v>0.13042430086788814</v>
      </c>
      <c r="CD912" s="130">
        <f t="shared" ref="CD912" si="17796">V912/V932</f>
        <v>4.6727587058532971E-2</v>
      </c>
      <c r="CE912" s="131">
        <f t="shared" ref="CE912" si="17797">W912/W932</f>
        <v>6.9682386910490862E-2</v>
      </c>
      <c r="CF912" s="128">
        <f t="shared" ref="CF912" si="17798">X912/X932</f>
        <v>6.3716814159292035E-2</v>
      </c>
      <c r="CG912" s="129">
        <f t="shared" ref="CG912" si="17799">Y912/Y932</f>
        <v>0.10900600400266845</v>
      </c>
      <c r="CH912" s="130">
        <f t="shared" ref="CH912" si="17800">Z912/Z932</f>
        <v>5.9031877213695398E-2</v>
      </c>
      <c r="CI912" s="128">
        <f t="shared" ref="CI912" si="17801">AA912/AA932</f>
        <v>5.0509782309176084E-2</v>
      </c>
      <c r="CJ912" s="134">
        <f t="shared" ref="CJ912" si="17802">AB912/AB932</f>
        <v>6.1494984086215849E-2</v>
      </c>
      <c r="CK912" s="135">
        <f t="shared" ref="CK912" si="17803">AC912/AC932</f>
        <v>6.2865124719440946E-2</v>
      </c>
    </row>
    <row r="913" spans="1:89" ht="13.5" thickBot="1" x14ac:dyDescent="0.25">
      <c r="A913" s="136" t="s">
        <v>21</v>
      </c>
      <c r="B913" s="175">
        <v>1309</v>
      </c>
      <c r="C913" s="176">
        <v>1061</v>
      </c>
      <c r="D913" s="177">
        <v>509</v>
      </c>
      <c r="E913" s="178">
        <v>481</v>
      </c>
      <c r="F913" s="175">
        <v>1617</v>
      </c>
      <c r="G913" s="179">
        <v>949</v>
      </c>
      <c r="H913" s="177">
        <v>2143</v>
      </c>
      <c r="I913" s="178">
        <v>1860</v>
      </c>
      <c r="J913" s="175">
        <v>142</v>
      </c>
      <c r="K913" s="179">
        <v>402</v>
      </c>
      <c r="L913" s="177">
        <v>613</v>
      </c>
      <c r="M913" s="175">
        <v>1426</v>
      </c>
      <c r="N913" s="180">
        <v>1878</v>
      </c>
      <c r="O913" s="181">
        <v>2215</v>
      </c>
      <c r="P913" s="175">
        <v>1004</v>
      </c>
      <c r="Q913" s="179">
        <v>944</v>
      </c>
      <c r="R913" s="177">
        <v>1400</v>
      </c>
      <c r="S913" s="178">
        <v>1034</v>
      </c>
      <c r="T913" s="175">
        <v>187</v>
      </c>
      <c r="U913" s="179">
        <v>331</v>
      </c>
      <c r="V913" s="177">
        <v>765</v>
      </c>
      <c r="W913" s="178">
        <v>1263</v>
      </c>
      <c r="X913" s="175">
        <v>981</v>
      </c>
      <c r="Y913" s="179">
        <v>657</v>
      </c>
      <c r="Z913" s="177">
        <v>1946</v>
      </c>
      <c r="AA913" s="175">
        <v>1849</v>
      </c>
      <c r="AB913" s="158">
        <f t="shared" si="17693"/>
        <v>14494</v>
      </c>
      <c r="AC913" s="159">
        <f t="shared" si="17694"/>
        <v>14472</v>
      </c>
      <c r="AE913" s="232" t="s">
        <v>85</v>
      </c>
      <c r="BI913" s="136" t="s">
        <v>21</v>
      </c>
      <c r="BJ913" s="128">
        <f>B913/B932</f>
        <v>6.5597594587822605E-2</v>
      </c>
      <c r="BK913" s="129">
        <f t="shared" ref="BK913" si="17804">C913/C932</f>
        <v>4.3961052413507354E-2</v>
      </c>
      <c r="BL913" s="130">
        <f t="shared" ref="BL913" si="17805">D913/D932</f>
        <v>6.3696658741083725E-2</v>
      </c>
      <c r="BM913" s="131">
        <f t="shared" ref="BM913" si="17806">E913/E932</f>
        <v>5.2833919156414763E-2</v>
      </c>
      <c r="BN913" s="128">
        <f t="shared" ref="BN913" si="17807">F913/F932</f>
        <v>8.0511850229038034E-2</v>
      </c>
      <c r="BO913" s="129">
        <f t="shared" ref="BO913" si="17808">G913/G932</f>
        <v>3.8831376079217647E-2</v>
      </c>
      <c r="BP913" s="130">
        <f t="shared" ref="BP913" si="17809">H913/H932</f>
        <v>6.5479100464434128E-2</v>
      </c>
      <c r="BQ913" s="131">
        <f t="shared" ref="BQ913" si="17810">I913/I932</f>
        <v>4.7257298203714528E-2</v>
      </c>
      <c r="BR913" s="128">
        <f t="shared" ref="BR913" si="17811">J913/J932</f>
        <v>3.3419628147799481E-2</v>
      </c>
      <c r="BS913" s="129">
        <f t="shared" ref="BS913" si="17812">K913/K932</f>
        <v>9.7810218978102187E-2</v>
      </c>
      <c r="BT913" s="130">
        <f t="shared" ref="BT913" si="17813">L913/L932</f>
        <v>3.7232750242954325E-2</v>
      </c>
      <c r="BU913" s="128">
        <f t="shared" ref="BU913" si="17814">M913/M932</f>
        <v>9.3251373267067741E-2</v>
      </c>
      <c r="BV913" s="132">
        <f t="shared" ref="BV913" si="17815">N913/N932</f>
        <v>5.3690891417462402E-2</v>
      </c>
      <c r="BW913" s="133">
        <f t="shared" ref="BW913" si="17816">O913/O932</f>
        <v>6.9697923222152292E-2</v>
      </c>
      <c r="BX913" s="128">
        <f t="shared" ref="BX913" si="17817">P913/P932</f>
        <v>5.5500276395798784E-2</v>
      </c>
      <c r="BY913" s="129">
        <f t="shared" ref="BY913" si="17818">Q913/Q932</f>
        <v>6.6643134486410169E-2</v>
      </c>
      <c r="BZ913" s="130">
        <f t="shared" ref="BZ913" si="17819">R913/R932</f>
        <v>6.0571972483018217E-2</v>
      </c>
      <c r="CA913" s="131">
        <f t="shared" ref="CA913" si="17820">S913/S932</f>
        <v>5.1221082875117653E-2</v>
      </c>
      <c r="CB913" s="128">
        <f t="shared" ref="CB913" si="17821">T913/T932</f>
        <v>4.233642743943853E-2</v>
      </c>
      <c r="CC913" s="129">
        <f t="shared" ref="CC913" si="17822">U913/U932</f>
        <v>7.9797492767598843E-2</v>
      </c>
      <c r="CD913" s="130">
        <f t="shared" ref="CD913" si="17823">V913/V932</f>
        <v>3.778710792788343E-2</v>
      </c>
      <c r="CE913" s="131">
        <f t="shared" ref="CE913" si="17824">W913/W932</f>
        <v>6.0779595765158803E-2</v>
      </c>
      <c r="CF913" s="128">
        <f t="shared" ref="CF913" si="17825">X913/X932</f>
        <v>5.7876106194690267E-2</v>
      </c>
      <c r="CG913" s="129">
        <f t="shared" ref="CG913" si="17826">Y913/Y932</f>
        <v>8.7658438959306209E-2</v>
      </c>
      <c r="CH913" s="130">
        <f t="shared" ref="CH913" si="17827">Z913/Z932</f>
        <v>5.8910786183513454E-2</v>
      </c>
      <c r="CI913" s="128">
        <f t="shared" ref="CI913" si="17828">AA913/AA932</f>
        <v>5.0950675117112154E-2</v>
      </c>
      <c r="CJ913" s="134">
        <f t="shared" ref="CJ913" si="17829">AB913/AB932</f>
        <v>5.7448166248508702E-2</v>
      </c>
      <c r="CK913" s="135">
        <f t="shared" ref="CK913" si="17830">AC913/AC932</f>
        <v>5.7592206427786889E-2</v>
      </c>
    </row>
    <row r="914" spans="1:89" ht="14.25" thickTop="1" thickBot="1" x14ac:dyDescent="0.25">
      <c r="A914" s="145" t="s">
        <v>22</v>
      </c>
      <c r="B914" s="182">
        <v>1294</v>
      </c>
      <c r="C914" s="183">
        <v>1226</v>
      </c>
      <c r="D914" s="184">
        <v>532</v>
      </c>
      <c r="E914" s="185">
        <v>429</v>
      </c>
      <c r="F914" s="182">
        <v>1459</v>
      </c>
      <c r="G914" s="186">
        <v>705</v>
      </c>
      <c r="H914" s="184">
        <v>2223</v>
      </c>
      <c r="I914" s="185">
        <v>1762</v>
      </c>
      <c r="J914" s="182">
        <v>151</v>
      </c>
      <c r="K914" s="186">
        <v>443</v>
      </c>
      <c r="L914" s="184">
        <v>567</v>
      </c>
      <c r="M914" s="182">
        <v>1353</v>
      </c>
      <c r="N914" s="187">
        <v>1586</v>
      </c>
      <c r="O914" s="188">
        <v>2400</v>
      </c>
      <c r="P914" s="182">
        <v>1083</v>
      </c>
      <c r="Q914" s="186">
        <v>739</v>
      </c>
      <c r="R914" s="184">
        <v>1598</v>
      </c>
      <c r="S914" s="185">
        <v>1097</v>
      </c>
      <c r="T914" s="182">
        <v>197</v>
      </c>
      <c r="U914" s="186">
        <v>275</v>
      </c>
      <c r="V914" s="184">
        <v>637</v>
      </c>
      <c r="W914" s="185">
        <v>1598</v>
      </c>
      <c r="X914" s="182">
        <v>826</v>
      </c>
      <c r="Y914" s="186">
        <v>438</v>
      </c>
      <c r="Z914" s="184">
        <v>1940</v>
      </c>
      <c r="AA914" s="182">
        <v>1812</v>
      </c>
      <c r="AB914" s="158">
        <f t="shared" si="17693"/>
        <v>14093</v>
      </c>
      <c r="AC914" s="159">
        <f t="shared" si="17694"/>
        <v>14277</v>
      </c>
      <c r="AE914" s="301" t="s">
        <v>0</v>
      </c>
      <c r="AF914" s="303" t="s">
        <v>1</v>
      </c>
      <c r="AG914" s="304"/>
      <c r="AH914" s="303" t="s">
        <v>2</v>
      </c>
      <c r="AI914" s="304"/>
      <c r="AJ914" s="303" t="s">
        <v>3</v>
      </c>
      <c r="AK914" s="304"/>
      <c r="AL914" s="303" t="s">
        <v>4</v>
      </c>
      <c r="AM914" s="304"/>
      <c r="AN914" s="303" t="s">
        <v>5</v>
      </c>
      <c r="AO914" s="304"/>
      <c r="AP914" s="303" t="s">
        <v>6</v>
      </c>
      <c r="AQ914" s="304"/>
      <c r="AR914" s="303" t="s">
        <v>7</v>
      </c>
      <c r="AS914" s="304"/>
      <c r="AT914" s="303" t="s">
        <v>8</v>
      </c>
      <c r="AU914" s="304"/>
      <c r="AV914" s="303" t="s">
        <v>9</v>
      </c>
      <c r="AW914" s="304"/>
      <c r="AX914" s="303" t="s">
        <v>10</v>
      </c>
      <c r="AY914" s="304"/>
      <c r="AZ914" s="303" t="s">
        <v>11</v>
      </c>
      <c r="BA914" s="304"/>
      <c r="BB914" s="303" t="s">
        <v>12</v>
      </c>
      <c r="BC914" s="304"/>
      <c r="BD914" s="306" t="s">
        <v>40</v>
      </c>
      <c r="BE914" s="307"/>
      <c r="BF914" s="308" t="s">
        <v>41</v>
      </c>
      <c r="BG914" s="309"/>
      <c r="BI914" s="145" t="s">
        <v>22</v>
      </c>
      <c r="BJ914" s="128">
        <f>B914/B932</f>
        <v>6.4845903282385361E-2</v>
      </c>
      <c r="BK914" s="129">
        <f t="shared" ref="BK914" si="17831">C914/C932</f>
        <v>5.0797596851046199E-2</v>
      </c>
      <c r="BL914" s="130">
        <f t="shared" ref="BL914" si="17832">D914/D932</f>
        <v>6.657489675885371E-2</v>
      </c>
      <c r="BM914" s="131">
        <f t="shared" ref="BM914" si="17833">E914/E932</f>
        <v>4.7122144112478032E-2</v>
      </c>
      <c r="BN914" s="128">
        <f t="shared" ref="BN914" si="17834">F914/F932</f>
        <v>7.2644891455885277E-2</v>
      </c>
      <c r="BO914" s="129">
        <f t="shared" ref="BO914" si="17835">G914/G932</f>
        <v>2.8847334178976225E-2</v>
      </c>
      <c r="BP914" s="130">
        <f t="shared" ref="BP914" si="17836">H914/H932</f>
        <v>6.7923490589098023E-2</v>
      </c>
      <c r="BQ914" s="131">
        <f t="shared" ref="BQ914" si="17837">I914/I932</f>
        <v>4.476739754566935E-2</v>
      </c>
      <c r="BR914" s="128">
        <f t="shared" ref="BR914" si="17838">J914/J932</f>
        <v>3.5537773593786771E-2</v>
      </c>
      <c r="BS914" s="129">
        <f t="shared" ref="BS914" si="17839">K914/K932</f>
        <v>0.10778588807785888</v>
      </c>
      <c r="BT914" s="130">
        <f t="shared" ref="BT914" si="17840">L914/L932</f>
        <v>3.4438775510204078E-2</v>
      </c>
      <c r="BU914" s="128">
        <f t="shared" ref="BU914" si="17841">M914/M932</f>
        <v>8.8477635364896681E-2</v>
      </c>
      <c r="BV914" s="132">
        <f t="shared" ref="BV914" si="17842">N914/N932</f>
        <v>4.5342786894619472E-2</v>
      </c>
      <c r="BW914" s="133">
        <f t="shared" ref="BW914" si="17843">O914/O932</f>
        <v>7.5519194461925745E-2</v>
      </c>
      <c r="BX914" s="128">
        <f t="shared" ref="BX914" si="17844">P914/P932</f>
        <v>5.9867330016583745E-2</v>
      </c>
      <c r="BY914" s="129">
        <f t="shared" ref="BY914" si="17845">Q914/Q932</f>
        <v>5.2170843628662193E-2</v>
      </c>
      <c r="BZ914" s="130">
        <f t="shared" ref="BZ914" si="17846">R914/R932</f>
        <v>6.9138580019902224E-2</v>
      </c>
      <c r="CA914" s="131">
        <f t="shared" ref="CA914" si="17847">S914/S932</f>
        <v>5.4341903205032939E-2</v>
      </c>
      <c r="CB914" s="128">
        <f t="shared" ref="CB914" si="17848">T914/T932</f>
        <v>4.4600407516413858E-2</v>
      </c>
      <c r="CC914" s="129">
        <f t="shared" ref="CC914" si="17849">U914/U932</f>
        <v>6.6297010607521703E-2</v>
      </c>
      <c r="CD914" s="130">
        <f t="shared" ref="CD914" si="17850">V914/V932</f>
        <v>3.1464559150407509E-2</v>
      </c>
      <c r="CE914" s="131">
        <f t="shared" ref="CE914" si="17851">W914/W932</f>
        <v>7.690086621751685E-2</v>
      </c>
      <c r="CF914" s="128">
        <f t="shared" ref="CF914" si="17852">X914/X932</f>
        <v>4.8731563421828911E-2</v>
      </c>
      <c r="CG914" s="129">
        <f t="shared" ref="CG914" si="17853">Y914/Y932</f>
        <v>5.8438959306204137E-2</v>
      </c>
      <c r="CH914" s="130">
        <f t="shared" ref="CH914" si="17854">Z914/Z932</f>
        <v>5.8729149638240545E-2</v>
      </c>
      <c r="CI914" s="128">
        <f t="shared" ref="CI914" si="17855">AA914/AA932</f>
        <v>4.9931110498759992E-2</v>
      </c>
      <c r="CJ914" s="134">
        <f t="shared" ref="CJ914" si="17856">AB914/AB932</f>
        <v>5.5858769624688366E-2</v>
      </c>
      <c r="CK914" s="135">
        <f t="shared" ref="CK914" si="17857">AC914/AC932</f>
        <v>5.6816192037694405E-2</v>
      </c>
    </row>
    <row r="915" spans="1:89" ht="15" thickTop="1" thickBot="1" x14ac:dyDescent="0.3">
      <c r="A915" s="136" t="s">
        <v>23</v>
      </c>
      <c r="B915" s="175">
        <v>1204</v>
      </c>
      <c r="C915" s="176">
        <v>1251</v>
      </c>
      <c r="D915" s="177">
        <v>503</v>
      </c>
      <c r="E915" s="178">
        <v>413</v>
      </c>
      <c r="F915" s="175">
        <v>1421</v>
      </c>
      <c r="G915" s="179">
        <v>643</v>
      </c>
      <c r="H915" s="177">
        <v>1988</v>
      </c>
      <c r="I915" s="178">
        <v>1838</v>
      </c>
      <c r="J915" s="175">
        <v>131</v>
      </c>
      <c r="K915" s="179">
        <v>365</v>
      </c>
      <c r="L915" s="177">
        <v>481</v>
      </c>
      <c r="M915" s="175">
        <v>1261</v>
      </c>
      <c r="N915" s="180">
        <v>1503</v>
      </c>
      <c r="O915" s="181">
        <v>1984</v>
      </c>
      <c r="P915" s="175">
        <v>1090</v>
      </c>
      <c r="Q915" s="179">
        <v>619</v>
      </c>
      <c r="R915" s="177">
        <v>1469</v>
      </c>
      <c r="S915" s="178">
        <v>857</v>
      </c>
      <c r="T915" s="175">
        <v>218</v>
      </c>
      <c r="U915" s="179">
        <v>183</v>
      </c>
      <c r="V915" s="177">
        <v>646</v>
      </c>
      <c r="W915" s="178">
        <v>1434</v>
      </c>
      <c r="X915" s="175">
        <v>819</v>
      </c>
      <c r="Y915" s="179">
        <v>342</v>
      </c>
      <c r="Z915" s="177">
        <v>1800</v>
      </c>
      <c r="AA915" s="175">
        <v>1939</v>
      </c>
      <c r="AB915" s="158">
        <f t="shared" si="17693"/>
        <v>13273</v>
      </c>
      <c r="AC915" s="159">
        <f t="shared" si="17694"/>
        <v>13129</v>
      </c>
      <c r="AE915" s="302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6.0335755449761962E-2</v>
      </c>
      <c r="BK915" s="129">
        <f t="shared" ref="BK915" si="17858">C915/C932</f>
        <v>5.1833436917339965E-2</v>
      </c>
      <c r="BL915" s="130">
        <f t="shared" ref="BL915" si="17859">D915/D932</f>
        <v>6.2945814040795897E-2</v>
      </c>
      <c r="BM915" s="131">
        <f t="shared" ref="BM915" si="17860">E915/E932</f>
        <v>4.5364674868189805E-2</v>
      </c>
      <c r="BN915" s="128">
        <f t="shared" ref="BN915" si="17861">F915/F932</f>
        <v>7.0752838080063732E-2</v>
      </c>
      <c r="BO915" s="129">
        <f t="shared" ref="BO915" si="17862">G915/G932</f>
        <v>2.6310405499406685E-2</v>
      </c>
      <c r="BP915" s="130">
        <f t="shared" ref="BP915" si="17863">H915/H932</f>
        <v>6.0743094597897826E-2</v>
      </c>
      <c r="BQ915" s="131">
        <f t="shared" ref="BQ915" si="17864">I915/I932</f>
        <v>4.6698340913132956E-2</v>
      </c>
      <c r="BR915" s="128">
        <f t="shared" ref="BR915" si="17865">J915/J932</f>
        <v>3.0830783713815015E-2</v>
      </c>
      <c r="BS915" s="129">
        <f t="shared" ref="BS915" si="17866">K915/K932</f>
        <v>8.8807785888077861E-2</v>
      </c>
      <c r="BT915" s="130">
        <f t="shared" ref="BT915" si="17867">L915/L932</f>
        <v>2.9215257531584063E-2</v>
      </c>
      <c r="BU915" s="128">
        <f t="shared" ref="BU915" si="17868">M915/M932</f>
        <v>8.2461417734763273E-2</v>
      </c>
      <c r="BV915" s="132">
        <f t="shared" ref="BV915" si="17869">N915/N932</f>
        <v>4.2969866773400422E-2</v>
      </c>
      <c r="BW915" s="133">
        <f t="shared" ref="BW915" si="17870">O915/O932</f>
        <v>6.2429200755191948E-2</v>
      </c>
      <c r="BX915" s="128">
        <f t="shared" ref="BX915" si="17871">P915/P932</f>
        <v>6.0254284134881153E-2</v>
      </c>
      <c r="BY915" s="129">
        <f t="shared" ref="BY915" si="17872">Q915/Q932</f>
        <v>4.3699258736321918E-2</v>
      </c>
      <c r="BZ915" s="130">
        <f t="shared" ref="BZ915" si="17873">R915/R932</f>
        <v>6.3557305412538401E-2</v>
      </c>
      <c r="CA915" s="131">
        <f t="shared" ref="CA915" si="17874">S915/S932</f>
        <v>4.245306385297469E-2</v>
      </c>
      <c r="CB915" s="128">
        <f t="shared" ref="CB915" si="17875">T915/T932</f>
        <v>4.9354765678062032E-2</v>
      </c>
      <c r="CC915" s="129">
        <f t="shared" ref="CC915" si="17876">U915/U932</f>
        <v>4.4117647058823532E-2</v>
      </c>
      <c r="CD915" s="130">
        <f t="shared" ref="CD915" si="17877">V915/V932</f>
        <v>3.1909113361323786E-2</v>
      </c>
      <c r="CE915" s="131">
        <f t="shared" ref="CE915" si="17878">W915/W932</f>
        <v>6.9008662175168434E-2</v>
      </c>
      <c r="CF915" s="128">
        <f t="shared" ref="CF915" si="17879">X915/X932</f>
        <v>4.8318584070796457E-2</v>
      </c>
      <c r="CG915" s="129">
        <f t="shared" ref="CG915" si="17880">Y915/Y932</f>
        <v>4.5630420280186788E-2</v>
      </c>
      <c r="CH915" s="130">
        <f t="shared" ref="CH915" si="17881">Z915/Z932</f>
        <v>5.4490963581872671E-2</v>
      </c>
      <c r="CI915" s="128">
        <f t="shared" ref="CI915" si="17882">AA915/AA932</f>
        <v>5.3430697161752548E-2</v>
      </c>
      <c r="CJ915" s="134">
        <f t="shared" ref="CJ915" si="17883">AB915/AB932</f>
        <v>5.2608631890192908E-2</v>
      </c>
      <c r="CK915" s="135">
        <f t="shared" ref="CK915" si="17884">AC915/AC932</f>
        <v>5.2247656038585825E-2</v>
      </c>
    </row>
    <row r="916" spans="1:89" ht="13.5" thickTop="1" x14ac:dyDescent="0.2">
      <c r="A916" s="145" t="s">
        <v>24</v>
      </c>
      <c r="B916" s="189">
        <v>1187</v>
      </c>
      <c r="C916" s="183">
        <v>1407</v>
      </c>
      <c r="D916" s="184">
        <v>582</v>
      </c>
      <c r="E916" s="185">
        <v>435</v>
      </c>
      <c r="F916" s="182">
        <v>1254</v>
      </c>
      <c r="G916" s="186">
        <v>739</v>
      </c>
      <c r="H916" s="184">
        <v>2194</v>
      </c>
      <c r="I916" s="185">
        <v>1771</v>
      </c>
      <c r="J916" s="182">
        <v>159</v>
      </c>
      <c r="K916" s="186">
        <v>271</v>
      </c>
      <c r="L916" s="184">
        <v>568</v>
      </c>
      <c r="M916" s="182">
        <v>1226</v>
      </c>
      <c r="N916" s="187">
        <v>1601</v>
      </c>
      <c r="O916" s="190">
        <v>1965</v>
      </c>
      <c r="P916" s="182">
        <v>1023</v>
      </c>
      <c r="Q916" s="186">
        <v>545</v>
      </c>
      <c r="R916" s="184">
        <v>1326</v>
      </c>
      <c r="S916" s="185">
        <v>951</v>
      </c>
      <c r="T916" s="182">
        <v>176</v>
      </c>
      <c r="U916" s="186">
        <v>174</v>
      </c>
      <c r="V916" s="184">
        <v>777</v>
      </c>
      <c r="W916" s="191">
        <v>1425</v>
      </c>
      <c r="X916" s="182">
        <v>763</v>
      </c>
      <c r="Y916" s="186">
        <v>342</v>
      </c>
      <c r="Z916" s="184">
        <v>1877</v>
      </c>
      <c r="AA916" s="182">
        <v>2070</v>
      </c>
      <c r="AB916" s="158">
        <f t="shared" si="17693"/>
        <v>13487</v>
      </c>
      <c r="AC916" s="159">
        <f t="shared" si="17694"/>
        <v>13321</v>
      </c>
      <c r="AE916" s="235" t="str">
        <f>$AE$17</f>
        <v>17:00 - 17:59</v>
      </c>
      <c r="AF916" s="125">
        <f t="shared" ref="AF916:AU918" si="17885">SUMIF($A$9:$A$32,$AE916,B$908:B$931)</f>
        <v>1625</v>
      </c>
      <c r="AG916" s="172">
        <f t="shared" si="17885"/>
        <v>2420</v>
      </c>
      <c r="AH916" s="126">
        <f t="shared" si="17885"/>
        <v>701</v>
      </c>
      <c r="AI916" s="166">
        <f t="shared" si="17885"/>
        <v>806</v>
      </c>
      <c r="AJ916" s="125">
        <f t="shared" si="17885"/>
        <v>1145</v>
      </c>
      <c r="AK916" s="127">
        <f t="shared" si="17885"/>
        <v>2965</v>
      </c>
      <c r="AL916" s="126">
        <f t="shared" si="17885"/>
        <v>2248</v>
      </c>
      <c r="AM916" s="166">
        <f t="shared" si="17885"/>
        <v>4019</v>
      </c>
      <c r="AN916" s="125">
        <f t="shared" si="17885"/>
        <v>677</v>
      </c>
      <c r="AO916" s="127">
        <f t="shared" si="17885"/>
        <v>181</v>
      </c>
      <c r="AP916" s="126">
        <f t="shared" si="17885"/>
        <v>1682</v>
      </c>
      <c r="AQ916" s="125">
        <f t="shared" si="17885"/>
        <v>789</v>
      </c>
      <c r="AR916" s="165">
        <f t="shared" si="17885"/>
        <v>3166</v>
      </c>
      <c r="AS916" s="167">
        <f t="shared" si="17885"/>
        <v>2140</v>
      </c>
      <c r="AT916" s="125">
        <f t="shared" si="17885"/>
        <v>1627</v>
      </c>
      <c r="AU916" s="127">
        <f t="shared" si="17885"/>
        <v>1076</v>
      </c>
      <c r="AV916" s="126">
        <f t="shared" ref="AP916:BE918" si="17886">SUMIF($A$9:$A$32,$AE916,R$908:R$931)</f>
        <v>2071</v>
      </c>
      <c r="AW916" s="166">
        <f t="shared" si="17886"/>
        <v>1836</v>
      </c>
      <c r="AX916" s="125">
        <f t="shared" si="17886"/>
        <v>484</v>
      </c>
      <c r="AY916" s="127">
        <f t="shared" si="17886"/>
        <v>205</v>
      </c>
      <c r="AZ916" s="126">
        <f t="shared" si="17886"/>
        <v>2096</v>
      </c>
      <c r="BA916" s="166">
        <f t="shared" si="17886"/>
        <v>1468</v>
      </c>
      <c r="BB916" s="125">
        <f t="shared" si="17886"/>
        <v>1938</v>
      </c>
      <c r="BC916" s="127">
        <f t="shared" si="17886"/>
        <v>494</v>
      </c>
      <c r="BD916" s="170">
        <f t="shared" si="17886"/>
        <v>2517</v>
      </c>
      <c r="BE916" s="171">
        <f t="shared" si="17886"/>
        <v>3329</v>
      </c>
      <c r="BF916" s="156">
        <f>AF916+AH916+AJ916+AL916+AN916+AP916+AR916+AT916+AV916+AX916+AZ916+BB916+BD916</f>
        <v>21977</v>
      </c>
      <c r="BG916" s="157">
        <f>AG916+AI916+AK916+AM916+AO916+AQ916+AS916+AU916+AW916+AY916+BA916+BC916+BE916</f>
        <v>21728</v>
      </c>
      <c r="BI916" s="145" t="s">
        <v>24</v>
      </c>
      <c r="BJ916" s="128">
        <f>B916/B932</f>
        <v>5.9483838636933101E-2</v>
      </c>
      <c r="BK916" s="129">
        <f t="shared" ref="BK916" si="17887">C916/C932</f>
        <v>5.8297078931013054E-2</v>
      </c>
      <c r="BL916" s="130">
        <f t="shared" ref="BL916" si="17888">D916/D932</f>
        <v>7.2831935927918909E-2</v>
      </c>
      <c r="BM916" s="131">
        <f t="shared" ref="BM916" si="17889">E916/E932</f>
        <v>4.7781195079086118E-2</v>
      </c>
      <c r="BN916" s="128">
        <f t="shared" ref="BN916" si="17890">F916/F932</f>
        <v>6.243776140211113E-2</v>
      </c>
      <c r="BO916" s="129">
        <f t="shared" ref="BO916" si="17891">G916/G932</f>
        <v>3.0238553132288556E-2</v>
      </c>
      <c r="BP916" s="130">
        <f t="shared" ref="BP916" si="17892">H916/H932</f>
        <v>6.7037399168907358E-2</v>
      </c>
      <c r="BQ916" s="131">
        <f t="shared" ref="BQ916" si="17893">I916/I932</f>
        <v>4.4996061891816354E-2</v>
      </c>
      <c r="BR916" s="128">
        <f t="shared" ref="BR916" si="17894">J916/J932</f>
        <v>3.7420569545775474E-2</v>
      </c>
      <c r="BS916" s="129">
        <f t="shared" ref="BS916" si="17895">K916/K932</f>
        <v>6.5936739659367402E-2</v>
      </c>
      <c r="BT916" s="130">
        <f t="shared" ref="BT916" si="17896">L916/L932</f>
        <v>3.4499514091350825E-2</v>
      </c>
      <c r="BU916" s="128">
        <f t="shared" ref="BU916" si="17897">M916/M932</f>
        <v>8.0172639288516867E-2</v>
      </c>
      <c r="BV916" s="132">
        <f t="shared" ref="BV916" si="17898">N916/N932</f>
        <v>4.5771627880381957E-2</v>
      </c>
      <c r="BW916" s="133">
        <f t="shared" ref="BW916" si="17899">O916/O932</f>
        <v>6.1831340465701698E-2</v>
      </c>
      <c r="BX916" s="128">
        <f t="shared" ref="BX916" si="17900">P916/P932</f>
        <v>5.6550580431177444E-2</v>
      </c>
      <c r="BY916" s="129">
        <f t="shared" ref="BY916" si="17901">Q916/Q932</f>
        <v>3.8475114719378749E-2</v>
      </c>
      <c r="BZ916" s="130">
        <f t="shared" ref="BZ916" si="17902">R916/R932</f>
        <v>5.7370311080344398E-2</v>
      </c>
      <c r="CA916" s="131">
        <f t="shared" ref="CA916" si="17903">S916/S932</f>
        <v>4.7109525932530837E-2</v>
      </c>
      <c r="CB916" s="128">
        <f t="shared" ref="CB916" si="17904">T916/T932</f>
        <v>3.9846049354765677E-2</v>
      </c>
      <c r="CC916" s="129">
        <f t="shared" ref="CC916" si="17905">U916/U932</f>
        <v>4.1947926711668276E-2</v>
      </c>
      <c r="CD916" s="130">
        <f t="shared" ref="CD916" si="17906">V916/V932</f>
        <v>3.8379846875771798E-2</v>
      </c>
      <c r="CE916" s="131">
        <f t="shared" ref="CE916" si="17907">W916/W932</f>
        <v>6.8575553416746871E-2</v>
      </c>
      <c r="CF916" s="128">
        <f t="shared" ref="CF916" si="17908">X916/X932</f>
        <v>4.5014749262536874E-2</v>
      </c>
      <c r="CG916" s="129">
        <f t="shared" ref="CG916" si="17909">Y916/Y932</f>
        <v>4.5630420280186788E-2</v>
      </c>
      <c r="CH916" s="130">
        <f t="shared" ref="CH916" si="17910">Z916/Z932</f>
        <v>5.6821965912875007E-2</v>
      </c>
      <c r="CI916" s="128">
        <f t="shared" ref="CI916" si="17911">AA916/AA932</f>
        <v>5.7040507026729123E-2</v>
      </c>
      <c r="CJ916" s="134">
        <f t="shared" ref="CJ916" si="17912">AB916/AB932</f>
        <v>5.3456838567244161E-2</v>
      </c>
      <c r="CK916" s="135">
        <f t="shared" ref="CK916" si="17913">AC916/AC932</f>
        <v>5.3011731745753805E-2</v>
      </c>
    </row>
    <row r="917" spans="1:89" x14ac:dyDescent="0.2">
      <c r="A917" s="136" t="s">
        <v>25</v>
      </c>
      <c r="B917" s="192">
        <v>1194</v>
      </c>
      <c r="C917" s="176">
        <v>1401</v>
      </c>
      <c r="D917" s="177">
        <v>387</v>
      </c>
      <c r="E917" s="178">
        <v>298</v>
      </c>
      <c r="F917" s="175">
        <v>1132</v>
      </c>
      <c r="G917" s="179">
        <v>628</v>
      </c>
      <c r="H917" s="177">
        <v>1954</v>
      </c>
      <c r="I917" s="178">
        <v>1563</v>
      </c>
      <c r="J917" s="175">
        <v>138</v>
      </c>
      <c r="K917" s="176">
        <v>171</v>
      </c>
      <c r="L917" s="177">
        <v>427</v>
      </c>
      <c r="M917" s="175">
        <v>1122</v>
      </c>
      <c r="N917" s="180">
        <v>1125</v>
      </c>
      <c r="O917" s="193">
        <v>1711</v>
      </c>
      <c r="P917" s="175">
        <v>842</v>
      </c>
      <c r="Q917" s="176">
        <v>522</v>
      </c>
      <c r="R917" s="177">
        <v>796</v>
      </c>
      <c r="S917" s="178">
        <v>838</v>
      </c>
      <c r="T917" s="184">
        <v>143</v>
      </c>
      <c r="U917" s="175">
        <v>151</v>
      </c>
      <c r="V917" s="177">
        <v>749</v>
      </c>
      <c r="W917" s="194">
        <v>1313</v>
      </c>
      <c r="X917" s="175">
        <v>707</v>
      </c>
      <c r="Y917" s="179">
        <v>302</v>
      </c>
      <c r="Z917" s="177">
        <v>1689</v>
      </c>
      <c r="AA917" s="175">
        <v>1800</v>
      </c>
      <c r="AB917" s="158">
        <f t="shared" si="17693"/>
        <v>11283</v>
      </c>
      <c r="AC917" s="159">
        <f t="shared" si="17694"/>
        <v>11820</v>
      </c>
      <c r="AE917" s="237" t="str">
        <f>$AE$18</f>
        <v>18:00 - 18:59</v>
      </c>
      <c r="AF917" s="125">
        <f t="shared" si="17885"/>
        <v>1529</v>
      </c>
      <c r="AG917" s="176">
        <f t="shared" si="17885"/>
        <v>2173</v>
      </c>
      <c r="AH917" s="177">
        <f t="shared" si="17885"/>
        <v>502</v>
      </c>
      <c r="AI917" s="178">
        <f t="shared" si="17885"/>
        <v>790</v>
      </c>
      <c r="AJ917" s="238">
        <f t="shared" si="17885"/>
        <v>872</v>
      </c>
      <c r="AK917" s="179">
        <f t="shared" si="17885"/>
        <v>2581</v>
      </c>
      <c r="AL917" s="177">
        <f t="shared" si="17885"/>
        <v>2204</v>
      </c>
      <c r="AM917" s="178">
        <f t="shared" si="17885"/>
        <v>3631</v>
      </c>
      <c r="AN917" s="238">
        <f t="shared" si="17885"/>
        <v>429</v>
      </c>
      <c r="AO917" s="179">
        <f t="shared" si="17885"/>
        <v>175</v>
      </c>
      <c r="AP917" s="177">
        <f t="shared" si="17886"/>
        <v>1709</v>
      </c>
      <c r="AQ917" s="238">
        <f t="shared" si="17886"/>
        <v>684</v>
      </c>
      <c r="AR917" s="180">
        <f t="shared" si="17886"/>
        <v>3123</v>
      </c>
      <c r="AS917" s="181">
        <f t="shared" si="17886"/>
        <v>2103</v>
      </c>
      <c r="AT917" s="238">
        <f t="shared" si="17886"/>
        <v>1216</v>
      </c>
      <c r="AU917" s="179">
        <f t="shared" si="17886"/>
        <v>1053</v>
      </c>
      <c r="AV917" s="177">
        <f t="shared" si="17886"/>
        <v>1755</v>
      </c>
      <c r="AW917" s="178">
        <f t="shared" si="17886"/>
        <v>1822</v>
      </c>
      <c r="AX917" s="238">
        <f t="shared" si="17886"/>
        <v>441</v>
      </c>
      <c r="AY917" s="179">
        <f t="shared" si="17886"/>
        <v>217</v>
      </c>
      <c r="AZ917" s="177">
        <f t="shared" si="17886"/>
        <v>1956</v>
      </c>
      <c r="BA917" s="178">
        <f t="shared" si="17886"/>
        <v>1249</v>
      </c>
      <c r="BB917" s="238">
        <f t="shared" si="17886"/>
        <v>1575</v>
      </c>
      <c r="BC917" s="179">
        <f t="shared" si="17886"/>
        <v>537</v>
      </c>
      <c r="BD917" s="177">
        <f t="shared" si="17886"/>
        <v>2896</v>
      </c>
      <c r="BE917" s="238">
        <f t="shared" si="17886"/>
        <v>3299</v>
      </c>
      <c r="BF917" s="158">
        <f>SUM(AF917,AH917,AJ917,AL917,AN917,AP917,AR917,AT917,AV917,AX917,AZ917,BB917,BD917)</f>
        <v>20207</v>
      </c>
      <c r="BG917" s="159">
        <f>SUM(AG917,AI917,AK917,AM917,AO917,AQ917,AS917,AU917,AW917,AY917,BA917,BC917,BE917)</f>
        <v>20314</v>
      </c>
      <c r="BI917" s="136" t="s">
        <v>25</v>
      </c>
      <c r="BJ917" s="128">
        <f>B917/B932</f>
        <v>5.9834627912803806E-2</v>
      </c>
      <c r="BK917" s="129">
        <f t="shared" ref="BK917" si="17914">C917/C932</f>
        <v>5.8048477315102549E-2</v>
      </c>
      <c r="BL917" s="130">
        <f t="shared" ref="BL917" si="17915">D917/D932</f>
        <v>4.8429483168564637E-2</v>
      </c>
      <c r="BM917" s="131">
        <f t="shared" ref="BM917" si="17916">E917/E932</f>
        <v>3.273286467486819E-2</v>
      </c>
      <c r="BN917" s="128">
        <f t="shared" ref="BN917" si="17917">F917/F932</f>
        <v>5.6363274248157735E-2</v>
      </c>
      <c r="BO917" s="129">
        <f t="shared" ref="BO917" si="17918">G917/G932</f>
        <v>2.5696632431768895E-2</v>
      </c>
      <c r="BP917" s="130">
        <f t="shared" ref="BP917" si="17919">H917/H932</f>
        <v>5.9704228794915666E-2</v>
      </c>
      <c r="BQ917" s="131">
        <f t="shared" ref="BQ917" si="17920">I917/I932</f>
        <v>3.9711374780863333E-2</v>
      </c>
      <c r="BR917" s="128">
        <f t="shared" ref="BR917" si="17921">J917/J932</f>
        <v>3.2478230171805129E-2</v>
      </c>
      <c r="BS917" s="129">
        <f t="shared" ref="BS917" si="17922">K917/K932</f>
        <v>4.1605839416058395E-2</v>
      </c>
      <c r="BT917" s="130">
        <f t="shared" ref="BT917" si="17923">L917/L932</f>
        <v>2.5935374149659865E-2</v>
      </c>
      <c r="BU917" s="128">
        <f t="shared" ref="BU917" si="17924">M917/M932</f>
        <v>7.3371697619670412E-2</v>
      </c>
      <c r="BV917" s="132">
        <f t="shared" ref="BV917" si="17925">N917/N932</f>
        <v>3.2163073932185947E-2</v>
      </c>
      <c r="BW917" s="133">
        <f t="shared" ref="BW917" si="17926">O917/O932</f>
        <v>5.3838892385147892E-2</v>
      </c>
      <c r="BX917" s="128">
        <f t="shared" ref="BX917" si="17927">P917/P932</f>
        <v>4.6545052515201767E-2</v>
      </c>
      <c r="BY917" s="129">
        <f t="shared" ref="BY917" si="17928">Q917/Q932</f>
        <v>3.6851394281680196E-2</v>
      </c>
      <c r="BZ917" s="130">
        <f t="shared" ref="BZ917" si="17929">R917/R932</f>
        <v>3.4439492926058926E-2</v>
      </c>
      <c r="CA917" s="131">
        <f t="shared" ref="CA917" si="17930">S917/S932</f>
        <v>4.1511864070936738E-2</v>
      </c>
      <c r="CB917" s="128">
        <f t="shared" ref="CB917" si="17931">T917/T932</f>
        <v>3.2374915100747116E-2</v>
      </c>
      <c r="CC917" s="129">
        <f t="shared" ref="CC917" si="17932">U917/U932</f>
        <v>3.6403085824493732E-2</v>
      </c>
      <c r="CD917" s="130">
        <f t="shared" ref="CD917" si="17933">V917/V932</f>
        <v>3.6996789330698936E-2</v>
      </c>
      <c r="CE917" s="131">
        <f t="shared" ref="CE917" si="17934">W917/W932</f>
        <v>6.318575553416747E-2</v>
      </c>
      <c r="CF917" s="128">
        <f t="shared" ref="CF917" si="17935">X917/X932</f>
        <v>4.1710914454277284E-2</v>
      </c>
      <c r="CG917" s="129">
        <f t="shared" ref="CG917" si="17936">Y917/Y932</f>
        <v>4.0293529019346228E-2</v>
      </c>
      <c r="CH917" s="130">
        <f t="shared" ref="CH917" si="17937">Z917/Z932</f>
        <v>5.1130687494323861E-2</v>
      </c>
      <c r="CI917" s="128">
        <f t="shared" ref="CI917" si="17938">AA917/AA932</f>
        <v>4.9600440892807934E-2</v>
      </c>
      <c r="CJ917" s="134">
        <f t="shared" ref="CJ917" si="17939">AB917/AB932</f>
        <v>4.4721102510136862E-2</v>
      </c>
      <c r="CK917" s="135">
        <f t="shared" ref="CK917" si="17940">AC917/AC932</f>
        <v>4.7038410722529088E-2</v>
      </c>
    </row>
    <row r="918" spans="1:89" ht="13.5" thickBot="1" x14ac:dyDescent="0.25">
      <c r="A918" s="145" t="s">
        <v>26</v>
      </c>
      <c r="B918" s="189">
        <v>1236</v>
      </c>
      <c r="C918" s="183">
        <v>1233</v>
      </c>
      <c r="D918" s="184">
        <v>428</v>
      </c>
      <c r="E918" s="185">
        <v>414</v>
      </c>
      <c r="F918" s="182">
        <v>1025</v>
      </c>
      <c r="G918" s="186">
        <v>935</v>
      </c>
      <c r="H918" s="184">
        <v>1872</v>
      </c>
      <c r="I918" s="185">
        <v>1766</v>
      </c>
      <c r="J918" s="182">
        <v>195</v>
      </c>
      <c r="K918" s="183">
        <v>174</v>
      </c>
      <c r="L918" s="184">
        <v>660</v>
      </c>
      <c r="M918" s="182">
        <v>943</v>
      </c>
      <c r="N918" s="187">
        <v>1435</v>
      </c>
      <c r="O918" s="190">
        <v>1629</v>
      </c>
      <c r="P918" s="182">
        <v>912</v>
      </c>
      <c r="Q918" s="183">
        <v>636</v>
      </c>
      <c r="R918" s="184">
        <v>1056</v>
      </c>
      <c r="S918" s="185">
        <v>885</v>
      </c>
      <c r="T918" s="182">
        <v>166</v>
      </c>
      <c r="U918" s="186">
        <v>172</v>
      </c>
      <c r="V918" s="184">
        <v>898</v>
      </c>
      <c r="W918" s="191">
        <v>1221</v>
      </c>
      <c r="X918" s="182">
        <v>997</v>
      </c>
      <c r="Y918" s="186">
        <v>298</v>
      </c>
      <c r="Z918" s="184">
        <v>1889</v>
      </c>
      <c r="AA918" s="182">
        <v>1690</v>
      </c>
      <c r="AB918" s="158">
        <f t="shared" si="17693"/>
        <v>12769</v>
      </c>
      <c r="AC918" s="159">
        <f t="shared" si="17694"/>
        <v>11996</v>
      </c>
      <c r="AE918" s="235">
        <f>$AE$19</f>
        <v>0</v>
      </c>
      <c r="AF918" s="125">
        <f t="shared" si="17885"/>
        <v>0</v>
      </c>
      <c r="AG918" s="183">
        <f t="shared" si="17885"/>
        <v>0</v>
      </c>
      <c r="AH918" s="184">
        <f t="shared" si="17885"/>
        <v>0</v>
      </c>
      <c r="AI918" s="185">
        <f t="shared" si="17885"/>
        <v>0</v>
      </c>
      <c r="AJ918" s="182">
        <f t="shared" si="17885"/>
        <v>0</v>
      </c>
      <c r="AK918" s="186">
        <f t="shared" si="17885"/>
        <v>0</v>
      </c>
      <c r="AL918" s="184">
        <f t="shared" si="17885"/>
        <v>0</v>
      </c>
      <c r="AM918" s="185">
        <f t="shared" si="17885"/>
        <v>0</v>
      </c>
      <c r="AN918" s="182">
        <f t="shared" si="17885"/>
        <v>0</v>
      </c>
      <c r="AO918" s="186">
        <f t="shared" si="17885"/>
        <v>0</v>
      </c>
      <c r="AP918" s="184">
        <f t="shared" si="17886"/>
        <v>0</v>
      </c>
      <c r="AQ918" s="182">
        <f t="shared" si="17886"/>
        <v>0</v>
      </c>
      <c r="AR918" s="187">
        <f t="shared" si="17886"/>
        <v>0</v>
      </c>
      <c r="AS918" s="188">
        <f t="shared" si="17886"/>
        <v>0</v>
      </c>
      <c r="AT918" s="182">
        <f t="shared" si="17886"/>
        <v>0</v>
      </c>
      <c r="AU918" s="186">
        <f t="shared" si="17886"/>
        <v>0</v>
      </c>
      <c r="AV918" s="184">
        <f t="shared" si="17886"/>
        <v>0</v>
      </c>
      <c r="AW918" s="185">
        <f t="shared" si="17886"/>
        <v>0</v>
      </c>
      <c r="AX918" s="182">
        <f t="shared" si="17886"/>
        <v>0</v>
      </c>
      <c r="AY918" s="186">
        <f t="shared" si="17886"/>
        <v>0</v>
      </c>
      <c r="AZ918" s="184">
        <f t="shared" si="17886"/>
        <v>0</v>
      </c>
      <c r="BA918" s="185">
        <f t="shared" si="17886"/>
        <v>0</v>
      </c>
      <c r="BB918" s="182">
        <f t="shared" si="17886"/>
        <v>0</v>
      </c>
      <c r="BC918" s="186">
        <f t="shared" si="17886"/>
        <v>0</v>
      </c>
      <c r="BD918" s="184">
        <f t="shared" si="17886"/>
        <v>0</v>
      </c>
      <c r="BE918" s="182">
        <f t="shared" si="17886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6.1939363568028066E-2</v>
      </c>
      <c r="BK918" s="129">
        <f t="shared" ref="BK918" si="17941">C918/C932</f>
        <v>5.1087632069608452E-2</v>
      </c>
      <c r="BL918" s="130">
        <f t="shared" ref="BL918" si="17942">D918/D932</f>
        <v>5.35602552871981E-2</v>
      </c>
      <c r="BM918" s="131">
        <f t="shared" ref="BM918" si="17943">E918/E932</f>
        <v>4.5474516695957819E-2</v>
      </c>
      <c r="BN918" s="128">
        <f t="shared" ref="BN918" si="17944">F918/F932</f>
        <v>5.103565026887074E-2</v>
      </c>
      <c r="BO918" s="129">
        <f t="shared" ref="BO918" si="17945">G918/G932</f>
        <v>3.8258521216089039E-2</v>
      </c>
      <c r="BP918" s="130">
        <f t="shared" ref="BP918" si="17946">H918/H932</f>
        <v>5.7198728917135178E-2</v>
      </c>
      <c r="BQ918" s="131">
        <f t="shared" ref="BQ918" si="17947">I918/I932</f>
        <v>4.4869026143956908E-2</v>
      </c>
      <c r="BR918" s="128">
        <f t="shared" ref="BR918" si="17948">J918/J932</f>
        <v>4.5893151329724644E-2</v>
      </c>
      <c r="BS918" s="129">
        <f t="shared" ref="BS918" si="17949">K918/K932</f>
        <v>4.2335766423357665E-2</v>
      </c>
      <c r="BT918" s="130">
        <f t="shared" ref="BT918" si="17950">L918/L932</f>
        <v>4.0087463556851312E-2</v>
      </c>
      <c r="BU918" s="128">
        <f t="shared" ref="BU918" si="17951">M918/M932</f>
        <v>6.1666230708867384E-2</v>
      </c>
      <c r="BV918" s="132">
        <f t="shared" ref="BV918" si="17952">N918/N932</f>
        <v>4.1025787637943852E-2</v>
      </c>
      <c r="BW918" s="133">
        <f t="shared" ref="BW918" si="17953">O918/O932</f>
        <v>5.1258653241032098E-2</v>
      </c>
      <c r="BX918" s="128">
        <f t="shared" ref="BX918" si="17954">P918/P932</f>
        <v>5.0414593698175789E-2</v>
      </c>
      <c r="BY918" s="129">
        <f t="shared" ref="BY918" si="17955">Q918/Q932</f>
        <v>4.4899399929403457E-2</v>
      </c>
      <c r="BZ918" s="130">
        <f t="shared" ref="BZ918" si="17956">R918/R932</f>
        <v>4.5688573530048023E-2</v>
      </c>
      <c r="CA918" s="131">
        <f t="shared" ref="CA918" si="17957">S918/S932</f>
        <v>4.3840095110714815E-2</v>
      </c>
      <c r="CB918" s="128">
        <f t="shared" ref="CB918" si="17958">T918/T932</f>
        <v>3.7582069277790356E-2</v>
      </c>
      <c r="CC918" s="129">
        <f t="shared" ref="CC918" si="17959">U918/U932</f>
        <v>4.1465766634522665E-2</v>
      </c>
      <c r="CD918" s="130">
        <f t="shared" ref="CD918" si="17960">V918/V932</f>
        <v>4.4356631266979502E-2</v>
      </c>
      <c r="CE918" s="131">
        <f t="shared" ref="CE918" si="17961">W918/W932</f>
        <v>5.8758421559191532E-2</v>
      </c>
      <c r="CF918" s="128">
        <f t="shared" ref="CF918" si="17962">X918/X932</f>
        <v>5.8820058997050145E-2</v>
      </c>
      <c r="CG918" s="129">
        <f t="shared" ref="CG918" si="17963">Y918/Y932</f>
        <v>3.9759839893262178E-2</v>
      </c>
      <c r="CH918" s="130">
        <f t="shared" ref="CH918" si="17964">Z918/Z932</f>
        <v>5.7185239003420825E-2</v>
      </c>
      <c r="CI918" s="128">
        <f t="shared" ref="CI918" si="17965">AA918/AA932</f>
        <v>4.6569302838247451E-2</v>
      </c>
      <c r="CJ918" s="134">
        <f t="shared" ref="CJ918" si="17966">AB918/AB932</f>
        <v>5.0610986258259112E-2</v>
      </c>
      <c r="CK918" s="135">
        <f t="shared" ref="CK918" si="17967">AC918/AC932</f>
        <v>4.7738813454099742E-2</v>
      </c>
    </row>
    <row r="919" spans="1:89" ht="14.25" thickTop="1" thickBot="1" x14ac:dyDescent="0.25">
      <c r="A919" s="136" t="s">
        <v>27</v>
      </c>
      <c r="B919" s="192">
        <v>1184</v>
      </c>
      <c r="C919" s="176">
        <v>1529</v>
      </c>
      <c r="D919" s="177">
        <v>428</v>
      </c>
      <c r="E919" s="178">
        <v>463</v>
      </c>
      <c r="F919" s="175">
        <v>997</v>
      </c>
      <c r="G919" s="179">
        <v>1286</v>
      </c>
      <c r="H919" s="177">
        <v>1976</v>
      </c>
      <c r="I919" s="178">
        <v>2349</v>
      </c>
      <c r="J919" s="175">
        <v>248</v>
      </c>
      <c r="K919" s="176">
        <v>187</v>
      </c>
      <c r="L919" s="177">
        <v>844</v>
      </c>
      <c r="M919" s="175">
        <v>903</v>
      </c>
      <c r="N919" s="180">
        <v>1778</v>
      </c>
      <c r="O919" s="193">
        <v>1606</v>
      </c>
      <c r="P919" s="175">
        <v>1189</v>
      </c>
      <c r="Q919" s="176">
        <v>651</v>
      </c>
      <c r="R919" s="177">
        <v>1299</v>
      </c>
      <c r="S919" s="178">
        <v>999</v>
      </c>
      <c r="T919" s="175">
        <v>244</v>
      </c>
      <c r="U919" s="179">
        <v>161</v>
      </c>
      <c r="V919" s="177">
        <v>1084</v>
      </c>
      <c r="W919" s="194">
        <v>1227</v>
      </c>
      <c r="X919" s="175">
        <v>925</v>
      </c>
      <c r="Y919" s="179">
        <v>357</v>
      </c>
      <c r="Z919" s="177">
        <v>2090</v>
      </c>
      <c r="AA919" s="175">
        <v>2193</v>
      </c>
      <c r="AB919" s="158">
        <f t="shared" si="17693"/>
        <v>14286</v>
      </c>
      <c r="AC919" s="159">
        <f t="shared" si="17694"/>
        <v>13911</v>
      </c>
      <c r="AE919" s="229" t="s">
        <v>13</v>
      </c>
      <c r="AF919" s="20">
        <f t="shared" ref="AF919:BG919" si="17968">SUM(AF916:AF918)</f>
        <v>3154</v>
      </c>
      <c r="AG919" s="21">
        <f t="shared" si="17968"/>
        <v>4593</v>
      </c>
      <c r="AH919" s="20">
        <f t="shared" si="17968"/>
        <v>1203</v>
      </c>
      <c r="AI919" s="21">
        <f t="shared" si="17968"/>
        <v>1596</v>
      </c>
      <c r="AJ919" s="20">
        <f t="shared" si="17968"/>
        <v>2017</v>
      </c>
      <c r="AK919" s="21">
        <f t="shared" si="17968"/>
        <v>5546</v>
      </c>
      <c r="AL919" s="20">
        <f t="shared" si="17968"/>
        <v>4452</v>
      </c>
      <c r="AM919" s="21">
        <f t="shared" si="17968"/>
        <v>7650</v>
      </c>
      <c r="AN919" s="20">
        <f t="shared" si="17968"/>
        <v>1106</v>
      </c>
      <c r="AO919" s="21">
        <f t="shared" si="17968"/>
        <v>356</v>
      </c>
      <c r="AP919" s="20">
        <f t="shared" si="17968"/>
        <v>3391</v>
      </c>
      <c r="AQ919" s="21">
        <f t="shared" si="17968"/>
        <v>1473</v>
      </c>
      <c r="AR919" s="20">
        <f t="shared" si="17968"/>
        <v>6289</v>
      </c>
      <c r="AS919" s="21">
        <f t="shared" si="17968"/>
        <v>4243</v>
      </c>
      <c r="AT919" s="20">
        <f t="shared" si="17968"/>
        <v>2843</v>
      </c>
      <c r="AU919" s="21">
        <f t="shared" si="17968"/>
        <v>2129</v>
      </c>
      <c r="AV919" s="20">
        <f t="shared" si="17968"/>
        <v>3826</v>
      </c>
      <c r="AW919" s="21">
        <f t="shared" si="17968"/>
        <v>3658</v>
      </c>
      <c r="AX919" s="20">
        <f t="shared" si="17968"/>
        <v>925</v>
      </c>
      <c r="AY919" s="21">
        <f t="shared" si="17968"/>
        <v>422</v>
      </c>
      <c r="AZ919" s="20">
        <f t="shared" si="17968"/>
        <v>4052</v>
      </c>
      <c r="BA919" s="21">
        <f t="shared" si="17968"/>
        <v>2717</v>
      </c>
      <c r="BB919" s="20">
        <f t="shared" si="17968"/>
        <v>3513</v>
      </c>
      <c r="BC919" s="21">
        <f t="shared" si="17968"/>
        <v>1031</v>
      </c>
      <c r="BD919" s="20">
        <f t="shared" si="17968"/>
        <v>5413</v>
      </c>
      <c r="BE919" s="21">
        <f t="shared" si="17968"/>
        <v>6628</v>
      </c>
      <c r="BF919" s="160">
        <f t="shared" si="17968"/>
        <v>42184</v>
      </c>
      <c r="BG919" s="161">
        <f t="shared" si="17968"/>
        <v>42042</v>
      </c>
      <c r="BI919" s="136" t="s">
        <v>27</v>
      </c>
      <c r="BJ919" s="128">
        <f>B919/B932</f>
        <v>5.9333500375845651E-2</v>
      </c>
      <c r="BK919" s="129">
        <f t="shared" ref="BK919" si="17969">C919/C932</f>
        <v>6.3351978454526628E-2</v>
      </c>
      <c r="BL919" s="130">
        <f t="shared" ref="BL919" si="17970">D919/D932</f>
        <v>5.35602552871981E-2</v>
      </c>
      <c r="BM919" s="131">
        <f t="shared" ref="BM919" si="17971">E919/E932</f>
        <v>5.085676625659051E-2</v>
      </c>
      <c r="BN919" s="128">
        <f t="shared" ref="BN919" si="17972">F919/F932</f>
        <v>4.964150567616013E-2</v>
      </c>
      <c r="BO919" s="129">
        <f t="shared" ref="BO919" si="17973">G919/G932</f>
        <v>5.2620810998813369E-2</v>
      </c>
      <c r="BP919" s="130">
        <f t="shared" ref="BP919" si="17974">H919/H932</f>
        <v>6.0376436079198237E-2</v>
      </c>
      <c r="BQ919" s="131">
        <f t="shared" ref="BQ919" si="17975">I919/I932</f>
        <v>5.9681394344368505E-2</v>
      </c>
      <c r="BR919" s="128">
        <f t="shared" ref="BR919" si="17976">J919/J932</f>
        <v>5.8366674511649799E-2</v>
      </c>
      <c r="BS919" s="129">
        <f t="shared" ref="BS919" si="17977">K919/K932</f>
        <v>4.5498783454987833E-2</v>
      </c>
      <c r="BT919" s="130">
        <f t="shared" ref="BT919" si="17978">L919/L932</f>
        <v>5.1263362487852286E-2</v>
      </c>
      <c r="BU919" s="128">
        <f t="shared" ref="BU919" si="17979">M919/M932</f>
        <v>5.9050483913157203E-2</v>
      </c>
      <c r="BV919" s="132">
        <f t="shared" ref="BV919" si="17980">N919/N932</f>
        <v>5.0831951512379209E-2</v>
      </c>
      <c r="BW919" s="133">
        <f t="shared" ref="BW919" si="17981">O919/O932</f>
        <v>5.0534927627438643E-2</v>
      </c>
      <c r="BX919" s="128">
        <f t="shared" ref="BX919" si="17982">P919/P932</f>
        <v>6.5726920950801543E-2</v>
      </c>
      <c r="BY919" s="129">
        <f t="shared" ref="BY919" si="17983">Q919/Q932</f>
        <v>4.5958348040945993E-2</v>
      </c>
      <c r="BZ919" s="130">
        <f t="shared" ref="BZ919" si="17984">R919/R932</f>
        <v>5.620213732531476E-2</v>
      </c>
      <c r="CA919" s="131">
        <f t="shared" ref="CA919" si="17985">S919/S932</f>
        <v>4.9487293802942485E-2</v>
      </c>
      <c r="CB919" s="128">
        <f t="shared" ref="CB919" si="17986">T919/T932</f>
        <v>5.524111387819787E-2</v>
      </c>
      <c r="CC919" s="129">
        <f t="shared" ref="CC919" si="17987">U919/U932</f>
        <v>3.881388621022179E-2</v>
      </c>
      <c r="CD919" s="130">
        <f t="shared" ref="CD919" si="17988">V919/V932</f>
        <v>5.35440849592492E-2</v>
      </c>
      <c r="CE919" s="131">
        <f t="shared" ref="CE919" si="17989">W919/W932</f>
        <v>5.9047160731472571E-2</v>
      </c>
      <c r="CF919" s="128">
        <f t="shared" ref="CF919" si="17990">X919/X932</f>
        <v>5.4572271386430678E-2</v>
      </c>
      <c r="CG919" s="129">
        <f t="shared" ref="CG919" si="17991">Y919/Y932</f>
        <v>4.7631754503002E-2</v>
      </c>
      <c r="CH919" s="130">
        <f t="shared" ref="CH919" si="17992">Z919/Z932</f>
        <v>6.3270063270063265E-2</v>
      </c>
      <c r="CI919" s="128">
        <f t="shared" ref="CI919" si="17993">AA919/AA932</f>
        <v>6.0429870487737666E-2</v>
      </c>
      <c r="CJ919" s="134">
        <f t="shared" ref="CJ919" si="17994">AB919/AB932</f>
        <v>5.6623741067075711E-2</v>
      </c>
      <c r="CK919" s="135">
        <f t="shared" ref="CK919" si="17995">AC919/AC932</f>
        <v>5.5359672720905431E-2</v>
      </c>
    </row>
    <row r="920" spans="1:89" ht="13.5" thickTop="1" x14ac:dyDescent="0.2">
      <c r="A920" s="145" t="s">
        <v>28</v>
      </c>
      <c r="B920" s="189">
        <v>1081</v>
      </c>
      <c r="C920" s="183">
        <v>1740</v>
      </c>
      <c r="D920" s="184">
        <v>474</v>
      </c>
      <c r="E920" s="185">
        <v>525</v>
      </c>
      <c r="F920" s="182">
        <v>834</v>
      </c>
      <c r="G920" s="186">
        <v>1477</v>
      </c>
      <c r="H920" s="184">
        <v>1922</v>
      </c>
      <c r="I920" s="185">
        <v>2297</v>
      </c>
      <c r="J920" s="182">
        <v>250</v>
      </c>
      <c r="K920" s="183">
        <v>171</v>
      </c>
      <c r="L920" s="184">
        <v>1213</v>
      </c>
      <c r="M920" s="182">
        <v>757</v>
      </c>
      <c r="N920" s="187">
        <v>2160</v>
      </c>
      <c r="O920" s="190">
        <v>1641</v>
      </c>
      <c r="P920" s="182">
        <v>1247</v>
      </c>
      <c r="Q920" s="183">
        <v>691</v>
      </c>
      <c r="R920" s="184">
        <v>1420</v>
      </c>
      <c r="S920" s="185">
        <v>1225</v>
      </c>
      <c r="T920" s="182">
        <v>352</v>
      </c>
      <c r="U920" s="186">
        <v>125</v>
      </c>
      <c r="V920" s="184">
        <v>1435</v>
      </c>
      <c r="W920" s="191">
        <v>1179</v>
      </c>
      <c r="X920" s="182">
        <v>1231</v>
      </c>
      <c r="Y920" s="186">
        <v>385</v>
      </c>
      <c r="Z920" s="184">
        <v>2127</v>
      </c>
      <c r="AA920" s="182">
        <v>2541</v>
      </c>
      <c r="AB920" s="158">
        <f t="shared" si="17693"/>
        <v>15746</v>
      </c>
      <c r="AC920" s="159">
        <f t="shared" si="17694"/>
        <v>14754</v>
      </c>
      <c r="BI920" s="145" t="s">
        <v>28</v>
      </c>
      <c r="BJ920" s="128">
        <f>B920/B932</f>
        <v>5.4171886745176645E-2</v>
      </c>
      <c r="BK920" s="129">
        <f t="shared" ref="BK920" si="17996">C920/C932</f>
        <v>7.2094468614045989E-2</v>
      </c>
      <c r="BL920" s="130">
        <f t="shared" ref="BL920" si="17997">D920/D932</f>
        <v>5.9316731322738084E-2</v>
      </c>
      <c r="BM920" s="131">
        <f t="shared" ref="BM920" si="17998">E920/E932</f>
        <v>5.7666959578207382E-2</v>
      </c>
      <c r="BN920" s="128">
        <f t="shared" ref="BN920" si="17999">F920/F932</f>
        <v>4.1525592511451902E-2</v>
      </c>
      <c r="BO920" s="129">
        <f t="shared" ref="BO920" si="18000">G920/G932</f>
        <v>6.0436188060067925E-2</v>
      </c>
      <c r="BP920" s="130">
        <f t="shared" ref="BP920" si="18001">H920/H932</f>
        <v>5.8726472745050107E-2</v>
      </c>
      <c r="BQ920" s="131">
        <f t="shared" ref="BQ920" si="18002">I920/I932</f>
        <v>5.8360222566630253E-2</v>
      </c>
      <c r="BR920" s="128">
        <f t="shared" ref="BR920" si="18003">J920/J932</f>
        <v>5.8837373499646975E-2</v>
      </c>
      <c r="BS920" s="129">
        <f t="shared" ref="BS920" si="18004">K920/K932</f>
        <v>4.1605839416058395E-2</v>
      </c>
      <c r="BT920" s="130">
        <f t="shared" ref="BT920" si="18005">L920/L932</f>
        <v>7.3675898931000974E-2</v>
      </c>
      <c r="BU920" s="128">
        <f t="shared" ref="BU920" si="18006">M920/M932</f>
        <v>4.9503008108815069E-2</v>
      </c>
      <c r="BV920" s="132">
        <f t="shared" ref="BV920" si="18007">N920/N932</f>
        <v>6.1753101949797017E-2</v>
      </c>
      <c r="BW920" s="133">
        <f t="shared" ref="BW920" si="18008">O920/O932</f>
        <v>5.1636249213341721E-2</v>
      </c>
      <c r="BX920" s="128">
        <f t="shared" ref="BX920" si="18009">P920/P932</f>
        <v>6.8933112216694306E-2</v>
      </c>
      <c r="BY920" s="129">
        <f t="shared" ref="BY920" si="18010">Q920/Q932</f>
        <v>4.8782209671726084E-2</v>
      </c>
      <c r="BZ920" s="130">
        <f t="shared" ref="BZ920" si="18011">R920/R932</f>
        <v>6.1437286375632762E-2</v>
      </c>
      <c r="CA920" s="131">
        <f t="shared" ref="CA920" si="18012">S920/S932</f>
        <v>6.0682617526130675E-2</v>
      </c>
      <c r="CB920" s="128">
        <f t="shared" ref="CB920" si="18013">T920/T932</f>
        <v>7.9692098709531353E-2</v>
      </c>
      <c r="CC920" s="129">
        <f t="shared" ref="CC920" si="18014">U920/U932</f>
        <v>3.013500482160077E-2</v>
      </c>
      <c r="CD920" s="130">
        <f t="shared" ref="CD920" si="18015">V920/V932</f>
        <v>7.0881699184983951E-2</v>
      </c>
      <c r="CE920" s="131">
        <f t="shared" ref="CE920" si="18016">W920/W932</f>
        <v>5.6737247353224253E-2</v>
      </c>
      <c r="CF920" s="128">
        <f t="shared" ref="CF920" si="18017">X920/X932</f>
        <v>7.2625368731563417E-2</v>
      </c>
      <c r="CG920" s="129">
        <f t="shared" ref="CG920" si="18018">Y920/Y932</f>
        <v>5.1367578385590397E-2</v>
      </c>
      <c r="CH920" s="130">
        <f t="shared" ref="CH920" si="18019">Z920/Z932</f>
        <v>6.4390155299246202E-2</v>
      </c>
      <c r="CI920" s="128">
        <f t="shared" ref="CI920" si="18020">AA920/AA932</f>
        <v>7.0019289060347198E-2</v>
      </c>
      <c r="CJ920" s="134">
        <f t="shared" ref="CJ920" si="18021">AB920/AB932</f>
        <v>6.2410571667518837E-2</v>
      </c>
      <c r="CK920" s="135">
        <f t="shared" ref="CK920" si="18022">AC920/AC932</f>
        <v>5.8714442622689864E-2</v>
      </c>
    </row>
    <row r="921" spans="1:89" x14ac:dyDescent="0.2">
      <c r="A921" s="136" t="s">
        <v>29</v>
      </c>
      <c r="B921" s="192">
        <v>1219</v>
      </c>
      <c r="C921" s="176">
        <v>1860</v>
      </c>
      <c r="D921" s="177">
        <v>607</v>
      </c>
      <c r="E921" s="178">
        <v>739</v>
      </c>
      <c r="F921" s="175">
        <v>973</v>
      </c>
      <c r="G921" s="179">
        <v>2629</v>
      </c>
      <c r="H921" s="177">
        <v>2043</v>
      </c>
      <c r="I921" s="178">
        <v>3455</v>
      </c>
      <c r="J921" s="175">
        <v>511</v>
      </c>
      <c r="K921" s="176">
        <v>203</v>
      </c>
      <c r="L921" s="177">
        <v>1696</v>
      </c>
      <c r="M921" s="175">
        <v>720</v>
      </c>
      <c r="N921" s="180">
        <v>3013</v>
      </c>
      <c r="O921" s="193">
        <v>1934</v>
      </c>
      <c r="P921" s="175">
        <v>1793</v>
      </c>
      <c r="Q921" s="176">
        <v>864</v>
      </c>
      <c r="R921" s="177">
        <v>2071</v>
      </c>
      <c r="S921" s="178">
        <v>1551</v>
      </c>
      <c r="T921" s="175">
        <v>647</v>
      </c>
      <c r="U921" s="179">
        <v>160</v>
      </c>
      <c r="V921" s="177">
        <v>2009</v>
      </c>
      <c r="W921" s="194">
        <v>1262</v>
      </c>
      <c r="X921" s="175">
        <v>1410</v>
      </c>
      <c r="Y921" s="179">
        <v>414</v>
      </c>
      <c r="Z921" s="177">
        <v>2500</v>
      </c>
      <c r="AA921" s="175">
        <v>3184</v>
      </c>
      <c r="AB921" s="158">
        <f t="shared" si="17693"/>
        <v>20492</v>
      </c>
      <c r="AC921" s="159">
        <f t="shared" si="17694"/>
        <v>18975</v>
      </c>
      <c r="BI921" s="136" t="s">
        <v>29</v>
      </c>
      <c r="BJ921" s="128">
        <f>B921/B932</f>
        <v>6.1087446755199198E-2</v>
      </c>
      <c r="BK921" s="129">
        <f t="shared" ref="BK921" si="18023">C921/C932</f>
        <v>7.706650093225606E-2</v>
      </c>
      <c r="BL921" s="130">
        <f t="shared" ref="BL921" si="18024">D921/D932</f>
        <v>7.5960455512451508E-2</v>
      </c>
      <c r="BM921" s="131">
        <f t="shared" ref="BM921" si="18025">E921/E932</f>
        <v>8.1173110720562394E-2</v>
      </c>
      <c r="BN921" s="128">
        <f t="shared" ref="BN921" si="18026">F921/F932</f>
        <v>4.8446524596693886E-2</v>
      </c>
      <c r="BO921" s="129">
        <f t="shared" ref="BO921" si="18027">G921/G932</f>
        <v>0.10757395965465036</v>
      </c>
      <c r="BP921" s="130">
        <f t="shared" ref="BP921" si="18028">H921/H932</f>
        <v>6.2423612808604256E-2</v>
      </c>
      <c r="BQ921" s="131">
        <f t="shared" ref="BQ921" si="18029">I921/I932</f>
        <v>8.7781701770878323E-2</v>
      </c>
      <c r="BR921" s="128">
        <f t="shared" ref="BR921" si="18030">J921/J932</f>
        <v>0.12026359143327842</v>
      </c>
      <c r="BS921" s="129">
        <f t="shared" ref="BS921" si="18031">K921/K932</f>
        <v>4.9391727493917272E-2</v>
      </c>
      <c r="BT921" s="130">
        <f t="shared" ref="BT921" si="18032">L921/L932</f>
        <v>0.10301263362487852</v>
      </c>
      <c r="BU921" s="128">
        <f t="shared" ref="BU921" si="18033">M921/M932</f>
        <v>4.7083442322783157E-2</v>
      </c>
      <c r="BV921" s="132">
        <f t="shared" ref="BV921" si="18034">N921/N932</f>
        <v>8.6139859340156666E-2</v>
      </c>
      <c r="BW921" s="133">
        <f t="shared" ref="BW921" si="18035">O921/O932</f>
        <v>6.0855884203901825E-2</v>
      </c>
      <c r="BX921" s="128">
        <f t="shared" ref="BX921" si="18036">P921/P932</f>
        <v>9.9115533443891651E-2</v>
      </c>
      <c r="BY921" s="129">
        <f t="shared" ref="BY921" si="18037">Q921/Q932</f>
        <v>6.0995411224849985E-2</v>
      </c>
      <c r="BZ921" s="130">
        <f t="shared" ref="BZ921" si="18038">R921/R932</f>
        <v>8.9603253580236228E-2</v>
      </c>
      <c r="CA921" s="131">
        <f t="shared" ref="CA921" si="18039">S921/S932</f>
        <v>7.6831624312676469E-2</v>
      </c>
      <c r="CB921" s="128">
        <f t="shared" ref="CB921" si="18040">T921/T932</f>
        <v>0.14647951098030337</v>
      </c>
      <c r="CC921" s="129">
        <f t="shared" ref="CC921" si="18041">U921/U932</f>
        <v>3.8572806171648988E-2</v>
      </c>
      <c r="CD921" s="130">
        <f t="shared" ref="CD921" si="18042">V921/V932</f>
        <v>9.9234378858977526E-2</v>
      </c>
      <c r="CE921" s="131">
        <f t="shared" ref="CE921" si="18043">W921/W932</f>
        <v>6.0731472569778636E-2</v>
      </c>
      <c r="CF921" s="128">
        <f t="shared" ref="CF921" si="18044">X921/X932</f>
        <v>8.3185840707964601E-2</v>
      </c>
      <c r="CG921" s="129">
        <f t="shared" ref="CG921" si="18045">Y921/Y932</f>
        <v>5.5236824549699796E-2</v>
      </c>
      <c r="CH921" s="130">
        <f t="shared" ref="CH921" si="18046">Z921/Z932</f>
        <v>7.5681893863712046E-2</v>
      </c>
      <c r="CI921" s="128">
        <f t="shared" ref="CI921" si="18047">AA921/AA932</f>
        <v>8.7737668779278036E-2</v>
      </c>
      <c r="CJ921" s="134">
        <f t="shared" ref="CJ921" si="18048">AB921/AB932</f>
        <v>8.1221734701562048E-2</v>
      </c>
      <c r="CK921" s="135">
        <f t="shared" ref="CK921" si="18049">AC921/AC932</f>
        <v>7.5512169497461035E-2</v>
      </c>
    </row>
    <row r="922" spans="1:89" x14ac:dyDescent="0.2">
      <c r="A922" s="145" t="s">
        <v>30</v>
      </c>
      <c r="B922" s="189">
        <v>1625</v>
      </c>
      <c r="C922" s="183">
        <v>2420</v>
      </c>
      <c r="D922" s="184">
        <v>701</v>
      </c>
      <c r="E922" s="185">
        <v>806</v>
      </c>
      <c r="F922" s="182">
        <v>1145</v>
      </c>
      <c r="G922" s="186">
        <v>2965</v>
      </c>
      <c r="H922" s="184">
        <v>2248</v>
      </c>
      <c r="I922" s="185">
        <v>4019</v>
      </c>
      <c r="J922" s="182">
        <v>677</v>
      </c>
      <c r="K922" s="183">
        <v>181</v>
      </c>
      <c r="L922" s="184">
        <v>1682</v>
      </c>
      <c r="M922" s="182">
        <v>789</v>
      </c>
      <c r="N922" s="187">
        <v>3166</v>
      </c>
      <c r="O922" s="190">
        <v>2140</v>
      </c>
      <c r="P922" s="182">
        <v>1627</v>
      </c>
      <c r="Q922" s="183">
        <v>1076</v>
      </c>
      <c r="R922" s="184">
        <v>2071</v>
      </c>
      <c r="S922" s="185">
        <v>1836</v>
      </c>
      <c r="T922" s="182">
        <v>484</v>
      </c>
      <c r="U922" s="186">
        <v>205</v>
      </c>
      <c r="V922" s="184">
        <v>2096</v>
      </c>
      <c r="W922" s="191">
        <v>1468</v>
      </c>
      <c r="X922" s="182">
        <v>1938</v>
      </c>
      <c r="Y922" s="186">
        <v>494</v>
      </c>
      <c r="Z922" s="184">
        <v>2517</v>
      </c>
      <c r="AA922" s="182">
        <v>3329</v>
      </c>
      <c r="AB922" s="158">
        <f t="shared" si="17693"/>
        <v>21977</v>
      </c>
      <c r="AC922" s="159">
        <f t="shared" si="17694"/>
        <v>21728</v>
      </c>
      <c r="BI922" s="145" t="s">
        <v>30</v>
      </c>
      <c r="BJ922" s="128">
        <f>B922/B932</f>
        <v>8.143322475570032E-2</v>
      </c>
      <c r="BK922" s="129">
        <f t="shared" ref="BK922" si="18050">C922/C932</f>
        <v>0.10026931841723638</v>
      </c>
      <c r="BL922" s="130">
        <f t="shared" ref="BL922" si="18051">D922/D932</f>
        <v>8.7723689150294076E-2</v>
      </c>
      <c r="BM922" s="131">
        <f t="shared" ref="BM922" si="18052">E922/E932</f>
        <v>8.8532513181019332E-2</v>
      </c>
      <c r="BN922" s="128">
        <f t="shared" ref="BN922" si="18053">F922/F932</f>
        <v>5.7010555666201952E-2</v>
      </c>
      <c r="BO922" s="129">
        <f t="shared" ref="BO922" si="18054">G922/G932</f>
        <v>0.12132247636973689</v>
      </c>
      <c r="BP922" s="130">
        <f t="shared" ref="BP922" si="18055">H922/H932</f>
        <v>6.8687362503055488E-2</v>
      </c>
      <c r="BQ922" s="131">
        <f t="shared" ref="BQ922" si="18056">I922/I932</f>
        <v>0.10211133412942403</v>
      </c>
      <c r="BR922" s="128">
        <f t="shared" ref="BR922" si="18057">J922/J932</f>
        <v>0.159331607437044</v>
      </c>
      <c r="BS922" s="129">
        <f t="shared" ref="BS922" si="18058">K922/K932</f>
        <v>4.4038929440389292E-2</v>
      </c>
      <c r="BT922" s="130">
        <f t="shared" ref="BT922" si="18059">L922/L932</f>
        <v>0.10216229348882411</v>
      </c>
      <c r="BU922" s="128">
        <f t="shared" ref="BU922" si="18060">M922/M932</f>
        <v>5.1595605545383207E-2</v>
      </c>
      <c r="BV922" s="132">
        <f t="shared" ref="BV922" si="18061">N922/N932</f>
        <v>9.0514037394933952E-2</v>
      </c>
      <c r="BW922" s="133">
        <f t="shared" ref="BW922" si="18062">O922/O932</f>
        <v>6.7337948395217118E-2</v>
      </c>
      <c r="BX922" s="128">
        <f t="shared" ref="BX922" si="18063">P922/P932</f>
        <v>8.9939192924267553E-2</v>
      </c>
      <c r="BY922" s="129">
        <f t="shared" ref="BY922" si="18064">Q922/Q932</f>
        <v>7.5961877867984473E-2</v>
      </c>
      <c r="BZ922" s="130">
        <f t="shared" ref="BZ922" si="18065">R922/R932</f>
        <v>8.9603253580236228E-2</v>
      </c>
      <c r="CA922" s="131">
        <f t="shared" ref="CA922" si="18066">S922/S932</f>
        <v>9.0949621043245651E-2</v>
      </c>
      <c r="CB922" s="128">
        <f t="shared" ref="CB922" si="18067">T922/T932</f>
        <v>0.10957663572560561</v>
      </c>
      <c r="CC922" s="129">
        <f t="shared" ref="CC922" si="18068">U922/U932</f>
        <v>4.9421407907425267E-2</v>
      </c>
      <c r="CD922" s="130">
        <f t="shared" ref="CD922" si="18069">V922/V932</f>
        <v>0.10353173623116819</v>
      </c>
      <c r="CE922" s="131">
        <f t="shared" ref="CE922" si="18070">W922/W932</f>
        <v>7.0644850818094324E-2</v>
      </c>
      <c r="CF922" s="128">
        <f t="shared" ref="CF922" si="18071">X922/X932</f>
        <v>0.11433628318584071</v>
      </c>
      <c r="CG922" s="129">
        <f t="shared" ref="CG922" si="18072">Y922/Y932</f>
        <v>6.5910607071380925E-2</v>
      </c>
      <c r="CH922" s="130">
        <f t="shared" ref="CH922" si="18073">Z922/Z932</f>
        <v>7.6196530741985291E-2</v>
      </c>
      <c r="CI922" s="128">
        <f t="shared" ref="CI922" si="18074">AA922/AA932</f>
        <v>9.1733259851198679E-2</v>
      </c>
      <c r="CJ922" s="134">
        <f t="shared" ref="CJ922" si="18075">AB922/AB932</f>
        <v>8.7107654867081261E-2</v>
      </c>
      <c r="CK922" s="135">
        <f t="shared" ref="CK922" si="18076">AC922/AC932</f>
        <v>8.6467900861176991E-2</v>
      </c>
    </row>
    <row r="923" spans="1:89" x14ac:dyDescent="0.2">
      <c r="A923" s="136" t="s">
        <v>31</v>
      </c>
      <c r="B923" s="192">
        <v>1529</v>
      </c>
      <c r="C923" s="176">
        <v>2173</v>
      </c>
      <c r="D923" s="177">
        <v>502</v>
      </c>
      <c r="E923" s="178">
        <v>790</v>
      </c>
      <c r="F923" s="175">
        <v>872</v>
      </c>
      <c r="G923" s="179">
        <v>2581</v>
      </c>
      <c r="H923" s="177">
        <v>2204</v>
      </c>
      <c r="I923" s="178">
        <v>3631</v>
      </c>
      <c r="J923" s="175">
        <v>429</v>
      </c>
      <c r="K923" s="176">
        <v>175</v>
      </c>
      <c r="L923" s="177">
        <v>1709</v>
      </c>
      <c r="M923" s="175">
        <v>684</v>
      </c>
      <c r="N923" s="180">
        <v>3123</v>
      </c>
      <c r="O923" s="193">
        <v>2103</v>
      </c>
      <c r="P923" s="175">
        <v>1216</v>
      </c>
      <c r="Q923" s="176">
        <v>1053</v>
      </c>
      <c r="R923" s="177">
        <v>1755</v>
      </c>
      <c r="S923" s="178">
        <v>1822</v>
      </c>
      <c r="T923" s="175">
        <v>441</v>
      </c>
      <c r="U923" s="179">
        <v>217</v>
      </c>
      <c r="V923" s="177">
        <v>1956</v>
      </c>
      <c r="W923" s="194">
        <v>1249</v>
      </c>
      <c r="X923" s="175">
        <v>1575</v>
      </c>
      <c r="Y923" s="179">
        <v>537</v>
      </c>
      <c r="Z923" s="177">
        <v>2896</v>
      </c>
      <c r="AA923" s="175">
        <v>3299</v>
      </c>
      <c r="AB923" s="158">
        <f t="shared" si="17693"/>
        <v>20207</v>
      </c>
      <c r="AC923" s="159">
        <f t="shared" si="17694"/>
        <v>20314</v>
      </c>
      <c r="BI923" s="136" t="s">
        <v>31</v>
      </c>
      <c r="BJ923" s="128">
        <f>B923/B932</f>
        <v>7.6622400400902027E-2</v>
      </c>
      <c r="BK923" s="129">
        <f t="shared" ref="BK923" si="18077">C923/C932</f>
        <v>9.0035218562253994E-2</v>
      </c>
      <c r="BL923" s="130">
        <f t="shared" ref="BL923" si="18078">D923/D932</f>
        <v>6.2820673257414597E-2</v>
      </c>
      <c r="BM923" s="131">
        <f t="shared" ref="BM923" si="18079">E923/E932</f>
        <v>8.6775043936731105E-2</v>
      </c>
      <c r="BN923" s="128">
        <f t="shared" ref="BN923" si="18080">F923/F932</f>
        <v>4.3417645887273454E-2</v>
      </c>
      <c r="BO923" s="129">
        <f t="shared" ref="BO923" si="18081">G923/G932</f>
        <v>0.10560988583820942</v>
      </c>
      <c r="BP923" s="130">
        <f t="shared" ref="BP923" si="18082">H923/H932</f>
        <v>6.7342947934490346E-2</v>
      </c>
      <c r="BQ923" s="131">
        <f t="shared" ref="BQ923" si="18083">I923/I932</f>
        <v>9.2253360095530881E-2</v>
      </c>
      <c r="BR923" s="128">
        <f t="shared" ref="BR923" si="18084">J923/J932</f>
        <v>0.10096493292539421</v>
      </c>
      <c r="BS923" s="129">
        <f t="shared" ref="BS923" si="18085">K923/K932</f>
        <v>4.2579075425790751E-2</v>
      </c>
      <c r="BT923" s="130">
        <f t="shared" ref="BT923" si="18086">L923/L932</f>
        <v>0.10380223517978621</v>
      </c>
      <c r="BU923" s="128">
        <f t="shared" ref="BU923" si="18087">M923/M932</f>
        <v>4.4729270206643995E-2</v>
      </c>
      <c r="BV923" s="132">
        <f t="shared" ref="BV923" si="18088">N923/N932</f>
        <v>8.9284693235748183E-2</v>
      </c>
      <c r="BW923" s="133">
        <f t="shared" ref="BW923" si="18089">O923/O932</f>
        <v>6.617369414726243E-2</v>
      </c>
      <c r="BX923" s="128">
        <f t="shared" ref="BX923" si="18090">P923/P932</f>
        <v>6.721945826423438E-2</v>
      </c>
      <c r="BY923" s="129">
        <f t="shared" ref="BY923" si="18091">Q923/Q932</f>
        <v>7.433815743028592E-2</v>
      </c>
      <c r="BZ923" s="130">
        <f t="shared" ref="BZ923" si="18092">R923/R932</f>
        <v>7.5931294076926406E-2</v>
      </c>
      <c r="CA923" s="131">
        <f t="shared" ref="CA923" si="18093">S923/S932</f>
        <v>9.0256105414375593E-2</v>
      </c>
      <c r="CB923" s="128">
        <f t="shared" ref="CB923" si="18094">T923/T932</f>
        <v>9.9841521394611721E-2</v>
      </c>
      <c r="CC923" s="129">
        <f t="shared" ref="CC923" si="18095">U923/U932</f>
        <v>5.2314368370298937E-2</v>
      </c>
      <c r="CD923" s="130">
        <f t="shared" ref="CD923" si="18096">V923/V932</f>
        <v>9.6616448505803906E-2</v>
      </c>
      <c r="CE923" s="131">
        <f t="shared" ref="CE923" si="18097">W923/W932</f>
        <v>6.0105871029836382E-2</v>
      </c>
      <c r="CF923" s="128">
        <f t="shared" ref="CF923" si="18098">X923/X932</f>
        <v>9.2920353982300891E-2</v>
      </c>
      <c r="CG923" s="129">
        <f t="shared" ref="CG923" si="18099">Y923/Y932</f>
        <v>7.164776517678452E-2</v>
      </c>
      <c r="CH923" s="130">
        <f t="shared" ref="CH923" si="18100">Z923/Z932</f>
        <v>8.7669905851724031E-2</v>
      </c>
      <c r="CI923" s="128">
        <f t="shared" ref="CI923" si="18101">AA923/AA932</f>
        <v>9.090658583631854E-2</v>
      </c>
      <c r="CJ923" s="134">
        <f t="shared" ref="CJ923" si="18102">AB923/AB932</f>
        <v>8.0092113659694722E-2</v>
      </c>
      <c r="CK923" s="135">
        <f t="shared" ref="CK923" si="18103">AC923/AC932</f>
        <v>8.0840801642762763E-2</v>
      </c>
    </row>
    <row r="924" spans="1:89" x14ac:dyDescent="0.2">
      <c r="A924" s="145" t="s">
        <v>32</v>
      </c>
      <c r="B924" s="189">
        <v>1420</v>
      </c>
      <c r="C924" s="183">
        <v>2087</v>
      </c>
      <c r="D924" s="184">
        <v>387</v>
      </c>
      <c r="E924" s="185">
        <v>859</v>
      </c>
      <c r="F924" s="182">
        <v>789</v>
      </c>
      <c r="G924" s="186">
        <v>2654</v>
      </c>
      <c r="H924" s="184">
        <v>1856</v>
      </c>
      <c r="I924" s="185">
        <v>3547</v>
      </c>
      <c r="J924" s="182">
        <v>377</v>
      </c>
      <c r="K924" s="183">
        <v>160</v>
      </c>
      <c r="L924" s="184">
        <v>1529</v>
      </c>
      <c r="M924" s="182">
        <v>593</v>
      </c>
      <c r="N924" s="187">
        <v>2665</v>
      </c>
      <c r="O924" s="190">
        <v>1843</v>
      </c>
      <c r="P924" s="182">
        <v>844</v>
      </c>
      <c r="Q924" s="183">
        <v>1104</v>
      </c>
      <c r="R924" s="184">
        <v>1433</v>
      </c>
      <c r="S924" s="185">
        <v>1618</v>
      </c>
      <c r="T924" s="182">
        <v>298</v>
      </c>
      <c r="U924" s="186">
        <v>204</v>
      </c>
      <c r="V924" s="184">
        <v>1915</v>
      </c>
      <c r="W924" s="191">
        <v>1073</v>
      </c>
      <c r="X924" s="182">
        <v>1024</v>
      </c>
      <c r="Y924" s="186">
        <v>378</v>
      </c>
      <c r="Z924" s="184">
        <v>2160</v>
      </c>
      <c r="AA924" s="182">
        <v>2721</v>
      </c>
      <c r="AB924" s="158">
        <f t="shared" si="17693"/>
        <v>16697</v>
      </c>
      <c r="AC924" s="159">
        <f t="shared" si="17694"/>
        <v>18841</v>
      </c>
      <c r="BI924" s="145" t="s">
        <v>32</v>
      </c>
      <c r="BJ924" s="128">
        <f>B924/B932</f>
        <v>7.1160110248058128E-2</v>
      </c>
      <c r="BK924" s="129">
        <f t="shared" ref="BK924" si="18104">C924/C932</f>
        <v>8.6471928734203438E-2</v>
      </c>
      <c r="BL924" s="130">
        <f t="shared" ref="BL924" si="18105">D924/D932</f>
        <v>4.8429483168564637E-2</v>
      </c>
      <c r="BM924" s="131">
        <f t="shared" ref="BM924" si="18106">E924/E932</f>
        <v>9.4354130052724083E-2</v>
      </c>
      <c r="BN924" s="128">
        <f t="shared" ref="BN924" si="18107">F924/F932</f>
        <v>3.9285002987452695E-2</v>
      </c>
      <c r="BO924" s="129">
        <f t="shared" ref="BO924" si="18108">G924/G932</f>
        <v>0.10859691476738001</v>
      </c>
      <c r="BP924" s="130">
        <f t="shared" ref="BP924" si="18109">H924/H932</f>
        <v>5.6709850892202394E-2</v>
      </c>
      <c r="BQ924" s="131">
        <f t="shared" ref="BQ924" si="18110">I924/I932</f>
        <v>9.011915953149216E-2</v>
      </c>
      <c r="BR924" s="128">
        <f t="shared" ref="BR924" si="18111">J924/J932</f>
        <v>8.8726759237467645E-2</v>
      </c>
      <c r="BS924" s="129">
        <f t="shared" ref="BS924" si="18112">K924/K932</f>
        <v>3.8929440389294405E-2</v>
      </c>
      <c r="BT924" s="130">
        <f t="shared" ref="BT924" si="18113">L924/L932</f>
        <v>9.2869290573372204E-2</v>
      </c>
      <c r="BU924" s="128">
        <f t="shared" ref="BU924" si="18114">M924/M932</f>
        <v>3.877844624640335E-2</v>
      </c>
      <c r="BV924" s="132">
        <f t="shared" ref="BV924" si="18115">N924/N932</f>
        <v>7.6190748470467154E-2</v>
      </c>
      <c r="BW924" s="133">
        <f t="shared" ref="BW924" si="18116">O924/O932</f>
        <v>5.7992448080553809E-2</v>
      </c>
      <c r="BX924" s="128">
        <f t="shared" ref="BX924" si="18117">P924/P932</f>
        <v>4.6655610834715311E-2</v>
      </c>
      <c r="BY924" s="129">
        <f t="shared" ref="BY924" si="18118">Q924/Q932</f>
        <v>7.7938581009530536E-2</v>
      </c>
      <c r="BZ924" s="130">
        <f t="shared" ref="BZ924" si="18119">R924/R932</f>
        <v>6.1999740405832213E-2</v>
      </c>
      <c r="CA924" s="131">
        <f t="shared" ref="CA924" si="18120">S924/S932</f>
        <v>8.015059196512607E-2</v>
      </c>
      <c r="CB924" s="128">
        <f t="shared" ref="CB924" si="18121">T924/T932</f>
        <v>6.7466606293864612E-2</v>
      </c>
      <c r="CC924" s="129">
        <f t="shared" ref="CC924" si="18122">U924/U932</f>
        <v>4.9180327868852458E-2</v>
      </c>
      <c r="CD924" s="130">
        <f t="shared" ref="CD924" si="18123">V924/V932</f>
        <v>9.4591257100518647E-2</v>
      </c>
      <c r="CE924" s="131">
        <f t="shared" ref="CE924" si="18124">W924/W932</f>
        <v>5.1636188642925893E-2</v>
      </c>
      <c r="CF924" s="128">
        <f t="shared" ref="CF924" si="18125">X924/X932</f>
        <v>6.0412979351032452E-2</v>
      </c>
      <c r="CG924" s="129">
        <f t="shared" ref="CG924" si="18126">Y924/Y932</f>
        <v>5.0433622414943292E-2</v>
      </c>
      <c r="CH924" s="130">
        <f t="shared" ref="CH924" si="18127">Z924/Z932</f>
        <v>6.5389156298247209E-2</v>
      </c>
      <c r="CI924" s="128">
        <f t="shared" ref="CI924" si="18128">AA924/AA932</f>
        <v>7.4979333149628E-2</v>
      </c>
      <c r="CJ924" s="134">
        <f t="shared" ref="CJ924" si="18129">AB924/AB932</f>
        <v>6.6179938723012963E-2</v>
      </c>
      <c r="CK924" s="135">
        <f t="shared" ref="CK924" si="18130">AC924/AC932</f>
        <v>7.4978908326833391E-2</v>
      </c>
    </row>
    <row r="925" spans="1:89" x14ac:dyDescent="0.2">
      <c r="A925" s="136" t="s">
        <v>33</v>
      </c>
      <c r="B925" s="192">
        <v>1130</v>
      </c>
      <c r="C925" s="176">
        <v>1254</v>
      </c>
      <c r="D925" s="177">
        <v>251</v>
      </c>
      <c r="E925" s="178">
        <v>595</v>
      </c>
      <c r="F925" s="175">
        <v>626</v>
      </c>
      <c r="G925" s="179">
        <v>1627</v>
      </c>
      <c r="H925" s="177">
        <v>1453</v>
      </c>
      <c r="I925" s="178">
        <v>2394</v>
      </c>
      <c r="J925" s="175">
        <v>273</v>
      </c>
      <c r="K925" s="176">
        <v>89</v>
      </c>
      <c r="L925" s="177">
        <v>1090</v>
      </c>
      <c r="M925" s="175">
        <v>400</v>
      </c>
      <c r="N925" s="180">
        <v>1874</v>
      </c>
      <c r="O925" s="193">
        <v>1421</v>
      </c>
      <c r="P925" s="175">
        <v>599</v>
      </c>
      <c r="Q925" s="176">
        <v>907</v>
      </c>
      <c r="R925" s="177">
        <v>935</v>
      </c>
      <c r="S925" s="178">
        <v>1153</v>
      </c>
      <c r="T925" s="175">
        <v>142</v>
      </c>
      <c r="U925" s="179">
        <v>190</v>
      </c>
      <c r="V925" s="177">
        <v>1350</v>
      </c>
      <c r="W925" s="194">
        <v>899</v>
      </c>
      <c r="X925" s="175">
        <v>645</v>
      </c>
      <c r="Y925" s="179">
        <v>344</v>
      </c>
      <c r="Z925" s="177">
        <v>1699</v>
      </c>
      <c r="AA925" s="175">
        <v>1963</v>
      </c>
      <c r="AB925" s="158">
        <f t="shared" si="17693"/>
        <v>12067</v>
      </c>
      <c r="AC925" s="159">
        <f t="shared" si="17694"/>
        <v>13236</v>
      </c>
      <c r="BI925" s="136" t="s">
        <v>33</v>
      </c>
      <c r="BJ925" s="128">
        <f>B925/B932</f>
        <v>5.6627411676271611E-2</v>
      </c>
      <c r="BK925" s="129">
        <f t="shared" ref="BK925" si="18131">C925/C932</f>
        <v>5.1957737725295217E-2</v>
      </c>
      <c r="BL925" s="130">
        <f t="shared" ref="BL925" si="18132">D925/D932</f>
        <v>3.1410336628707299E-2</v>
      </c>
      <c r="BM925" s="131">
        <f t="shared" ref="BM925" si="18133">E925/E932</f>
        <v>6.5355887521968359E-2</v>
      </c>
      <c r="BN925" s="128">
        <f t="shared" ref="BN925" si="18134">F925/F932</f>
        <v>3.1169089822744474E-2</v>
      </c>
      <c r="BO925" s="129">
        <f t="shared" ref="BO925" si="18135">G925/G932</f>
        <v>6.6573918736445845E-2</v>
      </c>
      <c r="BP925" s="130">
        <f t="shared" ref="BP925" si="18136">H925/H932</f>
        <v>4.4396235639208019E-2</v>
      </c>
      <c r="BQ925" s="131">
        <f t="shared" ref="BQ925" si="18137">I925/I932</f>
        <v>6.0824716075103535E-2</v>
      </c>
      <c r="BR925" s="128">
        <f t="shared" ref="BR925" si="18138">J925/J932</f>
        <v>6.4250411861614495E-2</v>
      </c>
      <c r="BS925" s="129">
        <f t="shared" ref="BS925" si="18139">K925/K932</f>
        <v>2.1654501216545011E-2</v>
      </c>
      <c r="BT925" s="130">
        <f t="shared" ref="BT925" si="18140">L925/L932</f>
        <v>6.6205053449951409E-2</v>
      </c>
      <c r="BU925" s="128">
        <f t="shared" ref="BU925" si="18141">M925/M932</f>
        <v>2.6157467957101752E-2</v>
      </c>
      <c r="BV925" s="132">
        <f t="shared" ref="BV925" si="18142">N925/N932</f>
        <v>5.3576533821259077E-2</v>
      </c>
      <c r="BW925" s="133">
        <f t="shared" ref="BW925" si="18143">O925/O932</f>
        <v>4.4713656387665196E-2</v>
      </c>
      <c r="BX925" s="128">
        <f t="shared" ref="BX925" si="18144">P925/P932</f>
        <v>3.3112216694306244E-2</v>
      </c>
      <c r="BY925" s="129">
        <f t="shared" ref="BY925" si="18145">Q925/Q932</f>
        <v>6.4031062477938577E-2</v>
      </c>
      <c r="BZ925" s="130">
        <f t="shared" ref="BZ925" si="18146">R925/R932</f>
        <v>4.0453424479730021E-2</v>
      </c>
      <c r="CA925" s="131">
        <f t="shared" ref="CA925" si="18147">S925/S932</f>
        <v>5.7115965720513202E-2</v>
      </c>
      <c r="CB925" s="128">
        <f t="shared" ref="CB925" si="18148">T925/T932</f>
        <v>3.2148517093049583E-2</v>
      </c>
      <c r="CC925" s="129">
        <f t="shared" ref="CC925" si="18149">U925/U932</f>
        <v>4.580520732883317E-2</v>
      </c>
      <c r="CD925" s="130">
        <f t="shared" ref="CD925" si="18150">V925/V932</f>
        <v>6.6683131637441342E-2</v>
      </c>
      <c r="CE925" s="131">
        <f t="shared" ref="CE925" si="18151">W925/W932</f>
        <v>4.3262752646775746E-2</v>
      </c>
      <c r="CF925" s="128">
        <f t="shared" ref="CF925" si="18152">X925/X932</f>
        <v>3.8053097345132743E-2</v>
      </c>
      <c r="CG925" s="129">
        <f t="shared" ref="CG925" si="18153">Y925/Y932</f>
        <v>4.589726484322882E-2</v>
      </c>
      <c r="CH925" s="130">
        <f t="shared" ref="CH925" si="18154">Z925/Z932</f>
        <v>5.1433415069778707E-2</v>
      </c>
      <c r="CI925" s="128">
        <f t="shared" ref="CI925" si="18155">AA925/AA932</f>
        <v>5.4092036373656657E-2</v>
      </c>
      <c r="CJ925" s="134">
        <f t="shared" ref="CJ925" si="18156">AB925/AB932</f>
        <v>4.782855127092276E-2</v>
      </c>
      <c r="CK925" s="135">
        <f t="shared" ref="CK925" si="18157">AC925/AC932</f>
        <v>5.2673469062892983E-2</v>
      </c>
    </row>
    <row r="926" spans="1:89" x14ac:dyDescent="0.2">
      <c r="A926" s="145" t="s">
        <v>34</v>
      </c>
      <c r="B926" s="189">
        <v>442</v>
      </c>
      <c r="C926" s="183">
        <v>784</v>
      </c>
      <c r="D926" s="184">
        <v>112</v>
      </c>
      <c r="E926" s="185">
        <v>433</v>
      </c>
      <c r="F926" s="182">
        <v>302</v>
      </c>
      <c r="G926" s="186">
        <v>1204</v>
      </c>
      <c r="H926" s="184">
        <v>741</v>
      </c>
      <c r="I926" s="185">
        <v>1805</v>
      </c>
      <c r="J926" s="182">
        <v>235</v>
      </c>
      <c r="K926" s="183">
        <v>63</v>
      </c>
      <c r="L926" s="184">
        <v>818</v>
      </c>
      <c r="M926" s="182">
        <v>283</v>
      </c>
      <c r="N926" s="187">
        <v>1704</v>
      </c>
      <c r="O926" s="190">
        <v>1069</v>
      </c>
      <c r="P926" s="182">
        <v>432</v>
      </c>
      <c r="Q926" s="183">
        <v>787</v>
      </c>
      <c r="R926" s="184">
        <v>668</v>
      </c>
      <c r="S926" s="185">
        <v>994</v>
      </c>
      <c r="T926" s="182">
        <v>85</v>
      </c>
      <c r="U926" s="186">
        <v>175</v>
      </c>
      <c r="V926" s="184">
        <v>1113</v>
      </c>
      <c r="W926" s="191">
        <v>664</v>
      </c>
      <c r="X926" s="182">
        <v>367</v>
      </c>
      <c r="Y926" s="186">
        <v>293</v>
      </c>
      <c r="Z926" s="184">
        <v>1104</v>
      </c>
      <c r="AA926" s="182">
        <v>1422</v>
      </c>
      <c r="AB926" s="158">
        <f t="shared" si="17693"/>
        <v>8123</v>
      </c>
      <c r="AC926" s="159">
        <f t="shared" si="17694"/>
        <v>9976</v>
      </c>
      <c r="BI926" s="145" t="s">
        <v>34</v>
      </c>
      <c r="BJ926" s="128">
        <f>B926/B932</f>
        <v>2.2149837133550489E-2</v>
      </c>
      <c r="BK926" s="129">
        <f t="shared" ref="BK926" si="18158">C926/C932</f>
        <v>3.2483944478972446E-2</v>
      </c>
      <c r="BL926" s="130">
        <f t="shared" ref="BL926" si="18159">D926/D932</f>
        <v>1.4015767738706044E-2</v>
      </c>
      <c r="BM926" s="131">
        <f t="shared" ref="BM926" si="18160">E926/E932</f>
        <v>4.7561511423550085E-2</v>
      </c>
      <c r="BN926" s="128">
        <f t="shared" ref="BN926" si="18161">F926/F932</f>
        <v>1.503684524995021E-2</v>
      </c>
      <c r="BO926" s="129">
        <f t="shared" ref="BO926" si="18162">G926/G932</f>
        <v>4.9265518229060105E-2</v>
      </c>
      <c r="BP926" s="130">
        <f t="shared" ref="BP926" si="18163">H926/H932</f>
        <v>2.2641163529699339E-2</v>
      </c>
      <c r="BQ926" s="131">
        <f t="shared" ref="BQ926" si="18164">I926/I932</f>
        <v>4.5859904977260599E-2</v>
      </c>
      <c r="BR926" s="128">
        <f t="shared" ref="BR926" si="18165">J926/J932</f>
        <v>5.5307131089668157E-2</v>
      </c>
      <c r="BS926" s="129">
        <f t="shared" ref="BS926" si="18166">K926/K932</f>
        <v>1.5328467153284672E-2</v>
      </c>
      <c r="BT926" s="130">
        <f t="shared" ref="BT926" si="18167">L926/L932</f>
        <v>4.9684159378036927E-2</v>
      </c>
      <c r="BU926" s="128">
        <f t="shared" ref="BU926" si="18168">M926/M932</f>
        <v>1.850640857964949E-2</v>
      </c>
      <c r="BV926" s="132">
        <f t="shared" ref="BV926" si="18169">N926/N932</f>
        <v>4.8716335982617646E-2</v>
      </c>
      <c r="BW926" s="133">
        <f t="shared" ref="BW926" si="18170">O926/O932</f>
        <v>3.3637507866582754E-2</v>
      </c>
      <c r="BX926" s="128">
        <f t="shared" ref="BX926" si="18171">P926/P932</f>
        <v>2.3880597014925373E-2</v>
      </c>
      <c r="BY926" s="129">
        <f t="shared" ref="BY926" si="18172">Q926/Q932</f>
        <v>5.5559477585598309E-2</v>
      </c>
      <c r="BZ926" s="130">
        <f t="shared" ref="BZ926" si="18173">R926/R932</f>
        <v>2.8901484013325835E-2</v>
      </c>
      <c r="CA926" s="131">
        <f t="shared" ref="CA926" si="18174">S926/S932</f>
        <v>4.9239609649774606E-2</v>
      </c>
      <c r="CB926" s="128">
        <f t="shared" ref="CB926" si="18175">T926/T932</f>
        <v>1.9243830654290243E-2</v>
      </c>
      <c r="CC926" s="129">
        <f t="shared" ref="CC926" si="18176">U926/U932</f>
        <v>4.2189006750241079E-2</v>
      </c>
      <c r="CD926" s="130">
        <f t="shared" ref="CD926" si="18177">V926/V932</f>
        <v>5.4976537416646085E-2</v>
      </c>
      <c r="CE926" s="131">
        <f t="shared" ref="CE926" si="18178">W926/W932</f>
        <v>3.1953801732435033E-2</v>
      </c>
      <c r="CF926" s="128">
        <f t="shared" ref="CF926" si="18179">X926/X932</f>
        <v>2.1651917404129792E-2</v>
      </c>
      <c r="CG926" s="129">
        <f t="shared" ref="CG926" si="18180">Y926/Y932</f>
        <v>3.9092728485657105E-2</v>
      </c>
      <c r="CH926" s="130">
        <f t="shared" ref="CH926" si="18181">Z926/Z932</f>
        <v>3.3421124330215241E-2</v>
      </c>
      <c r="CI926" s="128">
        <f t="shared" ref="CI926" si="18182">AA926/AA932</f>
        <v>3.9184348305318271E-2</v>
      </c>
      <c r="CJ926" s="134">
        <f t="shared" ref="CJ926" si="18183">AB926/AB932</f>
        <v>3.2196181484520227E-2</v>
      </c>
      <c r="CK926" s="135">
        <f t="shared" ref="CK926" si="18184">AC926/AC932</f>
        <v>3.9700100284936563E-2</v>
      </c>
    </row>
    <row r="927" spans="1:89" x14ac:dyDescent="0.2">
      <c r="A927" s="136" t="s">
        <v>35</v>
      </c>
      <c r="B927" s="192">
        <v>0</v>
      </c>
      <c r="C927" s="176">
        <v>431</v>
      </c>
      <c r="D927" s="177">
        <v>5</v>
      </c>
      <c r="E927" s="178">
        <v>300</v>
      </c>
      <c r="F927" s="175">
        <v>12</v>
      </c>
      <c r="G927" s="179">
        <v>738</v>
      </c>
      <c r="H927" s="177">
        <v>128</v>
      </c>
      <c r="I927" s="178">
        <v>851</v>
      </c>
      <c r="J927" s="175">
        <v>57</v>
      </c>
      <c r="K927" s="176">
        <v>42</v>
      </c>
      <c r="L927" s="177">
        <v>601</v>
      </c>
      <c r="M927" s="175">
        <v>89</v>
      </c>
      <c r="N927" s="180">
        <v>505</v>
      </c>
      <c r="O927" s="193">
        <v>274</v>
      </c>
      <c r="P927" s="175">
        <v>88</v>
      </c>
      <c r="Q927" s="176">
        <v>172</v>
      </c>
      <c r="R927" s="177">
        <v>132</v>
      </c>
      <c r="S927" s="178">
        <v>148</v>
      </c>
      <c r="T927" s="175">
        <v>7</v>
      </c>
      <c r="U927" s="179">
        <v>12</v>
      </c>
      <c r="V927" s="177">
        <v>306</v>
      </c>
      <c r="W927" s="194">
        <v>21</v>
      </c>
      <c r="X927" s="175">
        <v>64</v>
      </c>
      <c r="Y927" s="179">
        <v>16</v>
      </c>
      <c r="Z927" s="177">
        <v>68</v>
      </c>
      <c r="AA927" s="175">
        <v>101</v>
      </c>
      <c r="AB927" s="158">
        <f t="shared" si="17693"/>
        <v>1973</v>
      </c>
      <c r="AC927" s="159">
        <f t="shared" si="17694"/>
        <v>3195</v>
      </c>
      <c r="BI927" s="136" t="s">
        <v>35</v>
      </c>
      <c r="BJ927" s="128">
        <f>B927/B932</f>
        <v>0</v>
      </c>
      <c r="BK927" s="129">
        <f t="shared" ref="BK927" si="18185">C927/C932</f>
        <v>1.7857882742904497E-2</v>
      </c>
      <c r="BL927" s="130">
        <f t="shared" ref="BL927" si="18186">D927/D932</f>
        <v>6.2570391690651981E-4</v>
      </c>
      <c r="BM927" s="131">
        <f t="shared" ref="BM927" si="18187">E927/E932</f>
        <v>3.2952548330404216E-2</v>
      </c>
      <c r="BN927" s="128">
        <f t="shared" ref="BN927" si="18188">F927/F932</f>
        <v>5.9749053973312094E-4</v>
      </c>
      <c r="BO927" s="129">
        <f t="shared" ref="BO927" si="18189">G927/G932</f>
        <v>3.0197634927779368E-2</v>
      </c>
      <c r="BP927" s="130">
        <f t="shared" ref="BP927" si="18190">H927/H932</f>
        <v>3.911024199462234E-3</v>
      </c>
      <c r="BQ927" s="131">
        <f t="shared" ref="BQ927" si="18191">I927/I932</f>
        <v>2.1621484285677988E-2</v>
      </c>
      <c r="BR927" s="128">
        <f t="shared" ref="BR927" si="18192">J927/J932</f>
        <v>1.3414921157919511E-2</v>
      </c>
      <c r="BS927" s="129">
        <f t="shared" ref="BS927" si="18193">K927/K932</f>
        <v>1.0218978102189781E-2</v>
      </c>
      <c r="BT927" s="130">
        <f t="shared" ref="BT927" si="18194">L927/L932</f>
        <v>3.6503887269193389E-2</v>
      </c>
      <c r="BU927" s="128">
        <f t="shared" ref="BU927" si="18195">M927/M932</f>
        <v>5.8200366204551402E-3</v>
      </c>
      <c r="BV927" s="132">
        <f t="shared" ref="BV927" si="18196">N927/N932</f>
        <v>1.4437646520670136E-2</v>
      </c>
      <c r="BW927" s="133">
        <f t="shared" ref="BW927" si="18197">O927/O932</f>
        <v>8.6217747010698554E-3</v>
      </c>
      <c r="BX927" s="128">
        <f t="shared" ref="BX927" si="18198">P927/P932</f>
        <v>4.8645660585959092E-3</v>
      </c>
      <c r="BY927" s="129">
        <f t="shared" ref="BY927" si="18199">Q927/Q932</f>
        <v>1.2142605012354394E-2</v>
      </c>
      <c r="BZ927" s="130">
        <f t="shared" ref="BZ927" si="18200">R927/R932</f>
        <v>5.7110716912560028E-3</v>
      </c>
      <c r="CA927" s="131">
        <f t="shared" ref="CA927" si="18201">S927/S932</f>
        <v>7.3314509337692579E-3</v>
      </c>
      <c r="CB927" s="128">
        <f t="shared" ref="CB927" si="18202">T927/T932</f>
        <v>1.5847860538827259E-3</v>
      </c>
      <c r="CC927" s="129">
        <f t="shared" ref="CC927" si="18203">U927/U932</f>
        <v>2.8929604628736743E-3</v>
      </c>
      <c r="CD927" s="130">
        <f t="shared" ref="CD927" si="18204">V927/V932</f>
        <v>1.5114843171153372E-2</v>
      </c>
      <c r="CE927" s="131">
        <f t="shared" ref="CE927" si="18205">W927/W932</f>
        <v>1.0105871029836382E-3</v>
      </c>
      <c r="CF927" s="128">
        <f t="shared" ref="CF927" si="18206">X927/X932</f>
        <v>3.7758112094395282E-3</v>
      </c>
      <c r="CG927" s="129">
        <f t="shared" ref="CG927" si="18207">Y927/Y932</f>
        <v>2.1347565043362241E-3</v>
      </c>
      <c r="CH927" s="130">
        <f t="shared" ref="CH927" si="18208">Z927/Z932</f>
        <v>2.0585475130929678E-3</v>
      </c>
      <c r="CI927" s="128">
        <f t="shared" ref="CI927" si="18209">AA927/AA932</f>
        <v>2.7831358500964454E-3</v>
      </c>
      <c r="CJ927" s="134">
        <f t="shared" ref="CJ927" si="18210">AB927/AB932</f>
        <v>7.8201484758043099E-3</v>
      </c>
      <c r="CK927" s="135">
        <f t="shared" ref="CK927" si="18211">AC927/AC932</f>
        <v>1.2714697314592254E-2</v>
      </c>
    </row>
    <row r="928" spans="1:89" x14ac:dyDescent="0.2">
      <c r="A928" s="145" t="s">
        <v>36</v>
      </c>
      <c r="B928" s="189">
        <v>0</v>
      </c>
      <c r="C928" s="183">
        <v>0</v>
      </c>
      <c r="D928" s="184">
        <v>0</v>
      </c>
      <c r="E928" s="185">
        <v>0</v>
      </c>
      <c r="F928" s="182">
        <v>0</v>
      </c>
      <c r="G928" s="186">
        <v>0</v>
      </c>
      <c r="H928" s="184">
        <v>0</v>
      </c>
      <c r="I928" s="185">
        <v>0</v>
      </c>
      <c r="J928" s="182">
        <v>0</v>
      </c>
      <c r="K928" s="186">
        <v>0</v>
      </c>
      <c r="L928" s="184">
        <v>0</v>
      </c>
      <c r="M928" s="182">
        <v>0</v>
      </c>
      <c r="N928" s="187">
        <v>0</v>
      </c>
      <c r="O928" s="190">
        <v>0</v>
      </c>
      <c r="P928" s="182">
        <v>0</v>
      </c>
      <c r="Q928" s="186">
        <v>0</v>
      </c>
      <c r="R928" s="184">
        <v>0</v>
      </c>
      <c r="S928" s="185">
        <v>0</v>
      </c>
      <c r="T928" s="182">
        <v>0</v>
      </c>
      <c r="U928" s="186">
        <v>0</v>
      </c>
      <c r="V928" s="184">
        <v>0</v>
      </c>
      <c r="W928" s="185">
        <v>0</v>
      </c>
      <c r="X928" s="182">
        <v>0</v>
      </c>
      <c r="Y928" s="186">
        <v>0</v>
      </c>
      <c r="Z928" s="184">
        <v>0</v>
      </c>
      <c r="AA928" s="182">
        <v>0</v>
      </c>
      <c r="AB928" s="158">
        <f t="shared" ref="AB928:AB931" si="18212">SUM(B928,D928,F928,H928,J928,L928,N928,P928,R928,T928,V928,X928,Z928)</f>
        <v>0</v>
      </c>
      <c r="AC928" s="159">
        <f t="shared" si="17694"/>
        <v>0</v>
      </c>
      <c r="BI928" s="145" t="s">
        <v>36</v>
      </c>
      <c r="BJ928" s="128">
        <f>B928/B932</f>
        <v>0</v>
      </c>
      <c r="BK928" s="129">
        <f t="shared" ref="BK928" si="18213">C928/C932</f>
        <v>0</v>
      </c>
      <c r="BL928" s="130">
        <f t="shared" ref="BL928" si="18214">D928/D932</f>
        <v>0</v>
      </c>
      <c r="BM928" s="131">
        <f t="shared" ref="BM928" si="18215">E928/E932</f>
        <v>0</v>
      </c>
      <c r="BN928" s="128">
        <f t="shared" ref="BN928" si="18216">F928/F932</f>
        <v>0</v>
      </c>
      <c r="BO928" s="129">
        <f t="shared" ref="BO928" si="18217">G928/G932</f>
        <v>0</v>
      </c>
      <c r="BP928" s="130">
        <f t="shared" ref="BP928" si="18218">H928/H932</f>
        <v>0</v>
      </c>
      <c r="BQ928" s="131">
        <f t="shared" ref="BQ928" si="18219">I928/I932</f>
        <v>0</v>
      </c>
      <c r="BR928" s="128">
        <f t="shared" ref="BR928" si="18220">J928/J932</f>
        <v>0</v>
      </c>
      <c r="BS928" s="129">
        <f t="shared" ref="BS928" si="18221">K928/K932</f>
        <v>0</v>
      </c>
      <c r="BT928" s="130">
        <f t="shared" ref="BT928" si="18222">L928/L932</f>
        <v>0</v>
      </c>
      <c r="BU928" s="128">
        <f t="shared" ref="BU928" si="18223">M928/M932</f>
        <v>0</v>
      </c>
      <c r="BV928" s="132">
        <f t="shared" ref="BV928" si="18224">N928/N932</f>
        <v>0</v>
      </c>
      <c r="BW928" s="133">
        <f t="shared" ref="BW928" si="18225">O928/O932</f>
        <v>0</v>
      </c>
      <c r="BX928" s="128">
        <f t="shared" ref="BX928" si="18226">P928/P932</f>
        <v>0</v>
      </c>
      <c r="BY928" s="129">
        <f t="shared" ref="BY928" si="18227">Q928/Q932</f>
        <v>0</v>
      </c>
      <c r="BZ928" s="130">
        <f t="shared" ref="BZ928" si="18228">R928/R932</f>
        <v>0</v>
      </c>
      <c r="CA928" s="131">
        <f t="shared" ref="CA928" si="18229">S928/S932</f>
        <v>0</v>
      </c>
      <c r="CB928" s="128">
        <f t="shared" ref="CB928" si="18230">T928/T932</f>
        <v>0</v>
      </c>
      <c r="CC928" s="129">
        <f t="shared" ref="CC928" si="18231">U928/U932</f>
        <v>0</v>
      </c>
      <c r="CD928" s="130">
        <f t="shared" ref="CD928" si="18232">V928/V932</f>
        <v>0</v>
      </c>
      <c r="CE928" s="131">
        <f t="shared" ref="CE928" si="18233">W928/W932</f>
        <v>0</v>
      </c>
      <c r="CF928" s="128">
        <f t="shared" ref="CF928" si="18234">X928/X932</f>
        <v>0</v>
      </c>
      <c r="CG928" s="129">
        <f t="shared" ref="CG928" si="18235">Y928/Y932</f>
        <v>0</v>
      </c>
      <c r="CH928" s="130">
        <f t="shared" ref="CH928" si="18236">Z928/Z932</f>
        <v>0</v>
      </c>
      <c r="CI928" s="128">
        <f t="shared" ref="CI928" si="18237">AA928/AA932</f>
        <v>0</v>
      </c>
      <c r="CJ928" s="134">
        <f t="shared" ref="CJ928" si="18238">AB928/AB932</f>
        <v>0</v>
      </c>
      <c r="CK928" s="135">
        <f t="shared" ref="CK928" si="18239">AC928/AC932</f>
        <v>0</v>
      </c>
    </row>
    <row r="929" spans="1:89" x14ac:dyDescent="0.2">
      <c r="A929" s="136" t="s">
        <v>37</v>
      </c>
      <c r="B929" s="58">
        <v>0</v>
      </c>
      <c r="C929" s="59">
        <v>0</v>
      </c>
      <c r="D929" s="138">
        <v>0</v>
      </c>
      <c r="E929" s="139">
        <v>0</v>
      </c>
      <c r="F929" s="137">
        <v>0</v>
      </c>
      <c r="G929" s="140">
        <v>0</v>
      </c>
      <c r="H929" s="138">
        <v>0</v>
      </c>
      <c r="I929" s="139">
        <v>0</v>
      </c>
      <c r="J929" s="137">
        <v>0</v>
      </c>
      <c r="K929" s="140">
        <v>0</v>
      </c>
      <c r="L929" s="138"/>
      <c r="M929" s="137">
        <v>0</v>
      </c>
      <c r="N929" s="141">
        <v>0</v>
      </c>
      <c r="O929" s="142">
        <v>0</v>
      </c>
      <c r="P929" s="137">
        <v>0</v>
      </c>
      <c r="Q929" s="140">
        <v>0</v>
      </c>
      <c r="R929" s="138"/>
      <c r="S929" s="139">
        <v>0</v>
      </c>
      <c r="T929" s="137">
        <v>0</v>
      </c>
      <c r="U929" s="140">
        <v>0</v>
      </c>
      <c r="V929" s="138">
        <v>0</v>
      </c>
      <c r="W929" s="139">
        <v>0</v>
      </c>
      <c r="X929" s="137">
        <v>0</v>
      </c>
      <c r="Y929" s="140">
        <v>0</v>
      </c>
      <c r="Z929" s="143">
        <v>0</v>
      </c>
      <c r="AA929" s="144">
        <v>0</v>
      </c>
      <c r="AB929" s="158">
        <f t="shared" si="18212"/>
        <v>0</v>
      </c>
      <c r="AC929" s="159">
        <f t="shared" si="17694"/>
        <v>0</v>
      </c>
      <c r="BI929" s="136" t="s">
        <v>37</v>
      </c>
      <c r="BJ929" s="128">
        <f>B929/B932</f>
        <v>0</v>
      </c>
      <c r="BK929" s="129">
        <f t="shared" ref="BK929" si="18240">C929/C932</f>
        <v>0</v>
      </c>
      <c r="BL929" s="130">
        <f t="shared" ref="BL929" si="18241">D929/D932</f>
        <v>0</v>
      </c>
      <c r="BM929" s="131">
        <f t="shared" ref="BM929" si="18242">E929/E932</f>
        <v>0</v>
      </c>
      <c r="BN929" s="128">
        <f t="shared" ref="BN929" si="18243">F929/F932</f>
        <v>0</v>
      </c>
      <c r="BO929" s="129">
        <f t="shared" ref="BO929" si="18244">G929/G932</f>
        <v>0</v>
      </c>
      <c r="BP929" s="130">
        <f t="shared" ref="BP929" si="18245">H929/H932</f>
        <v>0</v>
      </c>
      <c r="BQ929" s="131">
        <f t="shared" ref="BQ929" si="18246">I929/I932</f>
        <v>0</v>
      </c>
      <c r="BR929" s="128">
        <f t="shared" ref="BR929" si="18247">J929/J932</f>
        <v>0</v>
      </c>
      <c r="BS929" s="129">
        <f t="shared" ref="BS929" si="18248">K929/K932</f>
        <v>0</v>
      </c>
      <c r="BT929" s="130">
        <f t="shared" ref="BT929" si="18249">L929/L932</f>
        <v>0</v>
      </c>
      <c r="BU929" s="128">
        <f t="shared" ref="BU929" si="18250">M929/M932</f>
        <v>0</v>
      </c>
      <c r="BV929" s="132">
        <f t="shared" ref="BV929" si="18251">N929/N932</f>
        <v>0</v>
      </c>
      <c r="BW929" s="133">
        <f t="shared" ref="BW929" si="18252">O929/O932</f>
        <v>0</v>
      </c>
      <c r="BX929" s="128">
        <f t="shared" ref="BX929" si="18253">P929/P932</f>
        <v>0</v>
      </c>
      <c r="BY929" s="129">
        <f t="shared" ref="BY929" si="18254">Q929/Q932</f>
        <v>0</v>
      </c>
      <c r="BZ929" s="130">
        <f t="shared" ref="BZ929" si="18255">R929/R932</f>
        <v>0</v>
      </c>
      <c r="CA929" s="131">
        <f t="shared" ref="CA929" si="18256">S929/S932</f>
        <v>0</v>
      </c>
      <c r="CB929" s="128">
        <f t="shared" ref="CB929" si="18257">T929/T932</f>
        <v>0</v>
      </c>
      <c r="CC929" s="129">
        <f t="shared" ref="CC929" si="18258">U929/U932</f>
        <v>0</v>
      </c>
      <c r="CD929" s="130">
        <f t="shared" ref="CD929" si="18259">V929/V932</f>
        <v>0</v>
      </c>
      <c r="CE929" s="131">
        <f t="shared" ref="CE929" si="18260">W929/W932</f>
        <v>0</v>
      </c>
      <c r="CF929" s="128">
        <f t="shared" ref="CF929" si="18261">X929/X932</f>
        <v>0</v>
      </c>
      <c r="CG929" s="129">
        <f t="shared" ref="CG929" si="18262">Y929/Y932</f>
        <v>0</v>
      </c>
      <c r="CH929" s="130">
        <f t="shared" ref="CH929" si="18263">Z929/Z932</f>
        <v>0</v>
      </c>
      <c r="CI929" s="128">
        <f t="shared" ref="CI929" si="18264">AA929/AA932</f>
        <v>0</v>
      </c>
      <c r="CJ929" s="134">
        <f t="shared" ref="CJ929" si="18265">AB929/AB932</f>
        <v>0</v>
      </c>
      <c r="CK929" s="135">
        <f t="shared" ref="CK929" si="18266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2"/>
        <v>0</v>
      </c>
      <c r="AC930" s="159">
        <f t="shared" si="17694"/>
        <v>0</v>
      </c>
      <c r="BI930" s="145" t="s">
        <v>38</v>
      </c>
      <c r="BJ930" s="128">
        <f>B930/B932</f>
        <v>0</v>
      </c>
      <c r="BK930" s="129">
        <f t="shared" ref="BK930" si="18267">C930/C932</f>
        <v>0</v>
      </c>
      <c r="BL930" s="130">
        <f t="shared" ref="BL930" si="18268">D930/D932</f>
        <v>0</v>
      </c>
      <c r="BM930" s="131">
        <f t="shared" ref="BM930" si="18269">E930/E932</f>
        <v>0</v>
      </c>
      <c r="BN930" s="128">
        <f t="shared" ref="BN930" si="18270">F930/F932</f>
        <v>0</v>
      </c>
      <c r="BO930" s="129">
        <f t="shared" ref="BO930" si="18271">G930/G932</f>
        <v>0</v>
      </c>
      <c r="BP930" s="130">
        <f t="shared" ref="BP930" si="18272">H930/H932</f>
        <v>0</v>
      </c>
      <c r="BQ930" s="131">
        <f t="shared" ref="BQ930" si="18273">I930/I932</f>
        <v>0</v>
      </c>
      <c r="BR930" s="128">
        <f t="shared" ref="BR930" si="18274">J930/J932</f>
        <v>0</v>
      </c>
      <c r="BS930" s="129">
        <f t="shared" ref="BS930" si="18275">K930/K932</f>
        <v>0</v>
      </c>
      <c r="BT930" s="130">
        <f t="shared" ref="BT930" si="18276">L930/L932</f>
        <v>0</v>
      </c>
      <c r="BU930" s="128">
        <f t="shared" ref="BU930" si="18277">M930/M932</f>
        <v>0</v>
      </c>
      <c r="BV930" s="132">
        <f t="shared" ref="BV930" si="18278">N930/N932</f>
        <v>0</v>
      </c>
      <c r="BW930" s="133">
        <f t="shared" ref="BW930" si="18279">O930/O932</f>
        <v>0</v>
      </c>
      <c r="BX930" s="128">
        <f t="shared" ref="BX930" si="18280">P930/P932</f>
        <v>0</v>
      </c>
      <c r="BY930" s="129">
        <f t="shared" ref="BY930" si="18281">Q930/Q932</f>
        <v>0</v>
      </c>
      <c r="BZ930" s="130">
        <f t="shared" ref="BZ930" si="18282">R930/R932</f>
        <v>0</v>
      </c>
      <c r="CA930" s="131">
        <f t="shared" ref="CA930" si="18283">S930/S932</f>
        <v>0</v>
      </c>
      <c r="CB930" s="128">
        <f t="shared" ref="CB930" si="18284">T930/T932</f>
        <v>0</v>
      </c>
      <c r="CC930" s="129">
        <f t="shared" ref="CC930" si="18285">U930/U932</f>
        <v>0</v>
      </c>
      <c r="CD930" s="130">
        <f t="shared" ref="CD930" si="18286">V930/V932</f>
        <v>0</v>
      </c>
      <c r="CE930" s="131">
        <f t="shared" ref="CE930" si="18287">W930/W932</f>
        <v>0</v>
      </c>
      <c r="CF930" s="128">
        <f t="shared" ref="CF930" si="18288">X930/X932</f>
        <v>0</v>
      </c>
      <c r="CG930" s="129">
        <f t="shared" ref="CG930" si="18289">Y930/Y932</f>
        <v>0</v>
      </c>
      <c r="CH930" s="130">
        <f t="shared" ref="CH930" si="18290">Z930/Z932</f>
        <v>0</v>
      </c>
      <c r="CI930" s="128">
        <f t="shared" ref="CI930" si="18291">AA930/AA932</f>
        <v>0</v>
      </c>
      <c r="CJ930" s="134">
        <f t="shared" ref="CJ930" si="18292">AB930/AB932</f>
        <v>0</v>
      </c>
      <c r="CK930" s="135">
        <f t="shared" ref="CK930" si="18293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2"/>
        <v>0</v>
      </c>
      <c r="AC931" s="159">
        <f t="shared" si="17694"/>
        <v>0</v>
      </c>
      <c r="BI931" s="136" t="s">
        <v>39</v>
      </c>
      <c r="BJ931" s="128">
        <f>B931/B932</f>
        <v>0</v>
      </c>
      <c r="BK931" s="129">
        <f t="shared" ref="BK931" si="18294">C931/C932</f>
        <v>0</v>
      </c>
      <c r="BL931" s="130">
        <f t="shared" ref="BL931" si="18295">D931/D932</f>
        <v>0</v>
      </c>
      <c r="BM931" s="131">
        <f t="shared" ref="BM931" si="18296">E931/E932</f>
        <v>0</v>
      </c>
      <c r="BN931" s="128">
        <f t="shared" ref="BN931" si="18297">F931/F932</f>
        <v>0</v>
      </c>
      <c r="BO931" s="129">
        <f t="shared" ref="BO931" si="18298">G931/G932</f>
        <v>0</v>
      </c>
      <c r="BP931" s="130">
        <f t="shared" ref="BP931" si="18299">H931/H932</f>
        <v>0</v>
      </c>
      <c r="BQ931" s="131">
        <f t="shared" ref="BQ931" si="18300">I931/I932</f>
        <v>0</v>
      </c>
      <c r="BR931" s="128">
        <f t="shared" ref="BR931" si="18301">J931/J932</f>
        <v>0</v>
      </c>
      <c r="BS931" s="129">
        <f t="shared" ref="BS931" si="18302">K931/K932</f>
        <v>0</v>
      </c>
      <c r="BT931" s="130">
        <f t="shared" ref="BT931" si="18303">L931/L932</f>
        <v>0</v>
      </c>
      <c r="BU931" s="128">
        <f t="shared" ref="BU931" si="18304">M931/M932</f>
        <v>0</v>
      </c>
      <c r="BV931" s="132">
        <f t="shared" ref="BV931" si="18305">N931/N932</f>
        <v>0</v>
      </c>
      <c r="BW931" s="133">
        <f t="shared" ref="BW931" si="18306">O931/O932</f>
        <v>0</v>
      </c>
      <c r="BX931" s="128">
        <f t="shared" ref="BX931" si="18307">P931/P932</f>
        <v>0</v>
      </c>
      <c r="BY931" s="129">
        <f t="shared" ref="BY931" si="18308">Q931/Q932</f>
        <v>0</v>
      </c>
      <c r="BZ931" s="130">
        <f t="shared" ref="BZ931" si="18309">R931/R932</f>
        <v>0</v>
      </c>
      <c r="CA931" s="131">
        <f t="shared" ref="CA931" si="18310">S931/S932</f>
        <v>0</v>
      </c>
      <c r="CB931" s="128">
        <f t="shared" ref="CB931" si="18311">T931/T932</f>
        <v>0</v>
      </c>
      <c r="CC931" s="129">
        <f t="shared" ref="CC931" si="18312">U931/U932</f>
        <v>0</v>
      </c>
      <c r="CD931" s="130">
        <f t="shared" ref="CD931" si="18313">V931/V932</f>
        <v>0</v>
      </c>
      <c r="CE931" s="131">
        <f t="shared" ref="CE931" si="18314">W931/W932</f>
        <v>0</v>
      </c>
      <c r="CF931" s="128">
        <f t="shared" ref="CF931" si="18315">X931/X932</f>
        <v>0</v>
      </c>
      <c r="CG931" s="129">
        <f t="shared" ref="CG931" si="18316">Y931/Y932</f>
        <v>0</v>
      </c>
      <c r="CH931" s="130">
        <f t="shared" ref="CH931" si="18317">Z931/Z932</f>
        <v>0</v>
      </c>
      <c r="CI931" s="128">
        <f t="shared" ref="CI931" si="18318">AA931/AA932</f>
        <v>0</v>
      </c>
      <c r="CJ931" s="134">
        <f t="shared" ref="CJ931" si="18319">AB931/AB932</f>
        <v>0</v>
      </c>
      <c r="CK931" s="135">
        <f t="shared" ref="CK931" si="18320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21">SUM(B909:B931)</f>
        <v>19955</v>
      </c>
      <c r="C932" s="21">
        <f t="shared" si="18321"/>
        <v>24135</v>
      </c>
      <c r="D932" s="20">
        <f t="shared" si="18321"/>
        <v>7991</v>
      </c>
      <c r="E932" s="21">
        <f t="shared" si="18321"/>
        <v>9104</v>
      </c>
      <c r="F932" s="20">
        <f t="shared" si="18321"/>
        <v>20084</v>
      </c>
      <c r="G932" s="21">
        <f t="shared" si="18321"/>
        <v>24439</v>
      </c>
      <c r="H932" s="20">
        <f t="shared" si="18321"/>
        <v>32728</v>
      </c>
      <c r="I932" s="21">
        <f t="shared" si="18321"/>
        <v>39359</v>
      </c>
      <c r="J932" s="20">
        <f t="shared" si="18321"/>
        <v>4249</v>
      </c>
      <c r="K932" s="21">
        <f t="shared" si="18321"/>
        <v>4110</v>
      </c>
      <c r="L932" s="20">
        <f t="shared" si="18321"/>
        <v>16464</v>
      </c>
      <c r="M932" s="21">
        <f t="shared" si="18321"/>
        <v>15292</v>
      </c>
      <c r="N932" s="20">
        <f t="shared" si="18321"/>
        <v>34978</v>
      </c>
      <c r="O932" s="21">
        <f t="shared" si="18321"/>
        <v>31780</v>
      </c>
      <c r="P932" s="20">
        <f t="shared" si="18321"/>
        <v>18090</v>
      </c>
      <c r="Q932" s="21">
        <f t="shared" si="18321"/>
        <v>14165</v>
      </c>
      <c r="R932" s="20">
        <f t="shared" si="18321"/>
        <v>23113</v>
      </c>
      <c r="S932" s="21">
        <f t="shared" si="18321"/>
        <v>20187</v>
      </c>
      <c r="T932" s="20">
        <f t="shared" si="18321"/>
        <v>4417</v>
      </c>
      <c r="U932" s="21">
        <f t="shared" si="18321"/>
        <v>4148</v>
      </c>
      <c r="V932" s="20">
        <f t="shared" si="18321"/>
        <v>20245</v>
      </c>
      <c r="W932" s="21">
        <f t="shared" si="18321"/>
        <v>20780</v>
      </c>
      <c r="X932" s="20">
        <f t="shared" si="18321"/>
        <v>16950</v>
      </c>
      <c r="Y932" s="21">
        <f t="shared" si="18321"/>
        <v>7495</v>
      </c>
      <c r="Z932" s="20">
        <f t="shared" si="18321"/>
        <v>33033</v>
      </c>
      <c r="AA932" s="21">
        <f t="shared" si="18321"/>
        <v>36290</v>
      </c>
      <c r="AB932" s="160">
        <f t="shared" ref="AB932:AC932" si="18322">SUM(AB908:AB931)</f>
        <v>252297</v>
      </c>
      <c r="AC932" s="161">
        <f t="shared" si="18322"/>
        <v>251284</v>
      </c>
      <c r="BI932" s="229" t="s">
        <v>13</v>
      </c>
      <c r="BJ932" s="154">
        <f>SUM(BJ908:BJ931)</f>
        <v>1</v>
      </c>
      <c r="BK932" s="155">
        <f t="shared" ref="BK932:CK932" si="18323">SUM(BK908:BK931)</f>
        <v>0.99999999999999989</v>
      </c>
      <c r="BL932" s="154">
        <f t="shared" si="18323"/>
        <v>0.99999999999999989</v>
      </c>
      <c r="BM932" s="155">
        <f t="shared" si="18323"/>
        <v>0.99999999999999989</v>
      </c>
      <c r="BN932" s="154">
        <f t="shared" si="18323"/>
        <v>0.99999999999999989</v>
      </c>
      <c r="BO932" s="155">
        <f t="shared" si="18323"/>
        <v>0.99999999999999989</v>
      </c>
      <c r="BP932" s="154">
        <f t="shared" si="18323"/>
        <v>1</v>
      </c>
      <c r="BQ932" s="155">
        <f t="shared" si="18323"/>
        <v>1</v>
      </c>
      <c r="BR932" s="154">
        <f t="shared" si="18323"/>
        <v>0.99999999999999989</v>
      </c>
      <c r="BS932" s="155">
        <f t="shared" si="18323"/>
        <v>1</v>
      </c>
      <c r="BT932" s="154">
        <f t="shared" si="18323"/>
        <v>1</v>
      </c>
      <c r="BU932" s="155">
        <f t="shared" si="18323"/>
        <v>0.99999999999999989</v>
      </c>
      <c r="BV932" s="154">
        <f t="shared" si="18323"/>
        <v>0.99999999999999978</v>
      </c>
      <c r="BW932" s="155">
        <f t="shared" si="18323"/>
        <v>1</v>
      </c>
      <c r="BX932" s="154">
        <f t="shared" si="18323"/>
        <v>1</v>
      </c>
      <c r="BY932" s="155">
        <f t="shared" si="18323"/>
        <v>1</v>
      </c>
      <c r="BZ932" s="154">
        <f t="shared" si="18323"/>
        <v>0.99999999999999989</v>
      </c>
      <c r="CA932" s="155">
        <f t="shared" si="18323"/>
        <v>0.99999999999999989</v>
      </c>
      <c r="CB932" s="154">
        <f t="shared" si="18323"/>
        <v>1</v>
      </c>
      <c r="CC932" s="155">
        <f t="shared" si="18323"/>
        <v>0.99999999999999978</v>
      </c>
      <c r="CD932" s="154">
        <f t="shared" si="18323"/>
        <v>1</v>
      </c>
      <c r="CE932" s="155">
        <f t="shared" si="18323"/>
        <v>0.99999999999999989</v>
      </c>
      <c r="CF932" s="154">
        <f t="shared" si="18323"/>
        <v>1.0000000000000002</v>
      </c>
      <c r="CG932" s="155">
        <f t="shared" si="18323"/>
        <v>1</v>
      </c>
      <c r="CH932" s="154">
        <f t="shared" si="18323"/>
        <v>1</v>
      </c>
      <c r="CI932" s="155">
        <f t="shared" si="18323"/>
        <v>1</v>
      </c>
      <c r="CJ932" s="154">
        <f t="shared" si="18323"/>
        <v>0.99999999999999989</v>
      </c>
      <c r="CK932" s="155">
        <f t="shared" si="18323"/>
        <v>0.99999999999999989</v>
      </c>
    </row>
    <row r="933" spans="1:89" ht="13.5" thickTop="1" x14ac:dyDescent="0.2">
      <c r="A933" s="173"/>
    </row>
    <row r="935" spans="1:89" x14ac:dyDescent="0.2">
      <c r="A935" s="305">
        <f>+A904+1</f>
        <v>44773</v>
      </c>
      <c r="B935" s="305"/>
      <c r="C935" s="305"/>
      <c r="D935" s="305"/>
      <c r="AE935" s="232"/>
      <c r="BI935" s="310">
        <f>+BI873+2</f>
        <v>44773</v>
      </c>
      <c r="BJ935" s="310"/>
      <c r="BK935" s="310"/>
      <c r="BL935" s="310"/>
    </row>
    <row r="936" spans="1:89" ht="13.5" thickBot="1" x14ac:dyDescent="0.25">
      <c r="AE936" s="232" t="s">
        <v>84</v>
      </c>
    </row>
    <row r="937" spans="1:89" ht="14.25" thickTop="1" thickBot="1" x14ac:dyDescent="0.25">
      <c r="A937" s="301" t="s">
        <v>0</v>
      </c>
      <c r="B937" s="303" t="s">
        <v>1</v>
      </c>
      <c r="C937" s="304"/>
      <c r="D937" s="303" t="s">
        <v>2</v>
      </c>
      <c r="E937" s="304"/>
      <c r="F937" s="303" t="s">
        <v>3</v>
      </c>
      <c r="G937" s="304"/>
      <c r="H937" s="303" t="s">
        <v>4</v>
      </c>
      <c r="I937" s="304"/>
      <c r="J937" s="303" t="s">
        <v>5</v>
      </c>
      <c r="K937" s="304"/>
      <c r="L937" s="303" t="s">
        <v>6</v>
      </c>
      <c r="M937" s="304"/>
      <c r="N937" s="303" t="s">
        <v>7</v>
      </c>
      <c r="O937" s="304"/>
      <c r="P937" s="303" t="s">
        <v>8</v>
      </c>
      <c r="Q937" s="304"/>
      <c r="R937" s="303" t="s">
        <v>9</v>
      </c>
      <c r="S937" s="304"/>
      <c r="T937" s="303" t="s">
        <v>10</v>
      </c>
      <c r="U937" s="304"/>
      <c r="V937" s="303" t="s">
        <v>11</v>
      </c>
      <c r="W937" s="304"/>
      <c r="X937" s="303" t="s">
        <v>12</v>
      </c>
      <c r="Y937" s="304"/>
      <c r="Z937" s="306" t="s">
        <v>40</v>
      </c>
      <c r="AA937" s="307"/>
      <c r="AB937" s="308" t="s">
        <v>41</v>
      </c>
      <c r="AC937" s="309"/>
      <c r="AE937" s="301" t="s">
        <v>0</v>
      </c>
      <c r="AF937" s="303" t="s">
        <v>1</v>
      </c>
      <c r="AG937" s="304"/>
      <c r="AH937" s="303" t="s">
        <v>2</v>
      </c>
      <c r="AI937" s="304"/>
      <c r="AJ937" s="303" t="s">
        <v>3</v>
      </c>
      <c r="AK937" s="304"/>
      <c r="AL937" s="303" t="s">
        <v>4</v>
      </c>
      <c r="AM937" s="304"/>
      <c r="AN937" s="303" t="s">
        <v>5</v>
      </c>
      <c r="AO937" s="304"/>
      <c r="AP937" s="303" t="s">
        <v>6</v>
      </c>
      <c r="AQ937" s="304"/>
      <c r="AR937" s="303" t="s">
        <v>7</v>
      </c>
      <c r="AS937" s="304"/>
      <c r="AT937" s="303" t="s">
        <v>8</v>
      </c>
      <c r="AU937" s="304"/>
      <c r="AV937" s="303" t="s">
        <v>9</v>
      </c>
      <c r="AW937" s="304"/>
      <c r="AX937" s="303" t="s">
        <v>10</v>
      </c>
      <c r="AY937" s="304"/>
      <c r="AZ937" s="303" t="s">
        <v>11</v>
      </c>
      <c r="BA937" s="304"/>
      <c r="BB937" s="303" t="s">
        <v>12</v>
      </c>
      <c r="BC937" s="304"/>
      <c r="BD937" s="306" t="s">
        <v>40</v>
      </c>
      <c r="BE937" s="307"/>
      <c r="BF937" s="308" t="s">
        <v>41</v>
      </c>
      <c r="BG937" s="309"/>
      <c r="BI937" s="301" t="s">
        <v>0</v>
      </c>
      <c r="BJ937" s="303" t="s">
        <v>1</v>
      </c>
      <c r="BK937" s="304"/>
      <c r="BL937" s="303" t="s">
        <v>2</v>
      </c>
      <c r="BM937" s="304"/>
      <c r="BN937" s="303" t="s">
        <v>3</v>
      </c>
      <c r="BO937" s="304"/>
      <c r="BP937" s="303" t="s">
        <v>4</v>
      </c>
      <c r="BQ937" s="304"/>
      <c r="BR937" s="303" t="s">
        <v>5</v>
      </c>
      <c r="BS937" s="304"/>
      <c r="BT937" s="303" t="s">
        <v>6</v>
      </c>
      <c r="BU937" s="304"/>
      <c r="BV937" s="303" t="s">
        <v>7</v>
      </c>
      <c r="BW937" s="304"/>
      <c r="BX937" s="303" t="s">
        <v>8</v>
      </c>
      <c r="BY937" s="304"/>
      <c r="BZ937" s="303" t="s">
        <v>9</v>
      </c>
      <c r="CA937" s="304"/>
      <c r="CB937" s="303" t="s">
        <v>10</v>
      </c>
      <c r="CC937" s="304"/>
      <c r="CD937" s="303" t="s">
        <v>11</v>
      </c>
      <c r="CE937" s="304"/>
      <c r="CF937" s="303" t="s">
        <v>12</v>
      </c>
      <c r="CG937" s="304"/>
      <c r="CH937" s="306" t="s">
        <v>40</v>
      </c>
      <c r="CI937" s="307"/>
      <c r="CJ937" s="303" t="s">
        <v>41</v>
      </c>
      <c r="CK937" s="304"/>
    </row>
    <row r="938" spans="1:89" ht="15" thickTop="1" thickBot="1" x14ac:dyDescent="0.3">
      <c r="A938" s="302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2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2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587</v>
      </c>
      <c r="AG939" s="172">
        <f t="shared" ref="AG939:AV941" si="18324">SUMIF($A$9:$A$32,$AE939,C$939:C$962)</f>
        <v>608</v>
      </c>
      <c r="AH939" s="126">
        <f t="shared" si="18324"/>
        <v>325</v>
      </c>
      <c r="AI939" s="166">
        <f t="shared" si="18324"/>
        <v>279</v>
      </c>
      <c r="AJ939" s="125">
        <f t="shared" si="18324"/>
        <v>1024</v>
      </c>
      <c r="AK939" s="127">
        <f t="shared" si="18324"/>
        <v>804</v>
      </c>
      <c r="AL939" s="126">
        <f t="shared" si="18324"/>
        <v>1295</v>
      </c>
      <c r="AM939" s="166">
        <f t="shared" si="18324"/>
        <v>1379</v>
      </c>
      <c r="AN939" s="125">
        <f t="shared" si="18324"/>
        <v>100</v>
      </c>
      <c r="AO939" s="127">
        <f t="shared" si="18324"/>
        <v>172</v>
      </c>
      <c r="AP939" s="126">
        <f t="shared" si="18324"/>
        <v>317</v>
      </c>
      <c r="AQ939" s="125">
        <f t="shared" si="18324"/>
        <v>647</v>
      </c>
      <c r="AR939" s="165">
        <f t="shared" si="18324"/>
        <v>1366</v>
      </c>
      <c r="AS939" s="167">
        <f t="shared" si="18324"/>
        <v>1195</v>
      </c>
      <c r="AT939" s="125">
        <f t="shared" si="18324"/>
        <v>717</v>
      </c>
      <c r="AU939" s="127">
        <f t="shared" si="18324"/>
        <v>478</v>
      </c>
      <c r="AV939" s="126">
        <f t="shared" si="18324"/>
        <v>870</v>
      </c>
      <c r="AW939" s="166">
        <f t="shared" ref="AW939:BE941" si="18325">SUMIF($A$9:$A$32,$AE939,S$939:S$962)</f>
        <v>800</v>
      </c>
      <c r="AX939" s="125">
        <f t="shared" si="18325"/>
        <v>181</v>
      </c>
      <c r="AY939" s="127">
        <f t="shared" si="18325"/>
        <v>212</v>
      </c>
      <c r="AZ939" s="126">
        <f t="shared" si="18325"/>
        <v>525</v>
      </c>
      <c r="BA939" s="166">
        <f t="shared" si="18325"/>
        <v>916</v>
      </c>
      <c r="BB939" s="125">
        <f t="shared" si="18325"/>
        <v>536</v>
      </c>
      <c r="BC939" s="127">
        <f t="shared" si="18325"/>
        <v>423</v>
      </c>
      <c r="BD939" s="170">
        <f t="shared" si="18325"/>
        <v>1279</v>
      </c>
      <c r="BE939" s="171">
        <f t="shared" si="18325"/>
        <v>1812</v>
      </c>
      <c r="BF939" s="156">
        <f t="shared" ref="BF939:BG941" si="18326">SUMIF($A$9:$A$32,$AE939,AB$908:AB$931)</f>
        <v>15515</v>
      </c>
      <c r="BG939" s="157">
        <f t="shared" si="18326"/>
        <v>15797</v>
      </c>
      <c r="BI939" s="124" t="s">
        <v>16</v>
      </c>
      <c r="BJ939" s="128">
        <f>B939/B963</f>
        <v>0</v>
      </c>
      <c r="BK939" s="129">
        <f t="shared" ref="BK939" si="18327">C939/C963</f>
        <v>0</v>
      </c>
      <c r="BL939" s="130">
        <f t="shared" ref="BL939" si="18328">D939/D963</f>
        <v>0</v>
      </c>
      <c r="BM939" s="131">
        <f t="shared" ref="BM939" si="18329">E939/E963</f>
        <v>0</v>
      </c>
      <c r="BN939" s="128">
        <f t="shared" ref="BN939" si="18330">F939/F963</f>
        <v>0</v>
      </c>
      <c r="BO939" s="129">
        <f t="shared" ref="BO939" si="18331">G939/G963</f>
        <v>0</v>
      </c>
      <c r="BP939" s="130">
        <f t="shared" ref="BP939" si="18332">H939/H963</f>
        <v>0</v>
      </c>
      <c r="BQ939" s="131">
        <f t="shared" ref="BQ939" si="18333">I939/I963</f>
        <v>0</v>
      </c>
      <c r="BR939" s="128">
        <f t="shared" ref="BR939" si="18334">J939/J963</f>
        <v>0</v>
      </c>
      <c r="BS939" s="129">
        <f t="shared" ref="BS939" si="18335">K939/K963</f>
        <v>0</v>
      </c>
      <c r="BT939" s="130">
        <f t="shared" ref="BT939" si="18336">L939/L963</f>
        <v>0</v>
      </c>
      <c r="BU939" s="128">
        <f t="shared" ref="BU939" si="18337">M939/M963</f>
        <v>0</v>
      </c>
      <c r="BV939" s="132">
        <f t="shared" ref="BV939" si="18338">N939/N963</f>
        <v>0</v>
      </c>
      <c r="BW939" s="133">
        <f t="shared" ref="BW939" si="18339">O939/O963</f>
        <v>0</v>
      </c>
      <c r="BX939" s="128">
        <f t="shared" ref="BX939" si="18340">P939/P963</f>
        <v>0</v>
      </c>
      <c r="BY939" s="129">
        <f t="shared" ref="BY939" si="18341">Q939/Q963</f>
        <v>0</v>
      </c>
      <c r="BZ939" s="130">
        <f t="shared" ref="BZ939" si="18342">R939/R963</f>
        <v>0</v>
      </c>
      <c r="CA939" s="131">
        <f t="shared" ref="CA939" si="18343">S939/S963</f>
        <v>0</v>
      </c>
      <c r="CB939" s="128">
        <f t="shared" ref="CB939" si="18344">T939/T963</f>
        <v>0</v>
      </c>
      <c r="CC939" s="129">
        <f t="shared" ref="CC939" si="18345">U939/U963</f>
        <v>0</v>
      </c>
      <c r="CD939" s="130">
        <f t="shared" ref="CD939" si="18346">V939/V963</f>
        <v>0</v>
      </c>
      <c r="CE939" s="131">
        <f t="shared" ref="CE939" si="18347">W939/W963</f>
        <v>0</v>
      </c>
      <c r="CF939" s="128">
        <f t="shared" ref="CF939" si="18348">X939/X963</f>
        <v>0</v>
      </c>
      <c r="CG939" s="129">
        <f t="shared" ref="CG939" si="18349">Y939/Y963</f>
        <v>0</v>
      </c>
      <c r="CH939" s="130">
        <f t="shared" ref="CH939" si="18350">Z939/Z963</f>
        <v>0</v>
      </c>
      <c r="CI939" s="128">
        <f t="shared" ref="CI939" si="18351">AA939/AA963</f>
        <v>0</v>
      </c>
      <c r="CJ939" s="134">
        <f t="shared" ref="CJ939" si="18352">AB939/AB963</f>
        <v>0</v>
      </c>
      <c r="CK939" s="135">
        <f t="shared" ref="CK939" si="18353">AC939/AC963</f>
        <v>0</v>
      </c>
    </row>
    <row r="940" spans="1:89" x14ac:dyDescent="0.2">
      <c r="A940" s="136" t="s">
        <v>17</v>
      </c>
      <c r="B940" s="175">
        <v>95</v>
      </c>
      <c r="C940" s="176">
        <v>0</v>
      </c>
      <c r="D940" s="177">
        <v>71</v>
      </c>
      <c r="E940" s="178">
        <v>1</v>
      </c>
      <c r="F940" s="175">
        <v>207</v>
      </c>
      <c r="G940" s="179">
        <v>4</v>
      </c>
      <c r="H940" s="177">
        <v>251</v>
      </c>
      <c r="I940" s="178">
        <v>37</v>
      </c>
      <c r="J940" s="175">
        <v>3</v>
      </c>
      <c r="K940" s="179">
        <v>14</v>
      </c>
      <c r="L940" s="177">
        <v>40</v>
      </c>
      <c r="M940" s="175">
        <v>27</v>
      </c>
      <c r="N940" s="180">
        <v>82</v>
      </c>
      <c r="O940" s="181">
        <v>67</v>
      </c>
      <c r="P940" s="175">
        <v>25</v>
      </c>
      <c r="Q940" s="179">
        <v>24</v>
      </c>
      <c r="R940" s="177">
        <v>14</v>
      </c>
      <c r="S940" s="178">
        <v>12</v>
      </c>
      <c r="T940" s="175">
        <v>2</v>
      </c>
      <c r="U940" s="179">
        <v>0</v>
      </c>
      <c r="V940" s="177">
        <v>6</v>
      </c>
      <c r="W940" s="178">
        <v>0</v>
      </c>
      <c r="X940" s="175">
        <v>1</v>
      </c>
      <c r="Y940" s="179">
        <v>0</v>
      </c>
      <c r="Z940" s="177">
        <v>0</v>
      </c>
      <c r="AA940" s="175">
        <v>0</v>
      </c>
      <c r="AB940" s="158">
        <f t="shared" ref="AB940:AB962" si="18354">SUM(B940,D940,F940,H940,J940,L940,N940,P940,R940,T940,V940,X940,Z940)</f>
        <v>797</v>
      </c>
      <c r="AC940" s="159">
        <f t="shared" ref="AC940:AC962" si="18355">SUM(C940,E940,G940,I940,K940,M940,O940,Q940,S940,U940,W940,Y940,AA940)</f>
        <v>186</v>
      </c>
      <c r="AE940" s="237" t="str">
        <f>$AE$10</f>
        <v>08:00 - 08:59</v>
      </c>
      <c r="AF940" s="125">
        <f>SUMIF($A$9:$A$32,$AE940,B$939:B$962)</f>
        <v>853</v>
      </c>
      <c r="AG940" s="176">
        <f t="shared" si="18324"/>
        <v>794</v>
      </c>
      <c r="AH940" s="177">
        <f t="shared" si="18324"/>
        <v>333</v>
      </c>
      <c r="AI940" s="178">
        <f t="shared" si="18324"/>
        <v>430</v>
      </c>
      <c r="AJ940" s="238">
        <f t="shared" si="18324"/>
        <v>1141</v>
      </c>
      <c r="AK940" s="179">
        <f t="shared" si="18324"/>
        <v>757</v>
      </c>
      <c r="AL940" s="177">
        <f t="shared" si="18324"/>
        <v>1532</v>
      </c>
      <c r="AM940" s="178">
        <f t="shared" si="18324"/>
        <v>1491</v>
      </c>
      <c r="AN940" s="238">
        <f t="shared" si="18324"/>
        <v>87</v>
      </c>
      <c r="AO940" s="179">
        <f t="shared" si="18324"/>
        <v>190</v>
      </c>
      <c r="AP940" s="177">
        <f t="shared" si="18324"/>
        <v>353</v>
      </c>
      <c r="AQ940" s="238">
        <f t="shared" si="18324"/>
        <v>759</v>
      </c>
      <c r="AR940" s="180">
        <f t="shared" si="18324"/>
        <v>1367</v>
      </c>
      <c r="AS940" s="181">
        <f t="shared" si="18324"/>
        <v>1394</v>
      </c>
      <c r="AT940" s="238">
        <f t="shared" si="18324"/>
        <v>735</v>
      </c>
      <c r="AU940" s="179">
        <f t="shared" si="18324"/>
        <v>483</v>
      </c>
      <c r="AV940" s="177">
        <f t="shared" si="18324"/>
        <v>1066</v>
      </c>
      <c r="AW940" s="178">
        <f t="shared" si="18325"/>
        <v>788</v>
      </c>
      <c r="AX940" s="238">
        <f t="shared" si="18325"/>
        <v>127</v>
      </c>
      <c r="AY940" s="179">
        <f t="shared" si="18325"/>
        <v>114</v>
      </c>
      <c r="AZ940" s="177">
        <f t="shared" si="18325"/>
        <v>486</v>
      </c>
      <c r="BA940" s="178">
        <f t="shared" si="18325"/>
        <v>878</v>
      </c>
      <c r="BB940" s="238">
        <f t="shared" si="18325"/>
        <v>552</v>
      </c>
      <c r="BC940" s="179">
        <f t="shared" si="18325"/>
        <v>285</v>
      </c>
      <c r="BD940" s="177">
        <f t="shared" si="18325"/>
        <v>1552</v>
      </c>
      <c r="BE940" s="238">
        <f t="shared" si="18325"/>
        <v>1880</v>
      </c>
      <c r="BF940" s="158">
        <f t="shared" si="18326"/>
        <v>14494</v>
      </c>
      <c r="BG940" s="159">
        <f t="shared" si="18326"/>
        <v>14472</v>
      </c>
      <c r="BI940" s="136" t="s">
        <v>17</v>
      </c>
      <c r="BJ940" s="128">
        <f>B940/B963</f>
        <v>5.212620027434842E-3</v>
      </c>
      <c r="BK940" s="129">
        <f t="shared" ref="BK940" si="18356">C940/C963</f>
        <v>0</v>
      </c>
      <c r="BL940" s="130">
        <f t="shared" ref="BL940" si="18357">D940/D963</f>
        <v>1.1172305271439812E-2</v>
      </c>
      <c r="BM940" s="131">
        <f t="shared" ref="BM940" si="18358">E940/E963</f>
        <v>1.5415446277169725E-4</v>
      </c>
      <c r="BN940" s="128">
        <f t="shared" ref="BN940" si="18359">F940/F963</f>
        <v>1.2103139800035082E-2</v>
      </c>
      <c r="BO940" s="129">
        <f t="shared" ref="BO940" si="18360">G940/G963</f>
        <v>2.8250582668267534E-4</v>
      </c>
      <c r="BP940" s="130">
        <f t="shared" ref="BP940" si="18361">H940/H963</f>
        <v>8.4846026434100674E-3</v>
      </c>
      <c r="BQ940" s="131">
        <f t="shared" ref="BQ940" si="18362">I940/I963</f>
        <v>1.2638770281810418E-3</v>
      </c>
      <c r="BR940" s="128">
        <f t="shared" ref="BR940" si="18363">J940/J963</f>
        <v>1.1235955056179776E-3</v>
      </c>
      <c r="BS940" s="129">
        <f t="shared" ref="BS940" si="18364">K940/K963</f>
        <v>4.8342541436464086E-3</v>
      </c>
      <c r="BT940" s="130">
        <f t="shared" ref="BT940" si="18365">L940/L963</f>
        <v>3.8680978628759309E-3</v>
      </c>
      <c r="BU940" s="128">
        <f t="shared" ref="BU940" si="18366">M940/M963</f>
        <v>2.3427331887201737E-3</v>
      </c>
      <c r="BV940" s="132">
        <f t="shared" ref="BV940" si="18367">N940/N963</f>
        <v>3.1980031980031981E-3</v>
      </c>
      <c r="BW940" s="133">
        <f t="shared" ref="BW940" si="18368">O940/O963</f>
        <v>2.5612599870025615E-3</v>
      </c>
      <c r="BX940" s="128">
        <f t="shared" ref="BX940" si="18369">P940/P963</f>
        <v>1.9643278070244361E-3</v>
      </c>
      <c r="BY940" s="129">
        <f t="shared" ref="BY940" si="18370">Q940/Q963</f>
        <v>1.9359522465112527E-3</v>
      </c>
      <c r="BZ940" s="130">
        <f t="shared" ref="BZ940" si="18371">R940/R963</f>
        <v>8.1051351820760726E-4</v>
      </c>
      <c r="CA940" s="131">
        <f t="shared" ref="CA940" si="18372">S940/S963</f>
        <v>6.6555740432612314E-4</v>
      </c>
      <c r="CB940" s="128">
        <f t="shared" ref="CB940" si="18373">T940/T963</f>
        <v>1.0070493454179255E-3</v>
      </c>
      <c r="CC940" s="129">
        <f t="shared" ref="CC940" si="18374">U940/U963</f>
        <v>0</v>
      </c>
      <c r="CD940" s="130">
        <f t="shared" ref="CD940" si="18375">V940/V963</f>
        <v>4.4876589379207183E-4</v>
      </c>
      <c r="CE940" s="131">
        <f t="shared" ref="CE940" si="18376">W940/W963</f>
        <v>0</v>
      </c>
      <c r="CF940" s="128">
        <f t="shared" ref="CF940" si="18377">X940/X963</f>
        <v>1.0569707219110031E-4</v>
      </c>
      <c r="CG940" s="129">
        <f t="shared" ref="CG940" si="18378">Y940/Y963</f>
        <v>0</v>
      </c>
      <c r="CH940" s="130">
        <f t="shared" ref="CH940" si="18379">Z940/Z963</f>
        <v>0</v>
      </c>
      <c r="CI940" s="128">
        <f t="shared" ref="CI940" si="18380">AA940/AA963</f>
        <v>0</v>
      </c>
      <c r="CJ940" s="134">
        <f t="shared" ref="CJ940" si="18381">AB940/AB963</f>
        <v>4.0756006013684199E-3</v>
      </c>
      <c r="CK940" s="135">
        <f t="shared" ref="CK940" si="18382">AC940/AC963</f>
        <v>9.5580678314491265E-4</v>
      </c>
    </row>
    <row r="941" spans="1:89" ht="13.5" thickBot="1" x14ac:dyDescent="0.25">
      <c r="A941" s="145" t="s">
        <v>18</v>
      </c>
      <c r="B941" s="182">
        <v>368</v>
      </c>
      <c r="C941" s="183">
        <v>110</v>
      </c>
      <c r="D941" s="184">
        <v>231</v>
      </c>
      <c r="E941" s="185">
        <v>75</v>
      </c>
      <c r="F941" s="182">
        <v>754</v>
      </c>
      <c r="G941" s="186">
        <v>237</v>
      </c>
      <c r="H941" s="184">
        <v>850</v>
      </c>
      <c r="I941" s="185">
        <v>405</v>
      </c>
      <c r="J941" s="182">
        <v>32</v>
      </c>
      <c r="K941" s="186">
        <v>81</v>
      </c>
      <c r="L941" s="184">
        <v>218</v>
      </c>
      <c r="M941" s="182">
        <v>284</v>
      </c>
      <c r="N941" s="187">
        <v>628</v>
      </c>
      <c r="O941" s="188">
        <v>675</v>
      </c>
      <c r="P941" s="182">
        <v>332</v>
      </c>
      <c r="Q941" s="186">
        <v>316</v>
      </c>
      <c r="R941" s="184">
        <v>388</v>
      </c>
      <c r="S941" s="185">
        <v>370</v>
      </c>
      <c r="T941" s="182">
        <v>76</v>
      </c>
      <c r="U941" s="186">
        <v>163</v>
      </c>
      <c r="V941" s="184">
        <v>221</v>
      </c>
      <c r="W941" s="185">
        <v>442</v>
      </c>
      <c r="X941" s="182">
        <v>306</v>
      </c>
      <c r="Y941" s="186">
        <v>249</v>
      </c>
      <c r="Z941" s="184">
        <v>718</v>
      </c>
      <c r="AA941" s="182">
        <v>636</v>
      </c>
      <c r="AB941" s="158">
        <f t="shared" si="18354"/>
        <v>5122</v>
      </c>
      <c r="AC941" s="159">
        <f t="shared" si="18355"/>
        <v>4043</v>
      </c>
      <c r="AE941" s="235">
        <f>$AE$11</f>
        <v>0</v>
      </c>
      <c r="AF941" s="125">
        <f>SUMIF($A$9:$A$32,$AE941,B$939:B$962)</f>
        <v>0</v>
      </c>
      <c r="AG941" s="183">
        <f t="shared" si="18324"/>
        <v>0</v>
      </c>
      <c r="AH941" s="184">
        <f t="shared" si="18324"/>
        <v>0</v>
      </c>
      <c r="AI941" s="185">
        <f t="shared" si="18324"/>
        <v>0</v>
      </c>
      <c r="AJ941" s="182">
        <f t="shared" si="18324"/>
        <v>0</v>
      </c>
      <c r="AK941" s="186">
        <f t="shared" si="18324"/>
        <v>0</v>
      </c>
      <c r="AL941" s="184">
        <f t="shared" si="18324"/>
        <v>0</v>
      </c>
      <c r="AM941" s="185">
        <f t="shared" si="18324"/>
        <v>0</v>
      </c>
      <c r="AN941" s="182">
        <f t="shared" si="18324"/>
        <v>0</v>
      </c>
      <c r="AO941" s="186">
        <f t="shared" si="18324"/>
        <v>0</v>
      </c>
      <c r="AP941" s="184">
        <f t="shared" si="18324"/>
        <v>0</v>
      </c>
      <c r="AQ941" s="182">
        <f t="shared" si="18324"/>
        <v>0</v>
      </c>
      <c r="AR941" s="187">
        <f t="shared" si="18324"/>
        <v>0</v>
      </c>
      <c r="AS941" s="188">
        <f t="shared" si="18324"/>
        <v>0</v>
      </c>
      <c r="AT941" s="182">
        <f t="shared" si="18324"/>
        <v>0</v>
      </c>
      <c r="AU941" s="186">
        <f t="shared" si="18324"/>
        <v>0</v>
      </c>
      <c r="AV941" s="184">
        <f t="shared" si="18324"/>
        <v>0</v>
      </c>
      <c r="AW941" s="185">
        <f t="shared" si="18325"/>
        <v>0</v>
      </c>
      <c r="AX941" s="182">
        <f t="shared" si="18325"/>
        <v>0</v>
      </c>
      <c r="AY941" s="186">
        <f t="shared" si="18325"/>
        <v>0</v>
      </c>
      <c r="AZ941" s="184">
        <f t="shared" si="18325"/>
        <v>0</v>
      </c>
      <c r="BA941" s="185">
        <f t="shared" si="18325"/>
        <v>0</v>
      </c>
      <c r="BB941" s="182">
        <f t="shared" si="18325"/>
        <v>0</v>
      </c>
      <c r="BC941" s="186">
        <f t="shared" si="18325"/>
        <v>0</v>
      </c>
      <c r="BD941" s="184">
        <f t="shared" si="18325"/>
        <v>0</v>
      </c>
      <c r="BE941" s="182">
        <f t="shared" si="18325"/>
        <v>0</v>
      </c>
      <c r="BF941" s="158">
        <f t="shared" si="18326"/>
        <v>0</v>
      </c>
      <c r="BG941" s="159">
        <f t="shared" si="18326"/>
        <v>0</v>
      </c>
      <c r="BI941" s="145" t="s">
        <v>18</v>
      </c>
      <c r="BJ941" s="128">
        <f>B941/B963</f>
        <v>2.0192043895747601E-2</v>
      </c>
      <c r="BK941" s="129">
        <f t="shared" ref="BK941" si="18383">C941/C963</f>
        <v>6.3499393869422159E-3</v>
      </c>
      <c r="BL941" s="130">
        <f t="shared" ref="BL941" si="18384">D941/D963</f>
        <v>3.6349331235247834E-2</v>
      </c>
      <c r="BM941" s="131">
        <f t="shared" ref="BM941" si="18385">E941/E963</f>
        <v>1.1561584707877293E-2</v>
      </c>
      <c r="BN941" s="128">
        <f t="shared" ref="BN941" si="18386">F941/F963</f>
        <v>4.4085832894813777E-2</v>
      </c>
      <c r="BO941" s="129">
        <f t="shared" ref="BO941" si="18387">G941/G963</f>
        <v>1.6738470230948512E-2</v>
      </c>
      <c r="BP941" s="130">
        <f t="shared" ref="BP941" si="18388">H941/H963</f>
        <v>2.8732718115133692E-2</v>
      </c>
      <c r="BQ941" s="131">
        <f t="shared" ref="BQ941" si="18389">I941/I963</f>
        <v>1.3834329632792484E-2</v>
      </c>
      <c r="BR941" s="128">
        <f t="shared" ref="BR941" si="18390">J941/J963</f>
        <v>1.1985018726591761E-2</v>
      </c>
      <c r="BS941" s="129">
        <f t="shared" ref="BS941" si="18391">K941/K963</f>
        <v>2.796961325966851E-2</v>
      </c>
      <c r="BT941" s="130">
        <f t="shared" ref="BT941" si="18392">L941/L963</f>
        <v>2.1081133352673823E-2</v>
      </c>
      <c r="BU941" s="128">
        <f t="shared" ref="BU941" si="18393">M941/M963</f>
        <v>2.4642082429501083E-2</v>
      </c>
      <c r="BV941" s="132">
        <f t="shared" ref="BV941" si="18394">N941/N963</f>
        <v>2.4492024492024492E-2</v>
      </c>
      <c r="BW941" s="133">
        <f t="shared" ref="BW941" si="18395">O941/O963</f>
        <v>2.5803738675025802E-2</v>
      </c>
      <c r="BX941" s="128">
        <f t="shared" ref="BX941" si="18396">P941/P963</f>
        <v>2.6086273277284515E-2</v>
      </c>
      <c r="BY941" s="129">
        <f t="shared" ref="BY941" si="18397">Q941/Q963</f>
        <v>2.5490037912398161E-2</v>
      </c>
      <c r="BZ941" s="130">
        <f t="shared" ref="BZ941" si="18398">R941/R963</f>
        <v>2.2462803218896543E-2</v>
      </c>
      <c r="CA941" s="131">
        <f t="shared" ref="CA941" si="18399">S941/S963</f>
        <v>2.0521353300055462E-2</v>
      </c>
      <c r="CB941" s="128">
        <f t="shared" ref="CB941" si="18400">T941/T963</f>
        <v>3.8267875125881166E-2</v>
      </c>
      <c r="CC941" s="129">
        <f t="shared" ref="CC941" si="18401">U941/U963</f>
        <v>6.7411083540115796E-2</v>
      </c>
      <c r="CD941" s="130">
        <f t="shared" ref="CD941" si="18402">V941/V963</f>
        <v>1.6529543754674646E-2</v>
      </c>
      <c r="CE941" s="131">
        <f t="shared" ref="CE941" si="18403">W941/W963</f>
        <v>2.7053494919818826E-2</v>
      </c>
      <c r="CF941" s="128">
        <f t="shared" ref="CF941" si="18404">X941/X963</f>
        <v>3.2343304090476692E-2</v>
      </c>
      <c r="CG941" s="129">
        <f t="shared" ref="CG941" si="18405">Y941/Y963</f>
        <v>4.5297434964526102E-2</v>
      </c>
      <c r="CH941" s="130">
        <f t="shared" ref="CH941" si="18406">Z941/Z963</f>
        <v>2.3297316590415004E-2</v>
      </c>
      <c r="CI941" s="128">
        <f t="shared" ref="CI941" si="18407">AA941/AA963</f>
        <v>1.9815553339980061E-2</v>
      </c>
      <c r="CJ941" s="134">
        <f t="shared" ref="CJ941" si="18408">AB941/AB963</f>
        <v>2.6192253802018881E-2</v>
      </c>
      <c r="CK941" s="135">
        <f t="shared" ref="CK941" si="18409">AC941/AC963</f>
        <v>2.0775950668036999E-2</v>
      </c>
    </row>
    <row r="942" spans="1:89" ht="14.25" thickTop="1" thickBot="1" x14ac:dyDescent="0.25">
      <c r="A942" s="136" t="s">
        <v>19</v>
      </c>
      <c r="B942" s="175">
        <v>452</v>
      </c>
      <c r="C942" s="176">
        <v>340</v>
      </c>
      <c r="D942" s="177">
        <v>229</v>
      </c>
      <c r="E942" s="178">
        <v>156</v>
      </c>
      <c r="F942" s="175">
        <v>1034</v>
      </c>
      <c r="G942" s="179">
        <v>425</v>
      </c>
      <c r="H942" s="177">
        <v>978</v>
      </c>
      <c r="I942" s="178">
        <v>761</v>
      </c>
      <c r="J942" s="175">
        <v>73</v>
      </c>
      <c r="K942" s="179">
        <v>107</v>
      </c>
      <c r="L942" s="177">
        <v>330</v>
      </c>
      <c r="M942" s="175">
        <v>425</v>
      </c>
      <c r="N942" s="180">
        <v>1155</v>
      </c>
      <c r="O942" s="181">
        <v>1016</v>
      </c>
      <c r="P942" s="175">
        <v>554</v>
      </c>
      <c r="Q942" s="179">
        <v>453</v>
      </c>
      <c r="R942" s="177">
        <v>705</v>
      </c>
      <c r="S942" s="178">
        <v>535</v>
      </c>
      <c r="T942" s="175">
        <v>141</v>
      </c>
      <c r="U942" s="179">
        <v>155</v>
      </c>
      <c r="V942" s="177">
        <v>371</v>
      </c>
      <c r="W942" s="178">
        <v>431</v>
      </c>
      <c r="X942" s="175">
        <v>563</v>
      </c>
      <c r="Y942" s="179">
        <v>119</v>
      </c>
      <c r="Z942" s="177">
        <v>1004</v>
      </c>
      <c r="AA942" s="175">
        <v>448</v>
      </c>
      <c r="AB942" s="158">
        <f t="shared" si="18354"/>
        <v>7589</v>
      </c>
      <c r="AC942" s="159">
        <f t="shared" si="18355"/>
        <v>5371</v>
      </c>
      <c r="AE942" s="229" t="s">
        <v>13</v>
      </c>
      <c r="AF942" s="20">
        <f t="shared" ref="AF942:BG942" si="18410">SUM(AF939:AF941)</f>
        <v>1440</v>
      </c>
      <c r="AG942" s="21">
        <f t="shared" si="18410"/>
        <v>1402</v>
      </c>
      <c r="AH942" s="20">
        <f t="shared" si="18410"/>
        <v>658</v>
      </c>
      <c r="AI942" s="21">
        <f t="shared" si="18410"/>
        <v>709</v>
      </c>
      <c r="AJ942" s="20">
        <f t="shared" si="18410"/>
        <v>2165</v>
      </c>
      <c r="AK942" s="21">
        <f t="shared" si="18410"/>
        <v>1561</v>
      </c>
      <c r="AL942" s="20">
        <f t="shared" si="18410"/>
        <v>2827</v>
      </c>
      <c r="AM942" s="21">
        <f t="shared" si="18410"/>
        <v>2870</v>
      </c>
      <c r="AN942" s="20">
        <f t="shared" si="18410"/>
        <v>187</v>
      </c>
      <c r="AO942" s="21">
        <f t="shared" si="18410"/>
        <v>362</v>
      </c>
      <c r="AP942" s="20">
        <f t="shared" si="18410"/>
        <v>670</v>
      </c>
      <c r="AQ942" s="21">
        <f t="shared" si="18410"/>
        <v>1406</v>
      </c>
      <c r="AR942" s="20">
        <f t="shared" si="18410"/>
        <v>2733</v>
      </c>
      <c r="AS942" s="21">
        <f t="shared" si="18410"/>
        <v>2589</v>
      </c>
      <c r="AT942" s="20">
        <f t="shared" si="18410"/>
        <v>1452</v>
      </c>
      <c r="AU942" s="21">
        <f t="shared" si="18410"/>
        <v>961</v>
      </c>
      <c r="AV942" s="20">
        <f t="shared" si="18410"/>
        <v>1936</v>
      </c>
      <c r="AW942" s="21">
        <f t="shared" si="18410"/>
        <v>1588</v>
      </c>
      <c r="AX942" s="20">
        <f t="shared" si="18410"/>
        <v>308</v>
      </c>
      <c r="AY942" s="21">
        <f t="shared" si="18410"/>
        <v>326</v>
      </c>
      <c r="AZ942" s="20">
        <f t="shared" si="18410"/>
        <v>1011</v>
      </c>
      <c r="BA942" s="21">
        <f t="shared" si="18410"/>
        <v>1794</v>
      </c>
      <c r="BB942" s="20">
        <f t="shared" si="18410"/>
        <v>1088</v>
      </c>
      <c r="BC942" s="21">
        <f t="shared" si="18410"/>
        <v>708</v>
      </c>
      <c r="BD942" s="20">
        <f t="shared" si="18410"/>
        <v>2831</v>
      </c>
      <c r="BE942" s="21">
        <f t="shared" si="18410"/>
        <v>3692</v>
      </c>
      <c r="BF942" s="160">
        <f t="shared" si="18410"/>
        <v>30009</v>
      </c>
      <c r="BG942" s="161">
        <f t="shared" si="18410"/>
        <v>30269</v>
      </c>
      <c r="BI942" s="136" t="s">
        <v>19</v>
      </c>
      <c r="BJ942" s="128">
        <f>B942/B963</f>
        <v>2.4801097393689988E-2</v>
      </c>
      <c r="BK942" s="129">
        <f t="shared" ref="BK942" si="18411">C942/C963</f>
        <v>1.9627085377821395E-2</v>
      </c>
      <c r="BL942" s="130">
        <f t="shared" ref="BL942" si="18412">D942/D963</f>
        <v>3.6034618410700235E-2</v>
      </c>
      <c r="BM942" s="131">
        <f t="shared" ref="BM942" si="18413">E942/E963</f>
        <v>2.4048096192384769E-2</v>
      </c>
      <c r="BN942" s="128">
        <f t="shared" ref="BN942" si="18414">F942/F963</f>
        <v>6.0457229725779105E-2</v>
      </c>
      <c r="BO942" s="129">
        <f t="shared" ref="BO942" si="18415">G942/G963</f>
        <v>3.0016244085034255E-2</v>
      </c>
      <c r="BP942" s="130">
        <f t="shared" ref="BP942" si="18416">H942/H963</f>
        <v>3.3059527431294998E-2</v>
      </c>
      <c r="BQ942" s="131">
        <f t="shared" ref="BQ942" si="18417">I942/I963</f>
        <v>2.5994876174210077E-2</v>
      </c>
      <c r="BR942" s="128">
        <f t="shared" ref="BR942" si="18418">J942/J963</f>
        <v>2.7340823970037453E-2</v>
      </c>
      <c r="BS942" s="129">
        <f t="shared" ref="BS942" si="18419">K942/K963</f>
        <v>3.6947513812154699E-2</v>
      </c>
      <c r="BT942" s="130">
        <f t="shared" ref="BT942" si="18420">L942/L963</f>
        <v>3.1911807368726432E-2</v>
      </c>
      <c r="BU942" s="128">
        <f t="shared" ref="BU942" si="18421">M942/M963</f>
        <v>3.6876355748373099E-2</v>
      </c>
      <c r="BV942" s="132">
        <f t="shared" ref="BV942" si="18422">N942/N963</f>
        <v>4.5045045045045043E-2</v>
      </c>
      <c r="BW942" s="133">
        <f t="shared" ref="BW942" si="18423">O942/O963</f>
        <v>3.8839405176038837E-2</v>
      </c>
      <c r="BX942" s="128">
        <f t="shared" ref="BX942" si="18424">P942/P963</f>
        <v>4.3529504203661508E-2</v>
      </c>
      <c r="BY942" s="129">
        <f t="shared" ref="BY942" si="18425">Q942/Q963</f>
        <v>3.6541098652899895E-2</v>
      </c>
      <c r="BZ942" s="130">
        <f t="shared" ref="BZ942" si="18426">R942/R963</f>
        <v>4.0815145024025938E-2</v>
      </c>
      <c r="CA942" s="131">
        <f t="shared" ref="CA942" si="18427">S942/S963</f>
        <v>2.9672767609539658E-2</v>
      </c>
      <c r="CB942" s="128">
        <f t="shared" ref="CB942" si="18428">T942/T963</f>
        <v>7.0996978851963752E-2</v>
      </c>
      <c r="CC942" s="129">
        <f t="shared" ref="CC942" si="18429">U942/U963</f>
        <v>6.4102564102564097E-2</v>
      </c>
      <c r="CD942" s="130">
        <f t="shared" ref="CD942" si="18430">V942/V963</f>
        <v>2.774869109947644E-2</v>
      </c>
      <c r="CE942" s="131">
        <f t="shared" ref="CE942" si="18431">W942/W963</f>
        <v>2.6380217896927408E-2</v>
      </c>
      <c r="CF942" s="128">
        <f t="shared" ref="CF942" si="18432">X942/X963</f>
        <v>5.9507451643589469E-2</v>
      </c>
      <c r="CG942" s="129">
        <f t="shared" ref="CG942" si="18433">Y942/Y963</f>
        <v>2.1648171730034565E-2</v>
      </c>
      <c r="CH942" s="130">
        <f t="shared" ref="CH942" si="18434">Z942/Z963</f>
        <v>3.257730620720984E-2</v>
      </c>
      <c r="CI942" s="128">
        <f t="shared" ref="CI942" si="18435">AA942/AA963</f>
        <v>1.3958125623130608E-2</v>
      </c>
      <c r="CJ942" s="134">
        <f t="shared" ref="CJ942" si="18436">AB942/AB963</f>
        <v>3.8807695061210713E-2</v>
      </c>
      <c r="CK942" s="135">
        <f t="shared" ref="CK942" si="18437">AC942/AC963</f>
        <v>2.7600205549845838E-2</v>
      </c>
    </row>
    <row r="943" spans="1:89" ht="13.5" thickTop="1" x14ac:dyDescent="0.2">
      <c r="A943" s="145" t="s">
        <v>20</v>
      </c>
      <c r="B943" s="182">
        <v>587</v>
      </c>
      <c r="C943" s="183">
        <v>608</v>
      </c>
      <c r="D943" s="184">
        <v>325</v>
      </c>
      <c r="E943" s="185">
        <v>279</v>
      </c>
      <c r="F943" s="182">
        <v>1024</v>
      </c>
      <c r="G943" s="186">
        <v>804</v>
      </c>
      <c r="H943" s="184">
        <v>1295</v>
      </c>
      <c r="I943" s="185">
        <v>1379</v>
      </c>
      <c r="J943" s="182">
        <v>100</v>
      </c>
      <c r="K943" s="186">
        <v>172</v>
      </c>
      <c r="L943" s="184">
        <v>317</v>
      </c>
      <c r="M943" s="182">
        <v>647</v>
      </c>
      <c r="N943" s="187">
        <v>1366</v>
      </c>
      <c r="O943" s="188">
        <v>1195</v>
      </c>
      <c r="P943" s="182">
        <v>717</v>
      </c>
      <c r="Q943" s="186">
        <v>478</v>
      </c>
      <c r="R943" s="184">
        <v>870</v>
      </c>
      <c r="S943" s="185">
        <v>800</v>
      </c>
      <c r="T943" s="182">
        <v>181</v>
      </c>
      <c r="U943" s="186">
        <v>212</v>
      </c>
      <c r="V943" s="184">
        <v>525</v>
      </c>
      <c r="W943" s="185">
        <v>916</v>
      </c>
      <c r="X943" s="182">
        <v>536</v>
      </c>
      <c r="Y943" s="186">
        <v>423</v>
      </c>
      <c r="Z943" s="184">
        <v>1279</v>
      </c>
      <c r="AA943" s="182">
        <v>1812</v>
      </c>
      <c r="AB943" s="158">
        <f t="shared" si="18354"/>
        <v>9122</v>
      </c>
      <c r="AC943" s="159">
        <f t="shared" si="18355"/>
        <v>9725</v>
      </c>
      <c r="BI943" s="145" t="s">
        <v>20</v>
      </c>
      <c r="BJ943" s="128">
        <f>B943/B963</f>
        <v>3.2208504801097396E-2</v>
      </c>
      <c r="BK943" s="129">
        <f t="shared" ref="BK943" si="18438">C943/C963</f>
        <v>3.509784679328061E-2</v>
      </c>
      <c r="BL943" s="130">
        <f t="shared" ref="BL943" si="18439">D943/D963</f>
        <v>5.114083398898505E-2</v>
      </c>
      <c r="BM943" s="131">
        <f t="shared" ref="BM943" si="18440">E943/E963</f>
        <v>4.300909511330353E-2</v>
      </c>
      <c r="BN943" s="128">
        <f t="shared" ref="BN943" si="18441">F943/F963</f>
        <v>5.9872536981816056E-2</v>
      </c>
      <c r="BO943" s="129">
        <f t="shared" ref="BO943" si="18442">G943/G963</f>
        <v>5.6783671163217739E-2</v>
      </c>
      <c r="BP943" s="130">
        <f t="shared" ref="BP943" si="18443">H943/H963</f>
        <v>4.3775141128350743E-2</v>
      </c>
      <c r="BQ943" s="131">
        <f t="shared" ref="BQ943" si="18444">I943/I963</f>
        <v>4.7105038428693423E-2</v>
      </c>
      <c r="BR943" s="128">
        <f t="shared" ref="BR943" si="18445">J943/J963</f>
        <v>3.7453183520599252E-2</v>
      </c>
      <c r="BS943" s="129">
        <f t="shared" ref="BS943" si="18446">K943/K963</f>
        <v>5.9392265193370167E-2</v>
      </c>
      <c r="BT943" s="130">
        <f t="shared" ref="BT943" si="18447">L943/L963</f>
        <v>3.0654675563291753E-2</v>
      </c>
      <c r="BU943" s="128">
        <f t="shared" ref="BU943" si="18448">M943/M963</f>
        <v>5.6138828633405642E-2</v>
      </c>
      <c r="BV943" s="132">
        <f t="shared" ref="BV943" si="18449">N943/N963</f>
        <v>5.3274053274053275E-2</v>
      </c>
      <c r="BW943" s="133">
        <f t="shared" ref="BW943" si="18450">O943/O963</f>
        <v>4.5682174395045683E-2</v>
      </c>
      <c r="BX943" s="128">
        <f t="shared" ref="BX943" si="18451">P943/P963</f>
        <v>5.6336921505460831E-2</v>
      </c>
      <c r="BY943" s="129">
        <f t="shared" ref="BY943" si="18452">Q943/Q963</f>
        <v>3.8557715576349114E-2</v>
      </c>
      <c r="BZ943" s="130">
        <f t="shared" ref="BZ943" si="18453">R943/R963</f>
        <v>5.0367625774329877E-2</v>
      </c>
      <c r="CA943" s="131">
        <f t="shared" ref="CA943" si="18454">S943/S963</f>
        <v>4.4370493621741544E-2</v>
      </c>
      <c r="CB943" s="128">
        <f t="shared" ref="CB943" si="18455">T943/T963</f>
        <v>9.1137965760322251E-2</v>
      </c>
      <c r="CC943" s="129">
        <f t="shared" ref="CC943" si="18456">U943/U963</f>
        <v>8.7675765095119929E-2</v>
      </c>
      <c r="CD943" s="130">
        <f t="shared" ref="CD943" si="18457">V943/V963</f>
        <v>3.9267015706806283E-2</v>
      </c>
      <c r="CE943" s="131">
        <f t="shared" ref="CE943" si="18458">W943/W963</f>
        <v>5.6065613906230875E-2</v>
      </c>
      <c r="CF943" s="128">
        <f t="shared" ref="CF943" si="18459">X943/X963</f>
        <v>5.6653630694429767E-2</v>
      </c>
      <c r="CG943" s="129">
        <f t="shared" ref="CG943" si="18460">Y943/Y963</f>
        <v>7.6951064216845555E-2</v>
      </c>
      <c r="CH943" s="130">
        <f t="shared" ref="CH943" si="18461">Z943/Z963</f>
        <v>4.1500373146435642E-2</v>
      </c>
      <c r="CI943" s="128">
        <f t="shared" ref="CI943" si="18462">AA943/AA963</f>
        <v>5.6455633100697906E-2</v>
      </c>
      <c r="CJ943" s="134">
        <f t="shared" ref="CJ943" si="18463">AB943/AB963</f>
        <v>4.6646961964470171E-2</v>
      </c>
      <c r="CK943" s="135">
        <f t="shared" ref="CK943" si="18464">AC943/AC963</f>
        <v>4.9974306269270297E-2</v>
      </c>
    </row>
    <row r="944" spans="1:89" ht="13.5" thickBot="1" x14ac:dyDescent="0.25">
      <c r="A944" s="136" t="s">
        <v>21</v>
      </c>
      <c r="B944" s="175">
        <v>853</v>
      </c>
      <c r="C944" s="176">
        <v>794</v>
      </c>
      <c r="D944" s="177">
        <v>333</v>
      </c>
      <c r="E944" s="178">
        <v>430</v>
      </c>
      <c r="F944" s="175">
        <v>1141</v>
      </c>
      <c r="G944" s="179">
        <v>757</v>
      </c>
      <c r="H944" s="177">
        <v>1532</v>
      </c>
      <c r="I944" s="178">
        <v>1491</v>
      </c>
      <c r="J944" s="175">
        <v>87</v>
      </c>
      <c r="K944" s="179">
        <v>190</v>
      </c>
      <c r="L944" s="177">
        <v>353</v>
      </c>
      <c r="M944" s="175">
        <v>759</v>
      </c>
      <c r="N944" s="180">
        <v>1367</v>
      </c>
      <c r="O944" s="181">
        <v>1394</v>
      </c>
      <c r="P944" s="175">
        <v>735</v>
      </c>
      <c r="Q944" s="179">
        <v>483</v>
      </c>
      <c r="R944" s="177">
        <v>1066</v>
      </c>
      <c r="S944" s="178">
        <v>788</v>
      </c>
      <c r="T944" s="175">
        <v>127</v>
      </c>
      <c r="U944" s="179">
        <v>114</v>
      </c>
      <c r="V944" s="177">
        <v>486</v>
      </c>
      <c r="W944" s="178">
        <v>878</v>
      </c>
      <c r="X944" s="175">
        <v>552</v>
      </c>
      <c r="Y944" s="179">
        <v>285</v>
      </c>
      <c r="Z944" s="177">
        <v>1552</v>
      </c>
      <c r="AA944" s="175">
        <v>1880</v>
      </c>
      <c r="AB944" s="158">
        <f t="shared" si="18354"/>
        <v>10184</v>
      </c>
      <c r="AC944" s="159">
        <f t="shared" si="18355"/>
        <v>10243</v>
      </c>
      <c r="AE944" s="232" t="s">
        <v>85</v>
      </c>
      <c r="BI944" s="136" t="s">
        <v>21</v>
      </c>
      <c r="BJ944" s="128">
        <f>B944/B963</f>
        <v>4.6803840877914955E-2</v>
      </c>
      <c r="BK944" s="129">
        <f t="shared" ref="BK944" si="18465">C944/C963</f>
        <v>4.5835017029382905E-2</v>
      </c>
      <c r="BL944" s="130">
        <f t="shared" ref="BL944" si="18466">D944/D963</f>
        <v>5.2399685287175451E-2</v>
      </c>
      <c r="BM944" s="131">
        <f t="shared" ref="BM944" si="18467">E944/E963</f>
        <v>6.6286418991829812E-2</v>
      </c>
      <c r="BN944" s="128">
        <f t="shared" ref="BN944" si="18468">F944/F963</f>
        <v>6.6713442086183711E-2</v>
      </c>
      <c r="BO944" s="129">
        <f t="shared" ref="BO944" si="18469">G944/G963</f>
        <v>5.3464227699696304E-2</v>
      </c>
      <c r="BP944" s="130">
        <f t="shared" ref="BP944" si="18470">H944/H963</f>
        <v>5.1786499002805665E-2</v>
      </c>
      <c r="BQ944" s="131">
        <f t="shared" ref="BQ944" si="18471">I944/I963</f>
        <v>5.0930828351836037E-2</v>
      </c>
      <c r="BR944" s="128">
        <f t="shared" ref="BR944" si="18472">J944/J963</f>
        <v>3.2584269662921349E-2</v>
      </c>
      <c r="BS944" s="129">
        <f t="shared" ref="BS944" si="18473">K944/K963</f>
        <v>6.5607734806629833E-2</v>
      </c>
      <c r="BT944" s="130">
        <f t="shared" ref="BT944" si="18474">L944/L963</f>
        <v>3.4135963639880092E-2</v>
      </c>
      <c r="BU944" s="128">
        <f t="shared" ref="BU944" si="18475">M944/M963</f>
        <v>6.5856832971800436E-2</v>
      </c>
      <c r="BV944" s="132">
        <f t="shared" ref="BV944" si="18476">N944/N963</f>
        <v>5.3313053313053312E-2</v>
      </c>
      <c r="BW944" s="133">
        <f t="shared" ref="BW944" si="18477">O944/O963</f>
        <v>5.3289498834053289E-2</v>
      </c>
      <c r="BX944" s="128">
        <f t="shared" ref="BX944" si="18478">P944/P963</f>
        <v>5.7751237526518423E-2</v>
      </c>
      <c r="BY944" s="129">
        <f t="shared" ref="BY944" si="18479">Q944/Q963</f>
        <v>3.896103896103896E-2</v>
      </c>
      <c r="BZ944" s="130">
        <f t="shared" ref="BZ944" si="18480">R944/R963</f>
        <v>6.1714815029236383E-2</v>
      </c>
      <c r="CA944" s="131">
        <f t="shared" ref="CA944" si="18481">S944/S963</f>
        <v>4.3704936217415419E-2</v>
      </c>
      <c r="CB944" s="128">
        <f t="shared" ref="CB944" si="18482">T944/T963</f>
        <v>6.3947633434038267E-2</v>
      </c>
      <c r="CC944" s="129">
        <f t="shared" ref="CC944" si="18483">U944/U963</f>
        <v>4.7146401985111663E-2</v>
      </c>
      <c r="CD944" s="130">
        <f t="shared" ref="CD944" si="18484">V944/V963</f>
        <v>3.6350037397157815E-2</v>
      </c>
      <c r="CE944" s="131">
        <f t="shared" ref="CE944" si="18485">W944/W963</f>
        <v>5.3739747827151428E-2</v>
      </c>
      <c r="CF944" s="128">
        <f t="shared" ref="CF944" si="18486">X944/X963</f>
        <v>5.8344783849487367E-2</v>
      </c>
      <c r="CG944" s="129">
        <f t="shared" ref="CG944" si="18487">Y944/Y963</f>
        <v>5.1846461706385301E-2</v>
      </c>
      <c r="CH944" s="130">
        <f t="shared" ref="CH944" si="18488">Z944/Z963</f>
        <v>5.0358545053376162E-2</v>
      </c>
      <c r="CI944" s="128">
        <f t="shared" ref="CI944" si="18489">AA944/AA963</f>
        <v>5.8574277168494518E-2</v>
      </c>
      <c r="CJ944" s="134">
        <f t="shared" ref="CJ944" si="18490">AB944/AB963</f>
        <v>5.2077686981600993E-2</v>
      </c>
      <c r="CK944" s="135">
        <f t="shared" ref="CK944" si="18491">AC944/AC963</f>
        <v>5.2636176772867423E-2</v>
      </c>
    </row>
    <row r="945" spans="1:89" ht="14.25" thickTop="1" thickBot="1" x14ac:dyDescent="0.25">
      <c r="A945" s="145" t="s">
        <v>22</v>
      </c>
      <c r="B945" s="182">
        <v>1092</v>
      </c>
      <c r="C945" s="183">
        <v>895</v>
      </c>
      <c r="D945" s="184">
        <v>450</v>
      </c>
      <c r="E945" s="185">
        <v>337</v>
      </c>
      <c r="F945" s="182">
        <v>1308</v>
      </c>
      <c r="G945" s="186">
        <v>627</v>
      </c>
      <c r="H945" s="184">
        <v>1720</v>
      </c>
      <c r="I945" s="185">
        <v>1552</v>
      </c>
      <c r="J945" s="182">
        <v>108</v>
      </c>
      <c r="K945" s="186">
        <v>349</v>
      </c>
      <c r="L945" s="184">
        <v>339</v>
      </c>
      <c r="M945" s="182">
        <v>1073</v>
      </c>
      <c r="N945" s="187">
        <v>1409</v>
      </c>
      <c r="O945" s="188">
        <v>2185</v>
      </c>
      <c r="P945" s="182">
        <v>893</v>
      </c>
      <c r="Q945" s="186">
        <v>519</v>
      </c>
      <c r="R945" s="184">
        <v>1382</v>
      </c>
      <c r="S945" s="185">
        <v>908</v>
      </c>
      <c r="T945" s="182">
        <v>112</v>
      </c>
      <c r="U945" s="186">
        <v>129</v>
      </c>
      <c r="V945" s="184">
        <v>544</v>
      </c>
      <c r="W945" s="185">
        <v>1169</v>
      </c>
      <c r="X945" s="182">
        <v>672</v>
      </c>
      <c r="Y945" s="186">
        <v>327</v>
      </c>
      <c r="Z945" s="184">
        <v>1785</v>
      </c>
      <c r="AA945" s="182">
        <v>1628</v>
      </c>
      <c r="AB945" s="158">
        <f t="shared" si="18354"/>
        <v>11814</v>
      </c>
      <c r="AC945" s="159">
        <f t="shared" si="18355"/>
        <v>11698</v>
      </c>
      <c r="AE945" s="301" t="s">
        <v>0</v>
      </c>
      <c r="AF945" s="303" t="s">
        <v>1</v>
      </c>
      <c r="AG945" s="304"/>
      <c r="AH945" s="303" t="s">
        <v>2</v>
      </c>
      <c r="AI945" s="304"/>
      <c r="AJ945" s="303" t="s">
        <v>3</v>
      </c>
      <c r="AK945" s="304"/>
      <c r="AL945" s="303" t="s">
        <v>4</v>
      </c>
      <c r="AM945" s="304"/>
      <c r="AN945" s="303" t="s">
        <v>5</v>
      </c>
      <c r="AO945" s="304"/>
      <c r="AP945" s="303" t="s">
        <v>6</v>
      </c>
      <c r="AQ945" s="304"/>
      <c r="AR945" s="303" t="s">
        <v>7</v>
      </c>
      <c r="AS945" s="304"/>
      <c r="AT945" s="303" t="s">
        <v>8</v>
      </c>
      <c r="AU945" s="304"/>
      <c r="AV945" s="303" t="s">
        <v>9</v>
      </c>
      <c r="AW945" s="304"/>
      <c r="AX945" s="303" t="s">
        <v>10</v>
      </c>
      <c r="AY945" s="304"/>
      <c r="AZ945" s="303" t="s">
        <v>11</v>
      </c>
      <c r="BA945" s="304"/>
      <c r="BB945" s="303" t="s">
        <v>12</v>
      </c>
      <c r="BC945" s="304"/>
      <c r="BD945" s="306" t="s">
        <v>40</v>
      </c>
      <c r="BE945" s="307"/>
      <c r="BF945" s="308" t="s">
        <v>41</v>
      </c>
      <c r="BG945" s="309"/>
      <c r="BI945" s="145" t="s">
        <v>22</v>
      </c>
      <c r="BJ945" s="128">
        <f>B945/B963</f>
        <v>5.9917695473251029E-2</v>
      </c>
      <c r="BK945" s="129">
        <f t="shared" ref="BK945" si="18492">C945/C963</f>
        <v>5.1665415921029842E-2</v>
      </c>
      <c r="BL945" s="130">
        <f t="shared" ref="BL945" si="18493">D945/D963</f>
        <v>7.0810385523210076E-2</v>
      </c>
      <c r="BM945" s="131">
        <f t="shared" ref="BM945" si="18494">E945/E963</f>
        <v>5.1950053954061971E-2</v>
      </c>
      <c r="BN945" s="128">
        <f t="shared" ref="BN945" si="18495">F945/F963</f>
        <v>7.6477810910366609E-2</v>
      </c>
      <c r="BO945" s="129">
        <f t="shared" ref="BO945" si="18496">G945/G963</f>
        <v>4.4282788332509357E-2</v>
      </c>
      <c r="BP945" s="130">
        <f t="shared" ref="BP945" si="18497">H945/H963</f>
        <v>5.8141500185917586E-2</v>
      </c>
      <c r="BQ945" s="131">
        <f t="shared" ref="BQ945" si="18498">I945/I963</f>
        <v>5.3014517506404783E-2</v>
      </c>
      <c r="BR945" s="128">
        <f t="shared" ref="BR945" si="18499">J945/J963</f>
        <v>4.0449438202247189E-2</v>
      </c>
      <c r="BS945" s="129">
        <f t="shared" ref="BS945" si="18500">K945/K963</f>
        <v>0.12051104972375691</v>
      </c>
      <c r="BT945" s="130">
        <f t="shared" ref="BT945" si="18501">L945/L963</f>
        <v>3.2782129387873511E-2</v>
      </c>
      <c r="BU945" s="128">
        <f t="shared" ref="BU945" si="18502">M945/M963</f>
        <v>9.310195227765726E-2</v>
      </c>
      <c r="BV945" s="132">
        <f t="shared" ref="BV945" si="18503">N945/N963</f>
        <v>5.4951054951054949E-2</v>
      </c>
      <c r="BW945" s="133">
        <f t="shared" ref="BW945" si="18504">O945/O963</f>
        <v>8.3527657785083531E-2</v>
      </c>
      <c r="BX945" s="128">
        <f t="shared" ref="BX945" si="18505">P945/P963</f>
        <v>7.0165789266912859E-2</v>
      </c>
      <c r="BY945" s="129">
        <f t="shared" ref="BY945" si="18506">Q945/Q963</f>
        <v>4.1864967330805837E-2</v>
      </c>
      <c r="BZ945" s="130">
        <f t="shared" ref="BZ945" si="18507">R945/R963</f>
        <v>8.0009263011636661E-2</v>
      </c>
      <c r="CA945" s="131">
        <f t="shared" ref="CA945" si="18508">S945/S963</f>
        <v>5.0360510260676651E-2</v>
      </c>
      <c r="CB945" s="128">
        <f t="shared" ref="CB945" si="18509">T945/T963</f>
        <v>5.6394763343403827E-2</v>
      </c>
      <c r="CC945" s="129">
        <f t="shared" ref="CC945" si="18510">U945/U963</f>
        <v>5.3349875930521089E-2</v>
      </c>
      <c r="CD945" s="130">
        <f t="shared" ref="CD945" si="18511">V945/V963</f>
        <v>4.0688107703814508E-2</v>
      </c>
      <c r="CE945" s="131">
        <f t="shared" ref="CE945" si="18512">W945/W963</f>
        <v>7.1550985432733499E-2</v>
      </c>
      <c r="CF945" s="128">
        <f t="shared" ref="CF945" si="18513">X945/X963</f>
        <v>7.1028432512419401E-2</v>
      </c>
      <c r="CG945" s="129">
        <f t="shared" ref="CG945" si="18514">Y945/Y963</f>
        <v>5.9486992905221033E-2</v>
      </c>
      <c r="CH945" s="130">
        <f t="shared" ref="CH945" si="18515">Z945/Z963</f>
        <v>5.791881631461112E-2</v>
      </c>
      <c r="CI945" s="128">
        <f t="shared" ref="CI945" si="18516">AA945/AA963</f>
        <v>5.0722831505483547E-2</v>
      </c>
      <c r="CJ945" s="134">
        <f t="shared" ref="CJ945" si="18517">AB945/AB963</f>
        <v>6.0412980557799895E-2</v>
      </c>
      <c r="CK945" s="135">
        <f t="shared" ref="CK945" si="18518">AC945/AC963</f>
        <v>6.0113052415210685E-2</v>
      </c>
    </row>
    <row r="946" spans="1:89" ht="15" thickTop="1" thickBot="1" x14ac:dyDescent="0.3">
      <c r="A946" s="136" t="s">
        <v>23</v>
      </c>
      <c r="B946" s="175">
        <v>1044</v>
      </c>
      <c r="C946" s="176">
        <v>1065</v>
      </c>
      <c r="D946" s="177">
        <v>436</v>
      </c>
      <c r="E946" s="178">
        <v>322</v>
      </c>
      <c r="F946" s="175">
        <v>1228</v>
      </c>
      <c r="G946" s="179">
        <v>510</v>
      </c>
      <c r="H946" s="177">
        <v>1832</v>
      </c>
      <c r="I946" s="178">
        <v>1376</v>
      </c>
      <c r="J946" s="175">
        <v>98</v>
      </c>
      <c r="K946" s="179">
        <v>290</v>
      </c>
      <c r="L946" s="177">
        <v>369</v>
      </c>
      <c r="M946" s="175">
        <v>932</v>
      </c>
      <c r="N946" s="180">
        <v>1379</v>
      </c>
      <c r="O946" s="181">
        <v>1660</v>
      </c>
      <c r="P946" s="175">
        <v>949</v>
      </c>
      <c r="Q946" s="179">
        <v>457</v>
      </c>
      <c r="R946" s="177">
        <v>1295</v>
      </c>
      <c r="S946" s="178">
        <v>874</v>
      </c>
      <c r="T946" s="175">
        <v>122</v>
      </c>
      <c r="U946" s="179">
        <v>132</v>
      </c>
      <c r="V946" s="177">
        <v>527</v>
      </c>
      <c r="W946" s="178">
        <v>1261</v>
      </c>
      <c r="X946" s="175">
        <v>595</v>
      </c>
      <c r="Y946" s="179">
        <v>241</v>
      </c>
      <c r="Z946" s="177">
        <v>1789</v>
      </c>
      <c r="AA946" s="175">
        <v>1820</v>
      </c>
      <c r="AB946" s="158">
        <f t="shared" si="18354"/>
        <v>11663</v>
      </c>
      <c r="AC946" s="159">
        <f t="shared" si="18355"/>
        <v>10940</v>
      </c>
      <c r="AE946" s="302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>
        <f>B946/B963</f>
        <v>5.7283950617283953E-2</v>
      </c>
      <c r="BK946" s="129">
        <f t="shared" ref="BK946" si="18519">C946/C963</f>
        <v>6.1478958609940543E-2</v>
      </c>
      <c r="BL946" s="130">
        <f t="shared" ref="BL946" si="18520">D946/D963</f>
        <v>6.8607395751376865E-2</v>
      </c>
      <c r="BM946" s="131">
        <f t="shared" ref="BM946" si="18521">E946/E963</f>
        <v>4.9637737012486513E-2</v>
      </c>
      <c r="BN946" s="128">
        <f t="shared" ref="BN946" si="18522">F946/F963</f>
        <v>7.1800268958662219E-2</v>
      </c>
      <c r="BO946" s="129">
        <f t="shared" ref="BO946" si="18523">G946/G963</f>
        <v>3.6019492902041102E-2</v>
      </c>
      <c r="BP946" s="130">
        <f t="shared" ref="BP946" si="18524">H946/H963</f>
        <v>6.1927458337558736E-2</v>
      </c>
      <c r="BQ946" s="131">
        <f t="shared" ref="BQ946" si="18525">I946/I963</f>
        <v>4.7002561912894959E-2</v>
      </c>
      <c r="BR946" s="128">
        <f t="shared" ref="BR946" si="18526">J946/J963</f>
        <v>3.6704119850187268E-2</v>
      </c>
      <c r="BS946" s="129">
        <f t="shared" ref="BS946" si="18527">K946/K963</f>
        <v>0.10013812154696132</v>
      </c>
      <c r="BT946" s="130">
        <f t="shared" ref="BT946" si="18528">L946/L963</f>
        <v>3.5683202785030461E-2</v>
      </c>
      <c r="BU946" s="128">
        <f t="shared" ref="BU946" si="18529">M946/M963</f>
        <v>8.0867678958785244E-2</v>
      </c>
      <c r="BV946" s="132">
        <f t="shared" ref="BV946" si="18530">N946/N963</f>
        <v>5.3781053781053779E-2</v>
      </c>
      <c r="BW946" s="133">
        <f t="shared" ref="BW946" si="18531">O946/O963</f>
        <v>6.3458083260063455E-2</v>
      </c>
      <c r="BX946" s="128">
        <f t="shared" ref="BX946" si="18532">P946/P963</f>
        <v>7.4565883554647605E-2</v>
      </c>
      <c r="BY946" s="129">
        <f t="shared" ref="BY946" si="18533">Q946/Q963</f>
        <v>3.6863757360651769E-2</v>
      </c>
      <c r="BZ946" s="130">
        <f t="shared" ref="BZ946" si="18534">R946/R963</f>
        <v>7.497250043420367E-2</v>
      </c>
      <c r="CA946" s="131">
        <f t="shared" ref="CA946" si="18535">S946/S963</f>
        <v>4.8474764281752632E-2</v>
      </c>
      <c r="CB946" s="128">
        <f t="shared" ref="CB946" si="18536">T946/T963</f>
        <v>6.1430010070493452E-2</v>
      </c>
      <c r="CC946" s="129">
        <f t="shared" ref="CC946" si="18537">U946/U963</f>
        <v>5.4590570719602979E-2</v>
      </c>
      <c r="CD946" s="130">
        <f t="shared" ref="CD946" si="18538">V946/V963</f>
        <v>3.9416604338070309E-2</v>
      </c>
      <c r="CE946" s="131">
        <f t="shared" ref="CE946" si="18539">W946/W963</f>
        <v>7.7182029624189005E-2</v>
      </c>
      <c r="CF946" s="128">
        <f t="shared" ref="CF946" si="18540">X946/X963</f>
        <v>6.2889757953704689E-2</v>
      </c>
      <c r="CG946" s="129">
        <f t="shared" ref="CG946" si="18541">Y946/Y963</f>
        <v>4.3842095688557396E-2</v>
      </c>
      <c r="CH946" s="130">
        <f t="shared" ref="CH946" si="18542">Z946/Z963</f>
        <v>5.8048606379181675E-2</v>
      </c>
      <c r="CI946" s="128">
        <f t="shared" ref="CI946" si="18543">AA946/AA963</f>
        <v>5.6704885343968094E-2</v>
      </c>
      <c r="CJ946" s="134">
        <f t="shared" ref="CJ946" si="18544">AB946/AB963</f>
        <v>5.9640815324667355E-2</v>
      </c>
      <c r="CK946" s="135">
        <f t="shared" ref="CK946" si="18545">AC946/AC963</f>
        <v>5.6217882836587872E-2</v>
      </c>
    </row>
    <row r="947" spans="1:89" ht="13.5" thickTop="1" x14ac:dyDescent="0.2">
      <c r="A947" s="145" t="s">
        <v>24</v>
      </c>
      <c r="B947" s="189">
        <v>1103</v>
      </c>
      <c r="C947" s="183">
        <v>1225</v>
      </c>
      <c r="D947" s="184">
        <v>490</v>
      </c>
      <c r="E947" s="185">
        <v>349</v>
      </c>
      <c r="F947" s="182">
        <v>1282</v>
      </c>
      <c r="G947" s="186">
        <v>618</v>
      </c>
      <c r="H947" s="184">
        <v>2288</v>
      </c>
      <c r="I947" s="185">
        <v>1733</v>
      </c>
      <c r="J947" s="182">
        <v>132</v>
      </c>
      <c r="K947" s="186">
        <v>218</v>
      </c>
      <c r="L947" s="184">
        <v>278</v>
      </c>
      <c r="M947" s="182">
        <v>1035</v>
      </c>
      <c r="N947" s="187">
        <v>1403</v>
      </c>
      <c r="O947" s="190">
        <v>1777</v>
      </c>
      <c r="P947" s="182">
        <v>966</v>
      </c>
      <c r="Q947" s="186">
        <v>515</v>
      </c>
      <c r="R947" s="184">
        <v>1302</v>
      </c>
      <c r="S947" s="185">
        <v>933</v>
      </c>
      <c r="T947" s="182">
        <v>74</v>
      </c>
      <c r="U947" s="186">
        <v>101</v>
      </c>
      <c r="V947" s="184">
        <v>496</v>
      </c>
      <c r="W947" s="191">
        <v>1337</v>
      </c>
      <c r="X947" s="182">
        <v>621</v>
      </c>
      <c r="Y947" s="186">
        <v>263</v>
      </c>
      <c r="Z947" s="184">
        <v>1978</v>
      </c>
      <c r="AA947" s="182">
        <v>2600</v>
      </c>
      <c r="AB947" s="158">
        <f t="shared" si="18354"/>
        <v>12413</v>
      </c>
      <c r="AC947" s="159">
        <f t="shared" si="18355"/>
        <v>12704</v>
      </c>
      <c r="AE947" s="235" t="str">
        <f>$AE$17</f>
        <v>17:00 - 17:59</v>
      </c>
      <c r="AF947" s="125">
        <f t="shared" ref="AF947:AU949" si="18546">SUMIF($A$9:$A$32,$AE947,B$939:B$962)</f>
        <v>1453</v>
      </c>
      <c r="AG947" s="172">
        <f t="shared" si="18546"/>
        <v>1230</v>
      </c>
      <c r="AH947" s="126">
        <f t="shared" si="18546"/>
        <v>384</v>
      </c>
      <c r="AI947" s="166">
        <f t="shared" si="18546"/>
        <v>476</v>
      </c>
      <c r="AJ947" s="125">
        <f t="shared" si="18546"/>
        <v>1043</v>
      </c>
      <c r="AK947" s="127">
        <f t="shared" si="18546"/>
        <v>1085</v>
      </c>
      <c r="AL947" s="126">
        <f t="shared" si="18546"/>
        <v>2123</v>
      </c>
      <c r="AM947" s="166">
        <f t="shared" si="18546"/>
        <v>2130</v>
      </c>
      <c r="AN947" s="125">
        <f t="shared" si="18546"/>
        <v>224</v>
      </c>
      <c r="AO947" s="127">
        <f t="shared" si="18546"/>
        <v>141</v>
      </c>
      <c r="AP947" s="126">
        <f t="shared" si="18546"/>
        <v>873</v>
      </c>
      <c r="AQ947" s="125">
        <f t="shared" si="18546"/>
        <v>589</v>
      </c>
      <c r="AR947" s="165">
        <f t="shared" si="18546"/>
        <v>1707</v>
      </c>
      <c r="AS947" s="167">
        <f t="shared" si="18546"/>
        <v>1773</v>
      </c>
      <c r="AT947" s="125">
        <f t="shared" si="18546"/>
        <v>802</v>
      </c>
      <c r="AU947" s="127">
        <f t="shared" si="18546"/>
        <v>1058</v>
      </c>
      <c r="AV947" s="126">
        <f t="shared" ref="AP947:BE949" si="18547">SUMIF($A$9:$A$32,$AE947,R$939:R$962)</f>
        <v>1134</v>
      </c>
      <c r="AW947" s="166">
        <f t="shared" si="18547"/>
        <v>1354</v>
      </c>
      <c r="AX947" s="125">
        <f t="shared" si="18547"/>
        <v>153</v>
      </c>
      <c r="AY947" s="127">
        <f t="shared" si="18547"/>
        <v>153</v>
      </c>
      <c r="AZ947" s="126">
        <f t="shared" si="18547"/>
        <v>1027</v>
      </c>
      <c r="BA947" s="166">
        <f t="shared" si="18547"/>
        <v>1075</v>
      </c>
      <c r="BB947" s="125">
        <f t="shared" si="18547"/>
        <v>693</v>
      </c>
      <c r="BC947" s="127">
        <f t="shared" si="18547"/>
        <v>459</v>
      </c>
      <c r="BD947" s="170">
        <f t="shared" si="18547"/>
        <v>2366</v>
      </c>
      <c r="BE947" s="171">
        <f t="shared" si="18547"/>
        <v>2317</v>
      </c>
      <c r="BF947" s="156">
        <f>AF947+AH947+AJ947+AL947+AN947+AP947+AR947+AT947+AV947+AX947+AZ947+BB947+BD947</f>
        <v>13982</v>
      </c>
      <c r="BG947" s="157">
        <f>AG947+AI947+AK947+AM947+AO947+AQ947+AS947+AU947+AW947+AY947+BA947+BC947+BE947</f>
        <v>13840</v>
      </c>
      <c r="BI947" s="145" t="s">
        <v>24</v>
      </c>
      <c r="BJ947" s="128">
        <f>B947/B963</f>
        <v>6.0521262002743485E-2</v>
      </c>
      <c r="BK947" s="129">
        <f t="shared" ref="BK947" si="18548">C947/C963</f>
        <v>7.0715234081856496E-2</v>
      </c>
      <c r="BL947" s="130">
        <f t="shared" ref="BL947" si="18549">D947/D963</f>
        <v>7.7104642014162075E-2</v>
      </c>
      <c r="BM947" s="131">
        <f t="shared" ref="BM947" si="18550">E947/E963</f>
        <v>5.3799907507322338E-2</v>
      </c>
      <c r="BN947" s="128">
        <f t="shared" ref="BN947" si="18551">F947/F963</f>
        <v>7.4957609776062681E-2</v>
      </c>
      <c r="BO947" s="129">
        <f t="shared" ref="BO947" si="18552">G947/G963</f>
        <v>4.3647150222473341E-2</v>
      </c>
      <c r="BP947" s="130">
        <f t="shared" ref="BP947" si="18553">H947/H963</f>
        <v>7.73417165263834E-2</v>
      </c>
      <c r="BQ947" s="131">
        <f t="shared" ref="BQ947" si="18554">I947/I963</f>
        <v>5.919726729291204E-2</v>
      </c>
      <c r="BR947" s="128">
        <f t="shared" ref="BR947" si="18555">J947/J963</f>
        <v>4.9438202247191011E-2</v>
      </c>
      <c r="BS947" s="129">
        <f t="shared" ref="BS947" si="18556">K947/K963</f>
        <v>7.5276243093922654E-2</v>
      </c>
      <c r="BT947" s="130">
        <f t="shared" ref="BT947" si="18557">L947/L963</f>
        <v>2.688328014698772E-2</v>
      </c>
      <c r="BU947" s="128">
        <f t="shared" ref="BU947" si="18558">M947/M963</f>
        <v>8.9804772234273314E-2</v>
      </c>
      <c r="BV947" s="132">
        <f t="shared" ref="BV947" si="18559">N947/N963</f>
        <v>5.4717054717054715E-2</v>
      </c>
      <c r="BW947" s="133">
        <f t="shared" ref="BW947" si="18560">O947/O963</f>
        <v>6.7930731297067934E-2</v>
      </c>
      <c r="BX947" s="128">
        <f t="shared" ref="BX947" si="18561">P947/P963</f>
        <v>7.5901626463424215E-2</v>
      </c>
      <c r="BY947" s="129">
        <f t="shared" ref="BY947" si="18562">Q947/Q963</f>
        <v>4.1542308623053963E-2</v>
      </c>
      <c r="BZ947" s="130">
        <f t="shared" ref="BZ947" si="18563">R947/R963</f>
        <v>7.5377757193307471E-2</v>
      </c>
      <c r="CA947" s="131">
        <f t="shared" ref="CA947" si="18564">S947/S963</f>
        <v>5.1747088186356073E-2</v>
      </c>
      <c r="CB947" s="128">
        <f t="shared" ref="CB947" si="18565">T947/T963</f>
        <v>3.726082578046324E-2</v>
      </c>
      <c r="CC947" s="129">
        <f t="shared" ref="CC947" si="18566">U947/U963</f>
        <v>4.1770057899090156E-2</v>
      </c>
      <c r="CD947" s="130">
        <f t="shared" ref="CD947" si="18567">V947/V963</f>
        <v>3.7097980553477933E-2</v>
      </c>
      <c r="CE947" s="131">
        <f t="shared" ref="CE947" si="18568">W947/W963</f>
        <v>8.18337617823479E-2</v>
      </c>
      <c r="CF947" s="128">
        <f t="shared" ref="CF947" si="18569">X947/X963</f>
        <v>6.5637881830673289E-2</v>
      </c>
      <c r="CG947" s="129">
        <f t="shared" ref="CG947" si="18570">Y947/Y963</f>
        <v>4.7844278697471349E-2</v>
      </c>
      <c r="CH947" s="130">
        <f t="shared" ref="CH947" si="18571">Z947/Z963</f>
        <v>6.4181186930140494E-2</v>
      </c>
      <c r="CI947" s="128">
        <f t="shared" ref="CI947" si="18572">AA947/AA963</f>
        <v>8.1006979062811568E-2</v>
      </c>
      <c r="CJ947" s="134">
        <f t="shared" ref="CJ947" si="18573">AB947/AB963</f>
        <v>6.3476073105126971E-2</v>
      </c>
      <c r="CK947" s="135">
        <f t="shared" ref="CK947" si="18574">AC947/AC963</f>
        <v>6.5282631038026728E-2</v>
      </c>
    </row>
    <row r="948" spans="1:89" x14ac:dyDescent="0.2">
      <c r="A948" s="136" t="s">
        <v>25</v>
      </c>
      <c r="B948" s="192">
        <v>1160</v>
      </c>
      <c r="C948" s="176">
        <v>1236</v>
      </c>
      <c r="D948" s="177">
        <v>466</v>
      </c>
      <c r="E948" s="178">
        <v>425</v>
      </c>
      <c r="F948" s="175">
        <v>1271</v>
      </c>
      <c r="G948" s="179">
        <v>624</v>
      </c>
      <c r="H948" s="177">
        <v>2126</v>
      </c>
      <c r="I948" s="178">
        <v>1621</v>
      </c>
      <c r="J948" s="175">
        <v>146</v>
      </c>
      <c r="K948" s="176">
        <v>180</v>
      </c>
      <c r="L948" s="177">
        <v>362</v>
      </c>
      <c r="M948" s="175">
        <v>1054</v>
      </c>
      <c r="N948" s="180">
        <v>1361</v>
      </c>
      <c r="O948" s="193">
        <v>1765</v>
      </c>
      <c r="P948" s="175">
        <v>867</v>
      </c>
      <c r="Q948" s="176">
        <v>614</v>
      </c>
      <c r="R948" s="177">
        <v>1228</v>
      </c>
      <c r="S948" s="178">
        <v>980</v>
      </c>
      <c r="T948" s="184">
        <v>98</v>
      </c>
      <c r="U948" s="175">
        <v>103</v>
      </c>
      <c r="V948" s="177">
        <v>572</v>
      </c>
      <c r="W948" s="194">
        <v>1171</v>
      </c>
      <c r="X948" s="175">
        <v>570</v>
      </c>
      <c r="Y948" s="179">
        <v>263</v>
      </c>
      <c r="Z948" s="177">
        <v>2093</v>
      </c>
      <c r="AA948" s="175">
        <v>2144</v>
      </c>
      <c r="AB948" s="158">
        <f t="shared" si="18354"/>
        <v>12320</v>
      </c>
      <c r="AC948" s="159">
        <f t="shared" si="18355"/>
        <v>12180</v>
      </c>
      <c r="AE948" s="237" t="str">
        <f>$AE$18</f>
        <v>18:00 - 18:59</v>
      </c>
      <c r="AF948" s="125">
        <f t="shared" si="18546"/>
        <v>1546</v>
      </c>
      <c r="AG948" s="176">
        <f t="shared" si="18546"/>
        <v>1338</v>
      </c>
      <c r="AH948" s="177">
        <f t="shared" si="18546"/>
        <v>411</v>
      </c>
      <c r="AI948" s="178">
        <f t="shared" si="18546"/>
        <v>526</v>
      </c>
      <c r="AJ948" s="238">
        <f t="shared" si="18546"/>
        <v>961</v>
      </c>
      <c r="AK948" s="179">
        <f t="shared" si="18546"/>
        <v>1003</v>
      </c>
      <c r="AL948" s="177">
        <f t="shared" si="18546"/>
        <v>2027</v>
      </c>
      <c r="AM948" s="178">
        <f t="shared" si="18546"/>
        <v>2390</v>
      </c>
      <c r="AN948" s="238">
        <f t="shared" si="18546"/>
        <v>239</v>
      </c>
      <c r="AO948" s="179">
        <f t="shared" si="18546"/>
        <v>130</v>
      </c>
      <c r="AP948" s="177">
        <f t="shared" si="18547"/>
        <v>1067</v>
      </c>
      <c r="AQ948" s="238">
        <f t="shared" si="18547"/>
        <v>529</v>
      </c>
      <c r="AR948" s="180">
        <f t="shared" si="18547"/>
        <v>1986</v>
      </c>
      <c r="AS948" s="181">
        <f t="shared" si="18547"/>
        <v>1856</v>
      </c>
      <c r="AT948" s="238">
        <f t="shared" si="18547"/>
        <v>686</v>
      </c>
      <c r="AU948" s="179">
        <f t="shared" si="18547"/>
        <v>1106</v>
      </c>
      <c r="AV948" s="177">
        <f t="shared" si="18547"/>
        <v>910</v>
      </c>
      <c r="AW948" s="178">
        <f t="shared" si="18547"/>
        <v>1515</v>
      </c>
      <c r="AX948" s="238">
        <f t="shared" si="18547"/>
        <v>124</v>
      </c>
      <c r="AY948" s="179">
        <f t="shared" si="18547"/>
        <v>174</v>
      </c>
      <c r="AZ948" s="177">
        <f t="shared" si="18547"/>
        <v>1228</v>
      </c>
      <c r="BA948" s="178">
        <f t="shared" si="18547"/>
        <v>1050</v>
      </c>
      <c r="BB948" s="238">
        <f t="shared" si="18547"/>
        <v>622</v>
      </c>
      <c r="BC948" s="179">
        <f t="shared" si="18547"/>
        <v>432</v>
      </c>
      <c r="BD948" s="177">
        <f t="shared" si="18547"/>
        <v>2488</v>
      </c>
      <c r="BE948" s="238">
        <f t="shared" si="18547"/>
        <v>1960</v>
      </c>
      <c r="BF948" s="158">
        <f>SUM(AF948,AH948,AJ948,AL948,AN948,AP948,AR948,AT948,AV948,AX948,AZ948,BB948,BD948)</f>
        <v>14295</v>
      </c>
      <c r="BG948" s="159">
        <f>SUM(AG948,AI948,AK948,AM948,AO948,AQ948,AS948,AU948,AW948,AY948,BA948,BC948,BE948)</f>
        <v>14009</v>
      </c>
      <c r="BI948" s="136" t="s">
        <v>25</v>
      </c>
      <c r="BJ948" s="128">
        <f>B948/B963</f>
        <v>6.3648834019204389E-2</v>
      </c>
      <c r="BK948" s="129">
        <f t="shared" ref="BK948" si="18575">C948/C963</f>
        <v>7.1350228020550716E-2</v>
      </c>
      <c r="BL948" s="130">
        <f t="shared" ref="BL948" si="18576">D948/D963</f>
        <v>7.3328088119590878E-2</v>
      </c>
      <c r="BM948" s="131">
        <f t="shared" ref="BM948" si="18577">E948/E963</f>
        <v>6.5515646677971329E-2</v>
      </c>
      <c r="BN948" s="128">
        <f t="shared" ref="BN948" si="18578">F948/F963</f>
        <v>7.4314447757703322E-2</v>
      </c>
      <c r="BO948" s="129">
        <f t="shared" ref="BO948" si="18579">G948/G963</f>
        <v>4.4070908962497352E-2</v>
      </c>
      <c r="BP948" s="130">
        <f t="shared" ref="BP948" si="18580">H948/H963</f>
        <v>7.1865598485616744E-2</v>
      </c>
      <c r="BQ948" s="131">
        <f t="shared" ref="BQ948" si="18581">I948/I963</f>
        <v>5.5371477369769426E-2</v>
      </c>
      <c r="BR948" s="128">
        <f t="shared" ref="BR948" si="18582">J948/J963</f>
        <v>5.4681647940074907E-2</v>
      </c>
      <c r="BS948" s="129">
        <f t="shared" ref="BS948" si="18583">K948/K963</f>
        <v>6.2154696132596686E-2</v>
      </c>
      <c r="BT948" s="130">
        <f t="shared" ref="BT948" si="18584">L948/L963</f>
        <v>3.5006285659027171E-2</v>
      </c>
      <c r="BU948" s="128">
        <f t="shared" ref="BU948" si="18585">M948/M963</f>
        <v>9.1453362255965287E-2</v>
      </c>
      <c r="BV948" s="132">
        <f t="shared" ref="BV948" si="18586">N948/N963</f>
        <v>5.3079053079053078E-2</v>
      </c>
      <c r="BW948" s="133">
        <f t="shared" ref="BW948" si="18587">O948/O963</f>
        <v>6.7471998165067479E-2</v>
      </c>
      <c r="BX948" s="128">
        <f t="shared" ref="BX948" si="18588">P948/P963</f>
        <v>6.8122888347607449E-2</v>
      </c>
      <c r="BY948" s="129">
        <f t="shared" ref="BY948" si="18589">Q948/Q963</f>
        <v>4.9528111639912879E-2</v>
      </c>
      <c r="BZ948" s="130">
        <f t="shared" ref="BZ948" si="18590">R948/R963</f>
        <v>7.1093614311352984E-2</v>
      </c>
      <c r="CA948" s="131">
        <f t="shared" ref="CA948" si="18591">S948/S963</f>
        <v>5.4353854686633389E-2</v>
      </c>
      <c r="CB948" s="128">
        <f t="shared" ref="CB948" si="18592">T948/T963</f>
        <v>4.9345417925478349E-2</v>
      </c>
      <c r="CC948" s="129">
        <f t="shared" ref="CC948" si="18593">U948/U963</f>
        <v>4.2597187758478081E-2</v>
      </c>
      <c r="CD948" s="130">
        <f t="shared" ref="CD948" si="18594">V948/V963</f>
        <v>4.2782348541510848E-2</v>
      </c>
      <c r="CE948" s="131">
        <f t="shared" ref="CE948" si="18595">W948/W963</f>
        <v>7.1673399436895574E-2</v>
      </c>
      <c r="CF948" s="128">
        <f t="shared" ref="CF948" si="18596">X948/X963</f>
        <v>6.0247331148927177E-2</v>
      </c>
      <c r="CG948" s="129">
        <f t="shared" ref="CG948" si="18597">Y948/Y963</f>
        <v>4.7844278697471349E-2</v>
      </c>
      <c r="CH948" s="130">
        <f t="shared" ref="CH948" si="18598">Z948/Z963</f>
        <v>6.7912651286544015E-2</v>
      </c>
      <c r="CI948" s="128">
        <f t="shared" ref="CI948" si="18599">AA948/AA963</f>
        <v>6.6799601196410763E-2</v>
      </c>
      <c r="CJ948" s="134">
        <f t="shared" ref="CJ948" si="18600">AB948/AB963</f>
        <v>6.3000501140349982E-2</v>
      </c>
      <c r="CK948" s="135">
        <f t="shared" ref="CK948" si="18601">AC948/AC963</f>
        <v>6.2589928057553951E-2</v>
      </c>
    </row>
    <row r="949" spans="1:89" ht="13.5" thickBot="1" x14ac:dyDescent="0.25">
      <c r="A949" s="145" t="s">
        <v>26</v>
      </c>
      <c r="B949" s="189">
        <v>1073</v>
      </c>
      <c r="C949" s="183">
        <v>1212</v>
      </c>
      <c r="D949" s="184">
        <v>423</v>
      </c>
      <c r="E949" s="185">
        <v>359</v>
      </c>
      <c r="F949" s="182">
        <v>1014</v>
      </c>
      <c r="G949" s="186">
        <v>589</v>
      </c>
      <c r="H949" s="184">
        <v>1958</v>
      </c>
      <c r="I949" s="185">
        <v>1594</v>
      </c>
      <c r="J949" s="182">
        <v>137</v>
      </c>
      <c r="K949" s="183">
        <v>168</v>
      </c>
      <c r="L949" s="184">
        <v>467</v>
      </c>
      <c r="M949" s="182">
        <v>806</v>
      </c>
      <c r="N949" s="187">
        <v>1355</v>
      </c>
      <c r="O949" s="190">
        <v>1565</v>
      </c>
      <c r="P949" s="182">
        <v>971</v>
      </c>
      <c r="Q949" s="183">
        <v>632</v>
      </c>
      <c r="R949" s="184">
        <v>1103</v>
      </c>
      <c r="S949" s="185">
        <v>959</v>
      </c>
      <c r="T949" s="182">
        <v>85</v>
      </c>
      <c r="U949" s="186">
        <v>131</v>
      </c>
      <c r="V949" s="184">
        <v>630</v>
      </c>
      <c r="W949" s="191">
        <v>1095</v>
      </c>
      <c r="X949" s="182">
        <v>600</v>
      </c>
      <c r="Y949" s="186">
        <v>282</v>
      </c>
      <c r="Z949" s="184">
        <v>1986</v>
      </c>
      <c r="AA949" s="182">
        <v>2373</v>
      </c>
      <c r="AB949" s="158">
        <f t="shared" si="18354"/>
        <v>11802</v>
      </c>
      <c r="AC949" s="159">
        <f t="shared" si="18355"/>
        <v>11765</v>
      </c>
      <c r="AE949" s="235">
        <f>$AE$19</f>
        <v>0</v>
      </c>
      <c r="AF949" s="125">
        <f t="shared" si="18546"/>
        <v>0</v>
      </c>
      <c r="AG949" s="183">
        <f t="shared" si="18546"/>
        <v>0</v>
      </c>
      <c r="AH949" s="184">
        <f t="shared" si="18546"/>
        <v>0</v>
      </c>
      <c r="AI949" s="185">
        <f t="shared" si="18546"/>
        <v>0</v>
      </c>
      <c r="AJ949" s="182">
        <f t="shared" si="18546"/>
        <v>0</v>
      </c>
      <c r="AK949" s="186">
        <f t="shared" si="18546"/>
        <v>0</v>
      </c>
      <c r="AL949" s="184">
        <f t="shared" si="18546"/>
        <v>0</v>
      </c>
      <c r="AM949" s="185">
        <f t="shared" si="18546"/>
        <v>0</v>
      </c>
      <c r="AN949" s="182">
        <f t="shared" si="18546"/>
        <v>0</v>
      </c>
      <c r="AO949" s="186">
        <f t="shared" si="18546"/>
        <v>0</v>
      </c>
      <c r="AP949" s="184">
        <f t="shared" si="18547"/>
        <v>0</v>
      </c>
      <c r="AQ949" s="182">
        <f t="shared" si="18547"/>
        <v>0</v>
      </c>
      <c r="AR949" s="187">
        <f t="shared" si="18547"/>
        <v>0</v>
      </c>
      <c r="AS949" s="188">
        <f t="shared" si="18547"/>
        <v>0</v>
      </c>
      <c r="AT949" s="182">
        <f t="shared" si="18547"/>
        <v>0</v>
      </c>
      <c r="AU949" s="186">
        <f t="shared" si="18547"/>
        <v>0</v>
      </c>
      <c r="AV949" s="184">
        <f t="shared" si="18547"/>
        <v>0</v>
      </c>
      <c r="AW949" s="185">
        <f t="shared" si="18547"/>
        <v>0</v>
      </c>
      <c r="AX949" s="182">
        <f t="shared" si="18547"/>
        <v>0</v>
      </c>
      <c r="AY949" s="186">
        <f t="shared" si="18547"/>
        <v>0</v>
      </c>
      <c r="AZ949" s="184">
        <f t="shared" si="18547"/>
        <v>0</v>
      </c>
      <c r="BA949" s="185">
        <f t="shared" si="18547"/>
        <v>0</v>
      </c>
      <c r="BB949" s="182">
        <f t="shared" si="18547"/>
        <v>0</v>
      </c>
      <c r="BC949" s="186">
        <f t="shared" si="18547"/>
        <v>0</v>
      </c>
      <c r="BD949" s="184">
        <f t="shared" si="18547"/>
        <v>0</v>
      </c>
      <c r="BE949" s="182">
        <f t="shared" si="18547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>
        <f>B949/B963</f>
        <v>5.8875171467764061E-2</v>
      </c>
      <c r="BK949" s="129">
        <f t="shared" ref="BK949" si="18602">C949/C963</f>
        <v>6.9964786699763318E-2</v>
      </c>
      <c r="BL949" s="130">
        <f t="shared" ref="BL949" si="18603">D949/D963</f>
        <v>6.6561762391817464E-2</v>
      </c>
      <c r="BM949" s="131">
        <f t="shared" ref="BM949" si="18604">E949/E963</f>
        <v>5.5341452135039312E-2</v>
      </c>
      <c r="BN949" s="128">
        <f t="shared" ref="BN949" si="18605">F949/F963</f>
        <v>5.9287844237853007E-2</v>
      </c>
      <c r="BO949" s="129">
        <f t="shared" ref="BO949" si="18606">G949/G963</f>
        <v>4.1598982979023945E-2</v>
      </c>
      <c r="BP949" s="130">
        <f t="shared" ref="BP949" si="18607">H949/H963</f>
        <v>6.6186661258155019E-2</v>
      </c>
      <c r="BQ949" s="131">
        <f t="shared" ref="BQ949" si="18608">I949/I963</f>
        <v>5.444918872758326E-2</v>
      </c>
      <c r="BR949" s="128">
        <f t="shared" ref="BR949" si="18609">J949/J963</f>
        <v>5.1310861423220971E-2</v>
      </c>
      <c r="BS949" s="129">
        <f t="shared" ref="BS949" si="18610">K949/K963</f>
        <v>5.8011049723756904E-2</v>
      </c>
      <c r="BT949" s="130">
        <f t="shared" ref="BT949" si="18611">L949/L963</f>
        <v>4.516004254907649E-2</v>
      </c>
      <c r="BU949" s="128">
        <f t="shared" ref="BU949" si="18612">M949/M963</f>
        <v>6.9934924078091112E-2</v>
      </c>
      <c r="BV949" s="132">
        <f t="shared" ref="BV949" si="18613">N949/N963</f>
        <v>5.2845052845052844E-2</v>
      </c>
      <c r="BW949" s="133">
        <f t="shared" ref="BW949" si="18614">O949/O963</f>
        <v>5.982644596505983E-2</v>
      </c>
      <c r="BX949" s="128">
        <f t="shared" ref="BX949" si="18615">P949/P963</f>
        <v>7.6294492024829103E-2</v>
      </c>
      <c r="BY949" s="129">
        <f t="shared" ref="BY949" si="18616">Q949/Q963</f>
        <v>5.0980075824796321E-2</v>
      </c>
      <c r="BZ949" s="130">
        <f t="shared" ref="BZ949" si="18617">R949/R963</f>
        <v>6.3856886470213634E-2</v>
      </c>
      <c r="CA949" s="131">
        <f t="shared" ref="CA949" si="18618">S949/S963</f>
        <v>5.3189129229062673E-2</v>
      </c>
      <c r="CB949" s="128">
        <f t="shared" ref="CB949" si="18619">T949/T963</f>
        <v>4.2799597180261835E-2</v>
      </c>
      <c r="CC949" s="129">
        <f t="shared" ref="CC949" si="18620">U949/U963</f>
        <v>5.4177005789909014E-2</v>
      </c>
      <c r="CD949" s="130">
        <f t="shared" ref="CD949" si="18621">V949/V963</f>
        <v>4.712041884816754E-2</v>
      </c>
      <c r="CE949" s="131">
        <f t="shared" ref="CE949" si="18622">W949/W963</f>
        <v>6.7021667278736693E-2</v>
      </c>
      <c r="CF949" s="128">
        <f t="shared" ref="CF949" si="18623">X949/X963</f>
        <v>6.3418243314660186E-2</v>
      </c>
      <c r="CG949" s="129">
        <f t="shared" ref="CG949" si="18624">Y949/Y963</f>
        <v>5.1300709477897034E-2</v>
      </c>
      <c r="CH949" s="130">
        <f t="shared" ref="CH949" si="18625">Z949/Z963</f>
        <v>6.4440767059281617E-2</v>
      </c>
      <c r="CI949" s="128">
        <f t="shared" ref="CI949" si="18626">AA949/AA963</f>
        <v>7.3934446660019942E-2</v>
      </c>
      <c r="CJ949" s="134">
        <f t="shared" ref="CJ949" si="18627">AB949/AB963</f>
        <v>6.0351616433312535E-2</v>
      </c>
      <c r="CK949" s="135">
        <f t="shared" ref="CK949" si="18628">AC949/AC963</f>
        <v>6.0457348406988694E-2</v>
      </c>
    </row>
    <row r="950" spans="1:89" ht="14.25" thickTop="1" thickBot="1" x14ac:dyDescent="0.25">
      <c r="A950" s="136" t="s">
        <v>27</v>
      </c>
      <c r="B950" s="192">
        <v>1157</v>
      </c>
      <c r="C950" s="176">
        <v>1229</v>
      </c>
      <c r="D950" s="177">
        <v>460</v>
      </c>
      <c r="E950" s="178">
        <v>405</v>
      </c>
      <c r="F950" s="175">
        <v>857</v>
      </c>
      <c r="G950" s="179">
        <v>769</v>
      </c>
      <c r="H950" s="177">
        <v>1974</v>
      </c>
      <c r="I950" s="178">
        <v>1760</v>
      </c>
      <c r="J950" s="175">
        <v>129</v>
      </c>
      <c r="K950" s="176">
        <v>184</v>
      </c>
      <c r="L950" s="177">
        <v>622</v>
      </c>
      <c r="M950" s="175">
        <v>725</v>
      </c>
      <c r="N950" s="180">
        <v>1469</v>
      </c>
      <c r="O950" s="193">
        <v>1368</v>
      </c>
      <c r="P950" s="175">
        <v>899</v>
      </c>
      <c r="Q950" s="176">
        <v>671</v>
      </c>
      <c r="R950" s="177">
        <v>1192</v>
      </c>
      <c r="S950" s="178">
        <v>1075</v>
      </c>
      <c r="T950" s="175">
        <v>112</v>
      </c>
      <c r="U950" s="179">
        <v>112</v>
      </c>
      <c r="V950" s="177">
        <v>813</v>
      </c>
      <c r="W950" s="194">
        <v>1045</v>
      </c>
      <c r="X950" s="175">
        <v>569</v>
      </c>
      <c r="Y950" s="179">
        <v>292</v>
      </c>
      <c r="Z950" s="177">
        <v>2079</v>
      </c>
      <c r="AA950" s="175">
        <v>2260</v>
      </c>
      <c r="AB950" s="158">
        <f t="shared" si="18354"/>
        <v>12332</v>
      </c>
      <c r="AC950" s="159">
        <f t="shared" si="18355"/>
        <v>11895</v>
      </c>
      <c r="AE950" s="229" t="s">
        <v>13</v>
      </c>
      <c r="AF950" s="20">
        <f t="shared" ref="AF950:BG950" si="18629">SUM(AF947:AF949)</f>
        <v>2999</v>
      </c>
      <c r="AG950" s="21">
        <f t="shared" si="18629"/>
        <v>2568</v>
      </c>
      <c r="AH950" s="20">
        <f t="shared" si="18629"/>
        <v>795</v>
      </c>
      <c r="AI950" s="21">
        <f t="shared" si="18629"/>
        <v>1002</v>
      </c>
      <c r="AJ950" s="20">
        <f t="shared" si="18629"/>
        <v>2004</v>
      </c>
      <c r="AK950" s="21">
        <f t="shared" si="18629"/>
        <v>2088</v>
      </c>
      <c r="AL950" s="20">
        <f t="shared" si="18629"/>
        <v>4150</v>
      </c>
      <c r="AM950" s="21">
        <f t="shared" si="18629"/>
        <v>4520</v>
      </c>
      <c r="AN950" s="20">
        <f t="shared" si="18629"/>
        <v>463</v>
      </c>
      <c r="AO950" s="21">
        <f t="shared" si="18629"/>
        <v>271</v>
      </c>
      <c r="AP950" s="20">
        <f t="shared" si="18629"/>
        <v>1940</v>
      </c>
      <c r="AQ950" s="21">
        <f t="shared" si="18629"/>
        <v>1118</v>
      </c>
      <c r="AR950" s="20">
        <f t="shared" si="18629"/>
        <v>3693</v>
      </c>
      <c r="AS950" s="21">
        <f t="shared" si="18629"/>
        <v>3629</v>
      </c>
      <c r="AT950" s="20">
        <f t="shared" si="18629"/>
        <v>1488</v>
      </c>
      <c r="AU950" s="21">
        <f t="shared" si="18629"/>
        <v>2164</v>
      </c>
      <c r="AV950" s="20">
        <f t="shared" si="18629"/>
        <v>2044</v>
      </c>
      <c r="AW950" s="21">
        <f t="shared" si="18629"/>
        <v>2869</v>
      </c>
      <c r="AX950" s="20">
        <f t="shared" si="18629"/>
        <v>277</v>
      </c>
      <c r="AY950" s="21">
        <f t="shared" si="18629"/>
        <v>327</v>
      </c>
      <c r="AZ950" s="20">
        <f t="shared" si="18629"/>
        <v>2255</v>
      </c>
      <c r="BA950" s="21">
        <f t="shared" si="18629"/>
        <v>2125</v>
      </c>
      <c r="BB950" s="20">
        <f t="shared" si="18629"/>
        <v>1315</v>
      </c>
      <c r="BC950" s="21">
        <f t="shared" si="18629"/>
        <v>891</v>
      </c>
      <c r="BD950" s="20">
        <f t="shared" si="18629"/>
        <v>4854</v>
      </c>
      <c r="BE950" s="21">
        <f t="shared" si="18629"/>
        <v>4277</v>
      </c>
      <c r="BF950" s="160">
        <f t="shared" si="18629"/>
        <v>28277</v>
      </c>
      <c r="BG950" s="161">
        <f t="shared" si="18629"/>
        <v>27849</v>
      </c>
      <c r="BI950" s="136" t="s">
        <v>27</v>
      </c>
      <c r="BJ950" s="128">
        <f>B950/B963</f>
        <v>6.3484224965706451E-2</v>
      </c>
      <c r="BK950" s="129">
        <f t="shared" ref="BK950" si="18630">C950/C963</f>
        <v>7.0946140968654384E-2</v>
      </c>
      <c r="BL950" s="130">
        <f t="shared" ref="BL950" si="18631">D950/D963</f>
        <v>7.2383949645948076E-2</v>
      </c>
      <c r="BM950" s="131">
        <f t="shared" ref="BM950" si="18632">E950/E963</f>
        <v>6.243255742253738E-2</v>
      </c>
      <c r="BN950" s="128">
        <f t="shared" ref="BN950" si="18633">F950/F963</f>
        <v>5.0108168157633165E-2</v>
      </c>
      <c r="BO950" s="129">
        <f t="shared" ref="BO950" si="18634">G950/G963</f>
        <v>5.4311745179744332E-2</v>
      </c>
      <c r="BP950" s="130">
        <f t="shared" ref="BP950" si="18635">H950/H963</f>
        <v>6.6727512422675189E-2</v>
      </c>
      <c r="BQ950" s="131">
        <f t="shared" ref="BQ950" si="18636">I950/I963</f>
        <v>6.0119555935098205E-2</v>
      </c>
      <c r="BR950" s="128">
        <f t="shared" ref="BR950" si="18637">J950/J963</f>
        <v>4.8314606741573035E-2</v>
      </c>
      <c r="BS950" s="129">
        <f t="shared" ref="BS950" si="18638">K950/K963</f>
        <v>6.3535911602209949E-2</v>
      </c>
      <c r="BT950" s="130">
        <f t="shared" ref="BT950" si="18639">L950/L963</f>
        <v>6.0148921767720721E-2</v>
      </c>
      <c r="BU950" s="128">
        <f t="shared" ref="BU950" si="18640">M950/M963</f>
        <v>6.2906724511930592E-2</v>
      </c>
      <c r="BV950" s="132">
        <f t="shared" ref="BV950" si="18641">N950/N963</f>
        <v>5.7291057291057289E-2</v>
      </c>
      <c r="BW950" s="133">
        <f t="shared" ref="BW950" si="18642">O950/O963</f>
        <v>5.2295577048052294E-2</v>
      </c>
      <c r="BX950" s="128">
        <f t="shared" ref="BX950" si="18643">P950/P963</f>
        <v>7.0637227940598721E-2</v>
      </c>
      <c r="BY950" s="129">
        <f t="shared" ref="BY950" si="18644">Q950/Q963</f>
        <v>5.4125998225377107E-2</v>
      </c>
      <c r="BZ950" s="130">
        <f t="shared" ref="BZ950" si="18645">R950/R963</f>
        <v>6.9009436693104845E-2</v>
      </c>
      <c r="CA950" s="131">
        <f t="shared" ref="CA950" si="18646">S950/S963</f>
        <v>5.9622850804215199E-2</v>
      </c>
      <c r="CB950" s="128">
        <f t="shared" ref="CB950" si="18647">T950/T963</f>
        <v>5.6394763343403827E-2</v>
      </c>
      <c r="CC950" s="129">
        <f t="shared" ref="CC950" si="18648">U950/U963</f>
        <v>4.6319272125723739E-2</v>
      </c>
      <c r="CD950" s="130">
        <f t="shared" ref="CD950" si="18649">V950/V963</f>
        <v>6.0807778608825733E-2</v>
      </c>
      <c r="CE950" s="131">
        <f t="shared" ref="CE950" si="18650">W950/W963</f>
        <v>6.3961317174684784E-2</v>
      </c>
      <c r="CF950" s="128">
        <f t="shared" ref="CF950" si="18651">X950/X963</f>
        <v>6.0141634076736075E-2</v>
      </c>
      <c r="CG950" s="129">
        <f t="shared" ref="CG950" si="18652">Y950/Y963</f>
        <v>5.3119883572857921E-2</v>
      </c>
      <c r="CH950" s="130">
        <f t="shared" ref="CH950" si="18653">Z950/Z963</f>
        <v>6.7458386060547063E-2</v>
      </c>
      <c r="CI950" s="128">
        <f t="shared" ref="CI950" si="18654">AA950/AA963</f>
        <v>7.0413758723828518E-2</v>
      </c>
      <c r="CJ950" s="134">
        <f t="shared" ref="CJ950" si="18655">AB950/AB963</f>
        <v>6.3061865264837327E-2</v>
      </c>
      <c r="CK950" s="135">
        <f t="shared" ref="CK950" si="18656">AC950/AC963</f>
        <v>6.1125385405960943E-2</v>
      </c>
    </row>
    <row r="951" spans="1:89" ht="13.5" thickTop="1" x14ac:dyDescent="0.2">
      <c r="A951" s="145" t="s">
        <v>28</v>
      </c>
      <c r="B951" s="189">
        <v>1292</v>
      </c>
      <c r="C951" s="183">
        <v>1523</v>
      </c>
      <c r="D951" s="184">
        <v>437</v>
      </c>
      <c r="E951" s="185">
        <v>370</v>
      </c>
      <c r="F951" s="182">
        <v>1036</v>
      </c>
      <c r="G951" s="186">
        <v>970</v>
      </c>
      <c r="H951" s="184">
        <v>2057</v>
      </c>
      <c r="I951" s="185">
        <v>2060</v>
      </c>
      <c r="J951" s="182">
        <v>155</v>
      </c>
      <c r="K951" s="183">
        <v>161</v>
      </c>
      <c r="L951" s="184">
        <v>769</v>
      </c>
      <c r="M951" s="182">
        <v>731</v>
      </c>
      <c r="N951" s="187">
        <v>1797</v>
      </c>
      <c r="O951" s="190">
        <v>1499</v>
      </c>
      <c r="P951" s="182">
        <v>953</v>
      </c>
      <c r="Q951" s="183">
        <v>792</v>
      </c>
      <c r="R951" s="184">
        <v>1174</v>
      </c>
      <c r="S951" s="185">
        <v>1290</v>
      </c>
      <c r="T951" s="182">
        <v>105</v>
      </c>
      <c r="U951" s="186">
        <v>118</v>
      </c>
      <c r="V951" s="184">
        <v>1012</v>
      </c>
      <c r="W951" s="191">
        <v>1061</v>
      </c>
      <c r="X951" s="182">
        <v>605</v>
      </c>
      <c r="Y951" s="186">
        <v>316</v>
      </c>
      <c r="Z951" s="184">
        <v>2251</v>
      </c>
      <c r="AA951" s="182">
        <v>2471</v>
      </c>
      <c r="AB951" s="158">
        <f t="shared" si="18354"/>
        <v>13643</v>
      </c>
      <c r="AC951" s="159">
        <f t="shared" si="18355"/>
        <v>13362</v>
      </c>
      <c r="BI951" s="145" t="s">
        <v>28</v>
      </c>
      <c r="BJ951" s="128">
        <f>B951/B963</f>
        <v>7.0891632373113855E-2</v>
      </c>
      <c r="BK951" s="129">
        <f t="shared" ref="BK951" si="18657">C951/C963</f>
        <v>8.7917797148299948E-2</v>
      </c>
      <c r="BL951" s="130">
        <f t="shared" ref="BL951" si="18658">D951/D963</f>
        <v>6.8764752163650675E-2</v>
      </c>
      <c r="BM951" s="131">
        <f t="shared" ref="BM951" si="18659">E951/E963</f>
        <v>5.7037151225527979E-2</v>
      </c>
      <c r="BN951" s="128">
        <f t="shared" ref="BN951" si="18660">F951/F963</f>
        <v>6.057416827457171E-2</v>
      </c>
      <c r="BO951" s="129">
        <f t="shared" ref="BO951" si="18661">G951/G963</f>
        <v>6.8507662970548763E-2</v>
      </c>
      <c r="BP951" s="130">
        <f t="shared" ref="BP951" si="18662">H951/H963</f>
        <v>6.9533177838623533E-2</v>
      </c>
      <c r="BQ951" s="131">
        <f t="shared" ref="BQ951" si="18663">I951/I963</f>
        <v>7.0367207514944491E-2</v>
      </c>
      <c r="BR951" s="128">
        <f t="shared" ref="BR951" si="18664">J951/J963</f>
        <v>5.8052434456928842E-2</v>
      </c>
      <c r="BS951" s="129">
        <f t="shared" ref="BS951" si="18665">K951/K963</f>
        <v>5.5593922651933698E-2</v>
      </c>
      <c r="BT951" s="130">
        <f t="shared" ref="BT951" si="18666">L951/L963</f>
        <v>7.4364181413789768E-2</v>
      </c>
      <c r="BU951" s="128">
        <f t="shared" ref="BU951" si="18667">M951/M963</f>
        <v>6.3427331887201732E-2</v>
      </c>
      <c r="BV951" s="132">
        <f t="shared" ref="BV951" si="18668">N951/N963</f>
        <v>7.008307008307009E-2</v>
      </c>
      <c r="BW951" s="133">
        <f t="shared" ref="BW951" si="18669">O951/O963</f>
        <v>5.7303413739057306E-2</v>
      </c>
      <c r="BX951" s="128">
        <f t="shared" ref="BX951" si="18670">P951/P963</f>
        <v>7.4880176003771504E-2</v>
      </c>
      <c r="BY951" s="129">
        <f t="shared" ref="BY951" si="18671">Q951/Q963</f>
        <v>6.3886424134871334E-2</v>
      </c>
      <c r="BZ951" s="130">
        <f t="shared" ref="BZ951" si="18672">R951/R963</f>
        <v>6.7967347883980775E-2</v>
      </c>
      <c r="CA951" s="131">
        <f t="shared" ref="CA951" si="18673">S951/S963</f>
        <v>7.1547420965058242E-2</v>
      </c>
      <c r="CB951" s="128">
        <f t="shared" ref="CB951" si="18674">T951/T963</f>
        <v>5.2870090634441085E-2</v>
      </c>
      <c r="CC951" s="129">
        <f t="shared" ref="CC951" si="18675">U951/U963</f>
        <v>4.8800661703887513E-2</v>
      </c>
      <c r="CD951" s="130">
        <f t="shared" ref="CD951" si="18676">V951/V963</f>
        <v>7.5691847419596114E-2</v>
      </c>
      <c r="CE951" s="131">
        <f t="shared" ref="CE951" si="18677">W951/W963</f>
        <v>6.4940629207981396E-2</v>
      </c>
      <c r="CF951" s="128">
        <f t="shared" ref="CF951" si="18678">X951/X963</f>
        <v>6.3946728675615683E-2</v>
      </c>
      <c r="CG951" s="129">
        <f t="shared" ref="CG951" si="18679">Y951/Y963</f>
        <v>5.7485901400764053E-2</v>
      </c>
      <c r="CH951" s="130">
        <f t="shared" ref="CH951" si="18680">Z951/Z963</f>
        <v>7.3039358837081028E-2</v>
      </c>
      <c r="CI951" s="128">
        <f t="shared" ref="CI951" si="18681">AA951/AA963</f>
        <v>7.6987786640079756E-2</v>
      </c>
      <c r="CJ951" s="134">
        <f t="shared" ref="CJ951" si="18682">AB951/AB963</f>
        <v>6.9765895865080751E-2</v>
      </c>
      <c r="CK951" s="135">
        <f t="shared" ref="CK951" si="18683">AC951/AC963</f>
        <v>6.8663926002055495E-2</v>
      </c>
    </row>
    <row r="952" spans="1:89" x14ac:dyDescent="0.2">
      <c r="A952" s="136" t="s">
        <v>29</v>
      </c>
      <c r="B952" s="192">
        <v>1593</v>
      </c>
      <c r="C952" s="176">
        <v>1383</v>
      </c>
      <c r="D952" s="177">
        <v>399</v>
      </c>
      <c r="E952" s="178">
        <v>444</v>
      </c>
      <c r="F952" s="175">
        <v>984</v>
      </c>
      <c r="G952" s="179">
        <v>1193</v>
      </c>
      <c r="H952" s="177">
        <v>2086</v>
      </c>
      <c r="I952" s="178">
        <v>2194</v>
      </c>
      <c r="J952" s="175">
        <v>249</v>
      </c>
      <c r="K952" s="176">
        <v>142</v>
      </c>
      <c r="L952" s="177">
        <v>854</v>
      </c>
      <c r="M952" s="175">
        <v>672</v>
      </c>
      <c r="N952" s="180">
        <v>1705</v>
      </c>
      <c r="O952" s="193">
        <v>1638</v>
      </c>
      <c r="P952" s="175">
        <v>904</v>
      </c>
      <c r="Q952" s="176">
        <v>842</v>
      </c>
      <c r="R952" s="177">
        <v>1071</v>
      </c>
      <c r="S952" s="178">
        <v>1504</v>
      </c>
      <c r="T952" s="175">
        <v>174</v>
      </c>
      <c r="U952" s="179">
        <v>143</v>
      </c>
      <c r="V952" s="177">
        <v>1088</v>
      </c>
      <c r="W952" s="194">
        <v>1105</v>
      </c>
      <c r="X952" s="175">
        <v>657</v>
      </c>
      <c r="Y952" s="179">
        <v>345</v>
      </c>
      <c r="Z952" s="177">
        <v>2401</v>
      </c>
      <c r="AA952" s="175">
        <v>2239</v>
      </c>
      <c r="AB952" s="158">
        <f t="shared" si="18354"/>
        <v>14165</v>
      </c>
      <c r="AC952" s="159">
        <f t="shared" si="18355"/>
        <v>13844</v>
      </c>
      <c r="BI952" s="136" t="s">
        <v>29</v>
      </c>
      <c r="BJ952" s="128">
        <f>B952/B963</f>
        <v>8.7407407407407406E-2</v>
      </c>
      <c r="BK952" s="129">
        <f t="shared" ref="BK952" si="18684">C952/C963</f>
        <v>7.9836056110373491E-2</v>
      </c>
      <c r="BL952" s="130">
        <f t="shared" ref="BL952" si="18685">D952/D963</f>
        <v>6.2785208497246267E-2</v>
      </c>
      <c r="BM952" s="131">
        <f t="shared" ref="BM952" si="18686">E952/E963</f>
        <v>6.8444581470633578E-2</v>
      </c>
      <c r="BN952" s="128">
        <f t="shared" ref="BN952" si="18687">F952/F963</f>
        <v>5.7533766005963868E-2</v>
      </c>
      <c r="BO952" s="129">
        <f t="shared" ref="BO952" si="18688">G952/G963</f>
        <v>8.4257362808107916E-2</v>
      </c>
      <c r="BP952" s="130">
        <f t="shared" ref="BP952" si="18689">H952/H963</f>
        <v>7.0513470574316325E-2</v>
      </c>
      <c r="BQ952" s="131">
        <f t="shared" ref="BQ952" si="18690">I952/I963</f>
        <v>7.4944491887275838E-2</v>
      </c>
      <c r="BR952" s="128">
        <f t="shared" ref="BR952" si="18691">J952/J963</f>
        <v>9.3258426966292135E-2</v>
      </c>
      <c r="BS952" s="129">
        <f t="shared" ref="BS952" si="18692">K952/K963</f>
        <v>4.9033149171270718E-2</v>
      </c>
      <c r="BT952" s="130">
        <f t="shared" ref="BT952" si="18693">L952/L963</f>
        <v>8.2583889372401117E-2</v>
      </c>
      <c r="BU952" s="128">
        <f t="shared" ref="BU952" si="18694">M952/M963</f>
        <v>5.8308026030368762E-2</v>
      </c>
      <c r="BV952" s="132">
        <f t="shared" ref="BV952" si="18695">N952/N963</f>
        <v>6.6495066495066493E-2</v>
      </c>
      <c r="BW952" s="133">
        <f t="shared" ref="BW952" si="18696">O952/O963</f>
        <v>6.2617072518062616E-2</v>
      </c>
      <c r="BX952" s="128">
        <f t="shared" ref="BX952" si="18697">P952/P963</f>
        <v>7.1030093502003608E-2</v>
      </c>
      <c r="BY952" s="129">
        <f t="shared" ref="BY952" si="18698">Q952/Q963</f>
        <v>6.7919657981769785E-2</v>
      </c>
      <c r="BZ952" s="130">
        <f t="shared" ref="BZ952" si="18699">R952/R963</f>
        <v>6.2004284142881956E-2</v>
      </c>
      <c r="CA952" s="131">
        <f t="shared" ref="CA952" si="18700">S952/S963</f>
        <v>8.34165280088741E-2</v>
      </c>
      <c r="CB952" s="128">
        <f t="shared" ref="CB952" si="18701">T952/T963</f>
        <v>8.7613293051359523E-2</v>
      </c>
      <c r="CC952" s="129">
        <f t="shared" ref="CC952" si="18702">U952/U963</f>
        <v>5.9139784946236562E-2</v>
      </c>
      <c r="CD952" s="130">
        <f t="shared" ref="CD952" si="18703">V952/V963</f>
        <v>8.1376215407629016E-2</v>
      </c>
      <c r="CE952" s="131">
        <f t="shared" ref="CE952" si="18704">W952/W963</f>
        <v>6.7633737299547067E-2</v>
      </c>
      <c r="CF952" s="128">
        <f t="shared" ref="CF952" si="18705">X952/X963</f>
        <v>6.9442976429552897E-2</v>
      </c>
      <c r="CG952" s="129">
        <f t="shared" ref="CG952" si="18706">Y952/Y963</f>
        <v>6.2761506276150625E-2</v>
      </c>
      <c r="CH952" s="130">
        <f t="shared" ref="CH952" si="18707">Z952/Z963</f>
        <v>7.7906486258476917E-2</v>
      </c>
      <c r="CI952" s="128">
        <f t="shared" ref="CI952" si="18708">AA952/AA963</f>
        <v>6.9759471585244273E-2</v>
      </c>
      <c r="CJ952" s="134">
        <f t="shared" ref="CJ952" si="18709">AB952/AB963</f>
        <v>7.2435235280280633E-2</v>
      </c>
      <c r="CK952" s="135">
        <f t="shared" ref="CK952" si="18710">AC952/AC963</f>
        <v>7.114080164439876E-2</v>
      </c>
    </row>
    <row r="953" spans="1:89" x14ac:dyDescent="0.2">
      <c r="A953" s="145" t="s">
        <v>30</v>
      </c>
      <c r="B953" s="189">
        <v>1453</v>
      </c>
      <c r="C953" s="183">
        <v>1230</v>
      </c>
      <c r="D953" s="184">
        <v>384</v>
      </c>
      <c r="E953" s="185">
        <v>476</v>
      </c>
      <c r="F953" s="182">
        <v>1043</v>
      </c>
      <c r="G953" s="186">
        <v>1085</v>
      </c>
      <c r="H953" s="184">
        <v>2123</v>
      </c>
      <c r="I953" s="185">
        <v>2130</v>
      </c>
      <c r="J953" s="182">
        <v>224</v>
      </c>
      <c r="K953" s="183">
        <v>141</v>
      </c>
      <c r="L953" s="184">
        <v>873</v>
      </c>
      <c r="M953" s="182">
        <v>589</v>
      </c>
      <c r="N953" s="187">
        <v>1707</v>
      </c>
      <c r="O953" s="190">
        <v>1773</v>
      </c>
      <c r="P953" s="182">
        <v>802</v>
      </c>
      <c r="Q953" s="183">
        <v>1058</v>
      </c>
      <c r="R953" s="184">
        <v>1134</v>
      </c>
      <c r="S953" s="185">
        <v>1354</v>
      </c>
      <c r="T953" s="182">
        <v>153</v>
      </c>
      <c r="U953" s="186">
        <v>153</v>
      </c>
      <c r="V953" s="184">
        <v>1027</v>
      </c>
      <c r="W953" s="191">
        <v>1075</v>
      </c>
      <c r="X953" s="182">
        <v>693</v>
      </c>
      <c r="Y953" s="186">
        <v>459</v>
      </c>
      <c r="Z953" s="184">
        <v>2366</v>
      </c>
      <c r="AA953" s="182">
        <v>2317</v>
      </c>
      <c r="AB953" s="158">
        <f t="shared" si="18354"/>
        <v>13982</v>
      </c>
      <c r="AC953" s="159">
        <f t="shared" si="18355"/>
        <v>13840</v>
      </c>
      <c r="BI953" s="145" t="s">
        <v>30</v>
      </c>
      <c r="BJ953" s="128">
        <f>B953/B963</f>
        <v>7.9725651577503429E-2</v>
      </c>
      <c r="BK953" s="129">
        <f t="shared" ref="BK953" si="18711">C953/C963</f>
        <v>7.100386769035387E-2</v>
      </c>
      <c r="BL953" s="130">
        <f t="shared" ref="BL953" si="18712">D953/D963</f>
        <v>6.042486231313926E-2</v>
      </c>
      <c r="BM953" s="131">
        <f t="shared" ref="BM953" si="18713">E953/E963</f>
        <v>7.337752427932788E-2</v>
      </c>
      <c r="BN953" s="128">
        <f t="shared" ref="BN953" si="18714">F953/F963</f>
        <v>6.0983453195345844E-2</v>
      </c>
      <c r="BO953" s="129">
        <f t="shared" ref="BO953" si="18715">G953/G963</f>
        <v>7.6629705487675684E-2</v>
      </c>
      <c r="BP953" s="130">
        <f t="shared" ref="BP953" si="18716">H953/H963</f>
        <v>7.1764188892269209E-2</v>
      </c>
      <c r="BQ953" s="131">
        <f t="shared" ref="BQ953" si="18717">I953/I963</f>
        <v>7.2758326216908628E-2</v>
      </c>
      <c r="BR953" s="128">
        <f t="shared" ref="BR953" si="18718">J953/J963</f>
        <v>8.3895131086142327E-2</v>
      </c>
      <c r="BS953" s="129">
        <f t="shared" ref="BS953" si="18719">K953/K963</f>
        <v>4.8687845303867404E-2</v>
      </c>
      <c r="BT953" s="130">
        <f t="shared" ref="BT953" si="18720">L953/L963</f>
        <v>8.4421235857267185E-2</v>
      </c>
      <c r="BU953" s="128">
        <f t="shared" ref="BU953" si="18721">M953/M963</f>
        <v>5.1106290672451191E-2</v>
      </c>
      <c r="BV953" s="132">
        <f t="shared" ref="BV953" si="18722">N953/N963</f>
        <v>6.6573066573066567E-2</v>
      </c>
      <c r="BW953" s="133">
        <f t="shared" ref="BW953" si="18723">O953/O963</f>
        <v>6.7777820253067778E-2</v>
      </c>
      <c r="BX953" s="128">
        <f t="shared" ref="BX953" si="18724">P953/P963</f>
        <v>6.3015636049343918E-2</v>
      </c>
      <c r="BY953" s="129">
        <f t="shared" ref="BY953" si="18725">Q953/Q963</f>
        <v>8.534322820037106E-2</v>
      </c>
      <c r="BZ953" s="130">
        <f t="shared" ref="BZ953" si="18726">R953/R963</f>
        <v>6.5651594974816194E-2</v>
      </c>
      <c r="CA953" s="131">
        <f t="shared" ref="CA953" si="18727">S953/S963</f>
        <v>7.5097060454797554E-2</v>
      </c>
      <c r="CB953" s="128">
        <f t="shared" ref="CB953" si="18728">T953/T963</f>
        <v>7.7039274924471296E-2</v>
      </c>
      <c r="CC953" s="129">
        <f t="shared" ref="CC953" si="18729">U953/U963</f>
        <v>6.3275434243176179E-2</v>
      </c>
      <c r="CD953" s="130">
        <f t="shared" ref="CD953" si="18730">V953/V963</f>
        <v>7.6813762154076287E-2</v>
      </c>
      <c r="CE953" s="131">
        <f t="shared" ref="CE953" si="18731">W953/W963</f>
        <v>6.5797527237115933E-2</v>
      </c>
      <c r="CF953" s="128">
        <f t="shared" ref="CF953" si="18732">X953/X963</f>
        <v>7.3248071028432518E-2</v>
      </c>
      <c r="CG953" s="129">
        <f t="shared" ref="CG953" si="18733">Y953/Y963</f>
        <v>8.3500090958704754E-2</v>
      </c>
      <c r="CH953" s="130">
        <f t="shared" ref="CH953" si="18734">Z953/Z963</f>
        <v>7.6770823193484536E-2</v>
      </c>
      <c r="CI953" s="128">
        <f t="shared" ref="CI953" si="18735">AA953/AA963</f>
        <v>7.2189680957128619E-2</v>
      </c>
      <c r="CJ953" s="134">
        <f t="shared" ref="CJ953" si="18736">AB953/AB963</f>
        <v>7.1499432381848485E-2</v>
      </c>
      <c r="CK953" s="135">
        <f t="shared" ref="CK953" si="18737">AC953/AC963</f>
        <v>7.1120246659815006E-2</v>
      </c>
    </row>
    <row r="954" spans="1:89" x14ac:dyDescent="0.2">
      <c r="A954" s="136" t="s">
        <v>31</v>
      </c>
      <c r="B954" s="192">
        <v>1546</v>
      </c>
      <c r="C954" s="176">
        <v>1338</v>
      </c>
      <c r="D954" s="177">
        <v>411</v>
      </c>
      <c r="E954" s="178">
        <v>526</v>
      </c>
      <c r="F954" s="175">
        <v>961</v>
      </c>
      <c r="G954" s="179">
        <v>1003</v>
      </c>
      <c r="H954" s="177">
        <v>2027</v>
      </c>
      <c r="I954" s="178">
        <v>2390</v>
      </c>
      <c r="J954" s="175">
        <v>239</v>
      </c>
      <c r="K954" s="176">
        <v>130</v>
      </c>
      <c r="L954" s="177">
        <v>1067</v>
      </c>
      <c r="M954" s="175">
        <v>529</v>
      </c>
      <c r="N954" s="180">
        <v>1986</v>
      </c>
      <c r="O954" s="193">
        <v>1856</v>
      </c>
      <c r="P954" s="175">
        <v>686</v>
      </c>
      <c r="Q954" s="176">
        <v>1106</v>
      </c>
      <c r="R954" s="177">
        <v>910</v>
      </c>
      <c r="S954" s="178">
        <v>1515</v>
      </c>
      <c r="T954" s="175">
        <v>124</v>
      </c>
      <c r="U954" s="179">
        <v>174</v>
      </c>
      <c r="V954" s="177">
        <v>1228</v>
      </c>
      <c r="W954" s="194">
        <v>1050</v>
      </c>
      <c r="X954" s="175">
        <v>622</v>
      </c>
      <c r="Y954" s="179">
        <v>432</v>
      </c>
      <c r="Z954" s="177">
        <v>2488</v>
      </c>
      <c r="AA954" s="175">
        <v>1960</v>
      </c>
      <c r="AB954" s="158">
        <f t="shared" si="18354"/>
        <v>14295</v>
      </c>
      <c r="AC954" s="159">
        <f t="shared" si="18355"/>
        <v>14009</v>
      </c>
      <c r="BI954" s="136" t="s">
        <v>31</v>
      </c>
      <c r="BJ954" s="128">
        <f>B954/B963</f>
        <v>8.4828532235939641E-2</v>
      </c>
      <c r="BK954" s="129">
        <f t="shared" ref="BK954" si="18738">C954/C963</f>
        <v>7.7238353633897125E-2</v>
      </c>
      <c r="BL954" s="130">
        <f t="shared" ref="BL954" si="18739">D954/D963</f>
        <v>6.4673485444531859E-2</v>
      </c>
      <c r="BM954" s="131">
        <f t="shared" ref="BM954" si="18740">E954/E963</f>
        <v>8.1085247417912745E-2</v>
      </c>
      <c r="BN954" s="128">
        <f t="shared" ref="BN954" si="18741">F954/F963</f>
        <v>5.6188972694848856E-2</v>
      </c>
      <c r="BO954" s="129">
        <f t="shared" ref="BO954" si="18742">G954/G963</f>
        <v>7.0838336040680835E-2</v>
      </c>
      <c r="BP954" s="130">
        <f t="shared" ref="BP954" si="18743">H954/H963</f>
        <v>6.851908190514823E-2</v>
      </c>
      <c r="BQ954" s="131">
        <f t="shared" ref="BQ954" si="18744">I954/I963</f>
        <v>8.1639624252775406E-2</v>
      </c>
      <c r="BR954" s="128">
        <f t="shared" ref="BR954" si="18745">J954/J963</f>
        <v>8.9513108614232215E-2</v>
      </c>
      <c r="BS954" s="129">
        <f t="shared" ref="BS954" si="18746">K954/K963</f>
        <v>4.4889502762430943E-2</v>
      </c>
      <c r="BT954" s="130">
        <f t="shared" ref="BT954" si="18747">L954/L963</f>
        <v>0.10318151049221545</v>
      </c>
      <c r="BU954" s="128">
        <f t="shared" ref="BU954" si="18748">M954/M963</f>
        <v>4.5900216919739695E-2</v>
      </c>
      <c r="BV954" s="132">
        <f t="shared" ref="BV954" si="18749">N954/N963</f>
        <v>7.7454077454077452E-2</v>
      </c>
      <c r="BW954" s="133">
        <f t="shared" ref="BW954" si="18750">O954/O963</f>
        <v>7.0950724416070948E-2</v>
      </c>
      <c r="BX954" s="128">
        <f t="shared" ref="BX954" si="18751">P954/P963</f>
        <v>5.3901155024750527E-2</v>
      </c>
      <c r="BY954" s="129">
        <f t="shared" ref="BY954" si="18752">Q954/Q963</f>
        <v>8.9215132693393567E-2</v>
      </c>
      <c r="BZ954" s="130">
        <f t="shared" ref="BZ954" si="18753">R954/R963</f>
        <v>5.2683378683494472E-2</v>
      </c>
      <c r="CA954" s="131">
        <f t="shared" ref="CA954" si="18754">S954/S963</f>
        <v>8.402662229617304E-2</v>
      </c>
      <c r="CB954" s="128">
        <f t="shared" ref="CB954" si="18755">T954/T963</f>
        <v>6.2437059415911378E-2</v>
      </c>
      <c r="CC954" s="129">
        <f t="shared" ref="CC954" si="18756">U954/U963</f>
        <v>7.1960297766749379E-2</v>
      </c>
      <c r="CD954" s="130">
        <f t="shared" ref="CD954" si="18757">V954/V963</f>
        <v>9.1847419596110702E-2</v>
      </c>
      <c r="CE954" s="131">
        <f t="shared" ref="CE954" si="18758">W954/W963</f>
        <v>6.4267352185089971E-2</v>
      </c>
      <c r="CF954" s="128">
        <f t="shared" ref="CF954" si="18759">X954/X963</f>
        <v>6.5743578902864391E-2</v>
      </c>
      <c r="CG954" s="129">
        <f t="shared" ref="CG954" si="18760">Y954/Y963</f>
        <v>7.8588320902310355E-2</v>
      </c>
      <c r="CH954" s="130">
        <f t="shared" ref="CH954" si="18761">Z954/Z963</f>
        <v>8.0729420162886534E-2</v>
      </c>
      <c r="CI954" s="128">
        <f t="shared" ref="CI954" si="18762">AA954/AA963</f>
        <v>6.106679960119641E-2</v>
      </c>
      <c r="CJ954" s="134">
        <f t="shared" ref="CJ954" si="18763">AB954/AB963</f>
        <v>7.3100013295560304E-2</v>
      </c>
      <c r="CK954" s="135">
        <f t="shared" ref="CK954" si="18764">AC954/AC963</f>
        <v>7.1988694758478924E-2</v>
      </c>
    </row>
    <row r="955" spans="1:89" x14ac:dyDescent="0.2">
      <c r="A955" s="145" t="s">
        <v>32</v>
      </c>
      <c r="B955" s="189">
        <v>1535</v>
      </c>
      <c r="C955" s="183">
        <v>1169</v>
      </c>
      <c r="D955" s="184">
        <v>366</v>
      </c>
      <c r="E955" s="185">
        <v>452</v>
      </c>
      <c r="F955" s="182">
        <v>844</v>
      </c>
      <c r="G955" s="186">
        <v>1223</v>
      </c>
      <c r="H955" s="184">
        <v>1922</v>
      </c>
      <c r="I955" s="185">
        <v>2504</v>
      </c>
      <c r="J955" s="182">
        <v>255</v>
      </c>
      <c r="K955" s="183">
        <v>146</v>
      </c>
      <c r="L955" s="184">
        <v>1058</v>
      </c>
      <c r="M955" s="182">
        <v>486</v>
      </c>
      <c r="N955" s="187">
        <v>1872</v>
      </c>
      <c r="O955" s="190">
        <v>1740</v>
      </c>
      <c r="P955" s="182">
        <v>585</v>
      </c>
      <c r="Q955" s="183">
        <v>1187</v>
      </c>
      <c r="R955" s="184">
        <v>852</v>
      </c>
      <c r="S955" s="185">
        <v>1554</v>
      </c>
      <c r="T955" s="182">
        <v>104</v>
      </c>
      <c r="U955" s="186">
        <v>167</v>
      </c>
      <c r="V955" s="184">
        <v>1393</v>
      </c>
      <c r="W955" s="191">
        <v>951</v>
      </c>
      <c r="X955" s="182">
        <v>601</v>
      </c>
      <c r="Y955" s="186">
        <v>476</v>
      </c>
      <c r="Z955" s="184">
        <v>1975</v>
      </c>
      <c r="AA955" s="182">
        <v>2388</v>
      </c>
      <c r="AB955" s="158">
        <f t="shared" si="18354"/>
        <v>13362</v>
      </c>
      <c r="AC955" s="159">
        <f t="shared" si="18355"/>
        <v>14443</v>
      </c>
      <c r="BI955" s="145" t="s">
        <v>32</v>
      </c>
      <c r="BJ955" s="128">
        <f>B955/B963</f>
        <v>8.4224965706447191E-2</v>
      </c>
      <c r="BK955" s="129">
        <f t="shared" ref="BK955" si="18765">C955/C963</f>
        <v>6.748253766668591E-2</v>
      </c>
      <c r="BL955" s="130">
        <f t="shared" ref="BL955" si="18766">D955/D963</f>
        <v>5.7592446892210859E-2</v>
      </c>
      <c r="BM955" s="131">
        <f t="shared" ref="BM955" si="18767">E955/E963</f>
        <v>6.9677817172807147E-2</v>
      </c>
      <c r="BN955" s="128">
        <f t="shared" ref="BN955" si="18768">F955/F963</f>
        <v>4.9348067590481201E-2</v>
      </c>
      <c r="BO955" s="129">
        <f t="shared" ref="BO955" si="18769">G955/G963</f>
        <v>8.6376156508227983E-2</v>
      </c>
      <c r="BP955" s="130">
        <f t="shared" ref="BP955" si="18770">H955/H963</f>
        <v>6.496974613798466E-2</v>
      </c>
      <c r="BQ955" s="131">
        <f t="shared" ref="BQ955" si="18771">I955/I963</f>
        <v>8.5533731853116995E-2</v>
      </c>
      <c r="BR955" s="128">
        <f t="shared" ref="BR955" si="18772">J955/J963</f>
        <v>9.5505617977528087E-2</v>
      </c>
      <c r="BS955" s="129">
        <f t="shared" ref="BS955" si="18773">K955/K963</f>
        <v>5.0414364640883981E-2</v>
      </c>
      <c r="BT955" s="130">
        <f t="shared" ref="BT955" si="18774">L955/L963</f>
        <v>0.10231118847306837</v>
      </c>
      <c r="BU955" s="128">
        <f t="shared" ref="BU955" si="18775">M955/M963</f>
        <v>4.2169197396963121E-2</v>
      </c>
      <c r="BV955" s="132">
        <f t="shared" ref="BV955" si="18776">N955/N963</f>
        <v>7.3008073008073007E-2</v>
      </c>
      <c r="BW955" s="133">
        <f t="shared" ref="BW955" si="18777">O955/O963</f>
        <v>6.6516304140066512E-2</v>
      </c>
      <c r="BX955" s="128">
        <f t="shared" ref="BX955" si="18778">P955/P963</f>
        <v>4.5965270684371805E-2</v>
      </c>
      <c r="BY955" s="129">
        <f t="shared" ref="BY955" si="18779">Q955/Q963</f>
        <v>9.5748971525369042E-2</v>
      </c>
      <c r="BZ955" s="130">
        <f t="shared" ref="BZ955" si="18780">R955/R963</f>
        <v>4.9325536965205814E-2</v>
      </c>
      <c r="CA955" s="131">
        <f t="shared" ref="CA955" si="18781">S955/S963</f>
        <v>8.6189683860232943E-2</v>
      </c>
      <c r="CB955" s="128">
        <f t="shared" ref="CB955" si="18782">T955/T963</f>
        <v>5.2366565961732128E-2</v>
      </c>
      <c r="CC955" s="129">
        <f t="shared" ref="CC955" si="18783">U955/U963</f>
        <v>6.9065343258891645E-2</v>
      </c>
      <c r="CD955" s="130">
        <f t="shared" ref="CD955" si="18784">V955/V963</f>
        <v>0.10418848167539267</v>
      </c>
      <c r="CE955" s="131">
        <f t="shared" ref="CE955" si="18785">W955/W963</f>
        <v>5.8207858979067204E-2</v>
      </c>
      <c r="CF955" s="128">
        <f t="shared" ref="CF955" si="18786">X955/X963</f>
        <v>6.3523940386851288E-2</v>
      </c>
      <c r="CG955" s="129">
        <f t="shared" ref="CG955" si="18787">Y955/Y963</f>
        <v>8.6592686920138259E-2</v>
      </c>
      <c r="CH955" s="130">
        <f t="shared" ref="CH955" si="18788">Z955/Z963</f>
        <v>6.4083844381712579E-2</v>
      </c>
      <c r="CI955" s="128">
        <f t="shared" ref="CI955" si="18789">AA955/AA963</f>
        <v>7.440179461615154E-2</v>
      </c>
      <c r="CJ955" s="134">
        <f t="shared" ref="CJ955" si="18790">AB955/AB963</f>
        <v>6.8328952616668548E-2</v>
      </c>
      <c r="CK955" s="135">
        <f t="shared" ref="CK955" si="18791">AC955/AC963</f>
        <v>7.4218910585817061E-2</v>
      </c>
    </row>
    <row r="956" spans="1:89" x14ac:dyDescent="0.2">
      <c r="A956" s="136" t="s">
        <v>33</v>
      </c>
      <c r="B956" s="192">
        <v>1360</v>
      </c>
      <c r="C956" s="176">
        <v>902</v>
      </c>
      <c r="D956" s="177">
        <v>279</v>
      </c>
      <c r="E956" s="178">
        <v>428</v>
      </c>
      <c r="F956" s="175">
        <v>738</v>
      </c>
      <c r="G956" s="179">
        <v>1062</v>
      </c>
      <c r="H956" s="177">
        <v>1664</v>
      </c>
      <c r="I956" s="178">
        <v>1983</v>
      </c>
      <c r="J956" s="175">
        <v>210</v>
      </c>
      <c r="K956" s="176">
        <v>95</v>
      </c>
      <c r="L956" s="177">
        <v>786</v>
      </c>
      <c r="M956" s="175">
        <v>397</v>
      </c>
      <c r="N956" s="180">
        <v>1606</v>
      </c>
      <c r="O956" s="193">
        <v>1606</v>
      </c>
      <c r="P956" s="175">
        <v>465</v>
      </c>
      <c r="Q956" s="176">
        <v>1137</v>
      </c>
      <c r="R956" s="177">
        <v>871</v>
      </c>
      <c r="S956" s="178">
        <v>1294</v>
      </c>
      <c r="T956" s="175">
        <v>108</v>
      </c>
      <c r="U956" s="179">
        <v>167</v>
      </c>
      <c r="V956" s="177">
        <v>1152</v>
      </c>
      <c r="W956" s="194">
        <v>778</v>
      </c>
      <c r="X956" s="175">
        <v>377</v>
      </c>
      <c r="Y956" s="179">
        <v>373</v>
      </c>
      <c r="Z956" s="177">
        <v>1708</v>
      </c>
      <c r="AA956" s="175">
        <v>1700</v>
      </c>
      <c r="AB956" s="158">
        <f t="shared" si="18354"/>
        <v>11324</v>
      </c>
      <c r="AC956" s="159">
        <f t="shared" si="18355"/>
        <v>11922</v>
      </c>
      <c r="BI956" s="136" t="s">
        <v>33</v>
      </c>
      <c r="BJ956" s="128">
        <f>B956/B963</f>
        <v>7.4622770919067216E-2</v>
      </c>
      <c r="BK956" s="129">
        <f t="shared" ref="BK956" si="18792">C956/C963</f>
        <v>5.2069502972926167E-2</v>
      </c>
      <c r="BL956" s="130">
        <f t="shared" ref="BL956" si="18793">D956/D963</f>
        <v>4.3902439024390241E-2</v>
      </c>
      <c r="BM956" s="131">
        <f t="shared" ref="BM956" si="18794">E956/E963</f>
        <v>6.5978110066286413E-2</v>
      </c>
      <c r="BN956" s="128">
        <f t="shared" ref="BN956" si="18795">F956/F963</f>
        <v>4.3150324504472898E-2</v>
      </c>
      <c r="BO956" s="129">
        <f t="shared" ref="BO956" si="18796">G956/G963</f>
        <v>7.5005296984250305E-2</v>
      </c>
      <c r="BP956" s="130">
        <f t="shared" ref="BP956" si="18797">H956/H963</f>
        <v>5.6248521110097018E-2</v>
      </c>
      <c r="BQ956" s="131">
        <f t="shared" ref="BQ956" si="18798">I956/I963</f>
        <v>6.7736976942783939E-2</v>
      </c>
      <c r="BR956" s="128">
        <f t="shared" ref="BR956" si="18799">J956/J963</f>
        <v>7.8651685393258425E-2</v>
      </c>
      <c r="BS956" s="129">
        <f t="shared" ref="BS956" si="18800">K956/K963</f>
        <v>3.2803867403314917E-2</v>
      </c>
      <c r="BT956" s="130">
        <f t="shared" ref="BT956" si="18801">L956/L963</f>
        <v>7.6008123005512046E-2</v>
      </c>
      <c r="BU956" s="128">
        <f t="shared" ref="BU956" si="18802">M956/M963</f>
        <v>3.4446854663774402E-2</v>
      </c>
      <c r="BV956" s="132">
        <f t="shared" ref="BV956" si="18803">N956/N963</f>
        <v>6.263406263406264E-2</v>
      </c>
      <c r="BW956" s="133">
        <f t="shared" ref="BW956" si="18804">O956/O963</f>
        <v>6.1393784166061394E-2</v>
      </c>
      <c r="BX956" s="128">
        <f t="shared" ref="BX956" si="18805">P956/P963</f>
        <v>3.6536497210654516E-2</v>
      </c>
      <c r="BY956" s="129">
        <f t="shared" ref="BY956" si="18806">Q956/Q963</f>
        <v>9.1715737678470605E-2</v>
      </c>
      <c r="BZ956" s="130">
        <f t="shared" ref="BZ956" si="18807">R956/R963</f>
        <v>5.0425519597058995E-2</v>
      </c>
      <c r="CA956" s="131">
        <f t="shared" ref="CA956" si="18808">S956/S963</f>
        <v>7.1769273433166941E-2</v>
      </c>
      <c r="CB956" s="128">
        <f t="shared" ref="CB956" si="18809">T956/T963</f>
        <v>5.4380664652567974E-2</v>
      </c>
      <c r="CC956" s="129">
        <f t="shared" ref="CC956" si="18810">U956/U963</f>
        <v>6.9065343258891645E-2</v>
      </c>
      <c r="CD956" s="130">
        <f t="shared" ref="CD956" si="18811">V956/V963</f>
        <v>8.6163051608077787E-2</v>
      </c>
      <c r="CE956" s="131">
        <f t="shared" ref="CE956" si="18812">W956/W963</f>
        <v>4.7619047619047616E-2</v>
      </c>
      <c r="CF956" s="128">
        <f t="shared" ref="CF956" si="18813">X956/X963</f>
        <v>3.9847796216044819E-2</v>
      </c>
      <c r="CG956" s="129">
        <f t="shared" ref="CG956" si="18814">Y956/Y963</f>
        <v>6.7855193742041117E-2</v>
      </c>
      <c r="CH956" s="130">
        <f t="shared" ref="CH956" si="18815">Z956/Z963</f>
        <v>5.5420357571627894E-2</v>
      </c>
      <c r="CI956" s="128">
        <f t="shared" ref="CI956" si="18816">AA956/AA963</f>
        <v>5.2966101694915252E-2</v>
      </c>
      <c r="CJ956" s="134">
        <f t="shared" ref="CJ956" si="18817">AB956/AB963</f>
        <v>5.7907278807899608E-2</v>
      </c>
      <c r="CK956" s="135">
        <f t="shared" ref="CK956" si="18818">AC956/AC963</f>
        <v>6.1264131551901337E-2</v>
      </c>
    </row>
    <row r="957" spans="1:89" x14ac:dyDescent="0.2">
      <c r="A957" s="145" t="s">
        <v>34</v>
      </c>
      <c r="B957" s="189">
        <v>462</v>
      </c>
      <c r="C957" s="183">
        <v>702</v>
      </c>
      <c r="D957" s="184">
        <v>159</v>
      </c>
      <c r="E957" s="185">
        <v>383</v>
      </c>
      <c r="F957" s="182">
        <v>367</v>
      </c>
      <c r="G957" s="186">
        <v>933</v>
      </c>
      <c r="H957" s="184">
        <v>832</v>
      </c>
      <c r="I957" s="185">
        <v>1560</v>
      </c>
      <c r="J957" s="182">
        <v>230</v>
      </c>
      <c r="K957" s="183">
        <v>84</v>
      </c>
      <c r="L957" s="184">
        <v>689</v>
      </c>
      <c r="M957" s="182">
        <v>257</v>
      </c>
      <c r="N957" s="187">
        <v>1559</v>
      </c>
      <c r="O957" s="190">
        <v>1142</v>
      </c>
      <c r="P957" s="182">
        <v>342</v>
      </c>
      <c r="Q957" s="183">
        <v>933</v>
      </c>
      <c r="R957" s="184">
        <v>602</v>
      </c>
      <c r="S957" s="185">
        <v>1149</v>
      </c>
      <c r="T957" s="182">
        <v>78</v>
      </c>
      <c r="U957" s="186">
        <v>139</v>
      </c>
      <c r="V957" s="184">
        <v>1001</v>
      </c>
      <c r="W957" s="191">
        <v>548</v>
      </c>
      <c r="X957" s="182">
        <v>279</v>
      </c>
      <c r="Y957" s="186">
        <v>327</v>
      </c>
      <c r="Z957" s="184">
        <v>1302</v>
      </c>
      <c r="AA957" s="182">
        <v>1318</v>
      </c>
      <c r="AB957" s="158">
        <f t="shared" si="18354"/>
        <v>7902</v>
      </c>
      <c r="AC957" s="159">
        <f t="shared" si="18355"/>
        <v>9475</v>
      </c>
      <c r="BI957" s="145" t="s">
        <v>34</v>
      </c>
      <c r="BJ957" s="128">
        <f>B957/B963</f>
        <v>2.5349794238683127E-2</v>
      </c>
      <c r="BK957" s="129">
        <f t="shared" ref="BK957" si="18819">C957/C963</f>
        <v>4.0524158633031229E-2</v>
      </c>
      <c r="BL957" s="130">
        <f t="shared" ref="BL957" si="18820">D957/D963</f>
        <v>2.5019669551534226E-2</v>
      </c>
      <c r="BM957" s="131">
        <f t="shared" ref="BM957" si="18821">E957/E963</f>
        <v>5.9041159241560046E-2</v>
      </c>
      <c r="BN957" s="128">
        <f t="shared" ref="BN957" si="18822">F957/F963</f>
        <v>2.145822370344384E-2</v>
      </c>
      <c r="BO957" s="129">
        <f t="shared" ref="BO957" si="18823">G957/G963</f>
        <v>6.5894484073734022E-2</v>
      </c>
      <c r="BP957" s="130">
        <f t="shared" ref="BP957" si="18824">H957/H963</f>
        <v>2.8124260555048509E-2</v>
      </c>
      <c r="BQ957" s="131">
        <f t="shared" ref="BQ957" si="18825">I957/I963</f>
        <v>5.3287788215200686E-2</v>
      </c>
      <c r="BR957" s="128">
        <f t="shared" ref="BR957" si="18826">J957/J963</f>
        <v>8.6142322097378279E-2</v>
      </c>
      <c r="BS957" s="129">
        <f t="shared" ref="BS957" si="18827">K957/K963</f>
        <v>2.9005524861878452E-2</v>
      </c>
      <c r="BT957" s="130">
        <f t="shared" ref="BT957" si="18828">L957/L963</f>
        <v>6.6627985688037905E-2</v>
      </c>
      <c r="BU957" s="128">
        <f t="shared" ref="BU957" si="18829">M957/M963</f>
        <v>2.2299349240780912E-2</v>
      </c>
      <c r="BV957" s="132">
        <f t="shared" ref="BV957" si="18830">N957/N963</f>
        <v>6.0801060801060798E-2</v>
      </c>
      <c r="BW957" s="133">
        <f t="shared" ref="BW957" si="18831">O957/O963</f>
        <v>4.3656103062043657E-2</v>
      </c>
      <c r="BX957" s="128">
        <f t="shared" ref="BX957" si="18832">P957/P963</f>
        <v>2.6872004400094289E-2</v>
      </c>
      <c r="BY957" s="129">
        <f t="shared" ref="BY957" si="18833">Q957/Q963</f>
        <v>7.5260143583124953E-2</v>
      </c>
      <c r="BZ957" s="130">
        <f t="shared" ref="BZ957" si="18834">R957/R963</f>
        <v>3.4852081282927112E-2</v>
      </c>
      <c r="CA957" s="131">
        <f t="shared" ref="CA957" si="18835">S957/S963</f>
        <v>6.3727121464226294E-2</v>
      </c>
      <c r="CB957" s="128">
        <f t="shared" ref="CB957" si="18836">T957/T963</f>
        <v>3.9274924471299093E-2</v>
      </c>
      <c r="CC957" s="129">
        <f t="shared" ref="CC957" si="18837">U957/U963</f>
        <v>5.7485525227460713E-2</v>
      </c>
      <c r="CD957" s="130">
        <f t="shared" ref="CD957" si="18838">V957/V963</f>
        <v>7.486910994764398E-2</v>
      </c>
      <c r="CE957" s="131">
        <f t="shared" ref="CE957" si="18839">W957/W963</f>
        <v>3.3541437140408865E-2</v>
      </c>
      <c r="CF957" s="128">
        <f t="shared" ref="CF957" si="18840">X957/X963</f>
        <v>2.9489483141316986E-2</v>
      </c>
      <c r="CG957" s="129">
        <f t="shared" ref="CG957" si="18841">Y957/Y963</f>
        <v>5.9486992905221033E-2</v>
      </c>
      <c r="CH957" s="130">
        <f t="shared" ref="CH957" si="18842">Z957/Z963</f>
        <v>4.2246666017716344E-2</v>
      </c>
      <c r="CI957" s="128">
        <f t="shared" ref="CI957" si="18843">AA957/AA963</f>
        <v>4.1064307078763712E-2</v>
      </c>
      <c r="CJ957" s="134">
        <f t="shared" ref="CJ957" si="18844">AB957/AB963</f>
        <v>4.0408275974922525E-2</v>
      </c>
      <c r="CK957" s="135">
        <f t="shared" ref="CK957" si="18845">AC957/AC963</f>
        <v>4.8689619732785197E-2</v>
      </c>
    </row>
    <row r="958" spans="1:89" x14ac:dyDescent="0.2">
      <c r="A958" s="136" t="s">
        <v>35</v>
      </c>
      <c r="B958" s="192">
        <v>0</v>
      </c>
      <c r="C958" s="176">
        <v>362</v>
      </c>
      <c r="D958" s="177">
        <v>6</v>
      </c>
      <c r="E958" s="178">
        <v>270</v>
      </c>
      <c r="F958" s="175">
        <v>10</v>
      </c>
      <c r="G958" s="179">
        <v>726</v>
      </c>
      <c r="H958" s="177">
        <v>68</v>
      </c>
      <c r="I958" s="178">
        <v>745</v>
      </c>
      <c r="J958" s="175">
        <v>63</v>
      </c>
      <c r="K958" s="176">
        <v>44</v>
      </c>
      <c r="L958" s="177">
        <v>550</v>
      </c>
      <c r="M958" s="175">
        <v>97</v>
      </c>
      <c r="N958" s="180">
        <v>435</v>
      </c>
      <c r="O958" s="193">
        <v>238</v>
      </c>
      <c r="P958" s="175">
        <v>82</v>
      </c>
      <c r="Q958" s="176">
        <v>180</v>
      </c>
      <c r="R958" s="177">
        <v>114</v>
      </c>
      <c r="S958" s="178">
        <v>136</v>
      </c>
      <c r="T958" s="175">
        <v>10</v>
      </c>
      <c r="U958" s="179">
        <v>5</v>
      </c>
      <c r="V958" s="177">
        <v>278</v>
      </c>
      <c r="W958" s="194">
        <v>25</v>
      </c>
      <c r="X958" s="175">
        <v>42</v>
      </c>
      <c r="Y958" s="179">
        <v>25</v>
      </c>
      <c r="Z958" s="177">
        <v>65</v>
      </c>
      <c r="AA958" s="175">
        <v>102</v>
      </c>
      <c r="AB958" s="158">
        <f t="shared" si="18354"/>
        <v>1723</v>
      </c>
      <c r="AC958" s="159">
        <f t="shared" si="18355"/>
        <v>2955</v>
      </c>
      <c r="BI958" s="136" t="s">
        <v>35</v>
      </c>
      <c r="BJ958" s="128">
        <f>B958/B963</f>
        <v>0</v>
      </c>
      <c r="BK958" s="129">
        <f t="shared" ref="BK958" si="18846">C958/C963</f>
        <v>2.0897073255209838E-2</v>
      </c>
      <c r="BL958" s="130">
        <f t="shared" ref="BL958" si="18847">D958/D963</f>
        <v>9.4413847364280094E-4</v>
      </c>
      <c r="BM958" s="131">
        <f t="shared" ref="BM958" si="18848">E958/E963</f>
        <v>4.1621704948358255E-2</v>
      </c>
      <c r="BN958" s="128">
        <f t="shared" ref="BN958" si="18849">F958/F963</f>
        <v>5.8469274396304746E-4</v>
      </c>
      <c r="BO958" s="129">
        <f t="shared" ref="BO958" si="18850">G958/G963</f>
        <v>5.1274807542905573E-2</v>
      </c>
      <c r="BP958" s="130">
        <f t="shared" ref="BP958" si="18851">H958/H963</f>
        <v>2.2986174492106953E-3</v>
      </c>
      <c r="BQ958" s="131">
        <f t="shared" ref="BQ958" si="18852">I958/I963</f>
        <v>2.5448334756618275E-2</v>
      </c>
      <c r="BR958" s="128">
        <f t="shared" ref="BR958" si="18853">J958/J963</f>
        <v>2.359550561797753E-2</v>
      </c>
      <c r="BS958" s="129">
        <f t="shared" ref="BS958" si="18854">K958/K963</f>
        <v>1.5193370165745856E-2</v>
      </c>
      <c r="BT958" s="130">
        <f t="shared" ref="BT958" si="18855">L958/L963</f>
        <v>5.3186345614544051E-2</v>
      </c>
      <c r="BU958" s="128">
        <f t="shared" ref="BU958" si="18856">M958/M963</f>
        <v>8.4164859002169197E-3</v>
      </c>
      <c r="BV958" s="132">
        <f t="shared" ref="BV958" si="18857">N958/N963</f>
        <v>1.6965016965016965E-2</v>
      </c>
      <c r="BW958" s="133">
        <f t="shared" ref="BW958" si="18858">O958/O963</f>
        <v>9.0982071180090978E-3</v>
      </c>
      <c r="BX958" s="128">
        <f t="shared" ref="BX958" si="18859">P958/P963</f>
        <v>6.4429952070401506E-3</v>
      </c>
      <c r="BY958" s="129">
        <f t="shared" ref="BY958" si="18860">Q958/Q963</f>
        <v>1.4519641848834395E-2</v>
      </c>
      <c r="BZ958" s="130">
        <f t="shared" ref="BZ958" si="18861">R958/R963</f>
        <v>6.5998957911190875E-3</v>
      </c>
      <c r="CA958" s="131">
        <f t="shared" ref="CA958" si="18862">S958/S963</f>
        <v>7.542983915696062E-3</v>
      </c>
      <c r="CB958" s="128">
        <f t="shared" ref="CB958" si="18863">T958/T963</f>
        <v>5.0352467270896274E-3</v>
      </c>
      <c r="CC958" s="129">
        <f t="shared" ref="CC958" si="18864">U958/U963</f>
        <v>2.0678246484698098E-3</v>
      </c>
      <c r="CD958" s="130">
        <f t="shared" ref="CD958" si="18865">V958/V963</f>
        <v>2.0792819745699326E-2</v>
      </c>
      <c r="CE958" s="131">
        <f t="shared" ref="CE958" si="18866">W958/W963</f>
        <v>1.5301750520259518E-3</v>
      </c>
      <c r="CF958" s="128">
        <f t="shared" ref="CF958" si="18867">X958/X963</f>
        <v>4.4392770320262126E-3</v>
      </c>
      <c r="CG958" s="129">
        <f t="shared" ref="CG958" si="18868">Y958/Y963</f>
        <v>4.5479352374022198E-3</v>
      </c>
      <c r="CH958" s="130">
        <f t="shared" ref="CH958" si="18869">Z958/Z963</f>
        <v>2.1090885492715534E-3</v>
      </c>
      <c r="CI958" s="128">
        <f t="shared" ref="CI958" si="18870">AA958/AA963</f>
        <v>3.1779661016949155E-3</v>
      </c>
      <c r="CJ958" s="134">
        <f t="shared" ref="CJ958" si="18871">AB958/AB963</f>
        <v>8.8108655409758936E-3</v>
      </c>
      <c r="CK958" s="135">
        <f t="shared" ref="CK958" si="18872">AC958/AC963</f>
        <v>1.5184994861253853E-2</v>
      </c>
    </row>
    <row r="959" spans="1:89" x14ac:dyDescent="0.2">
      <c r="A959" s="145" t="s">
        <v>36</v>
      </c>
      <c r="B959" s="189">
        <v>0</v>
      </c>
      <c r="C959" s="183">
        <v>0</v>
      </c>
      <c r="D959" s="184">
        <v>0</v>
      </c>
      <c r="E959" s="185">
        <v>0</v>
      </c>
      <c r="F959" s="182">
        <v>0</v>
      </c>
      <c r="G959" s="186">
        <v>0</v>
      </c>
      <c r="H959" s="184">
        <v>0</v>
      </c>
      <c r="I959" s="185">
        <v>0</v>
      </c>
      <c r="J959" s="182">
        <v>0</v>
      </c>
      <c r="K959" s="186">
        <v>0</v>
      </c>
      <c r="L959" s="184">
        <v>0</v>
      </c>
      <c r="M959" s="182">
        <v>0</v>
      </c>
      <c r="N959" s="187">
        <v>0</v>
      </c>
      <c r="O959" s="190">
        <v>0</v>
      </c>
      <c r="P959" s="182">
        <v>0</v>
      </c>
      <c r="Q959" s="186">
        <v>0</v>
      </c>
      <c r="R959" s="184">
        <v>0</v>
      </c>
      <c r="S959" s="185">
        <v>0</v>
      </c>
      <c r="T959" s="182">
        <v>0</v>
      </c>
      <c r="U959" s="186">
        <v>0</v>
      </c>
      <c r="V959" s="184">
        <v>0</v>
      </c>
      <c r="W959" s="185">
        <v>0</v>
      </c>
      <c r="X959" s="182">
        <v>0</v>
      </c>
      <c r="Y959" s="186">
        <v>0</v>
      </c>
      <c r="Z959" s="184">
        <v>0</v>
      </c>
      <c r="AA959" s="182">
        <v>0</v>
      </c>
      <c r="AB959" s="158">
        <f t="shared" si="18354"/>
        <v>0</v>
      </c>
      <c r="AC959" s="159">
        <f t="shared" si="18355"/>
        <v>0</v>
      </c>
      <c r="BI959" s="145" t="s">
        <v>36</v>
      </c>
      <c r="BJ959" s="128">
        <f>B959/B963</f>
        <v>0</v>
      </c>
      <c r="BK959" s="129">
        <f t="shared" ref="BK959" si="18873">C959/C963</f>
        <v>0</v>
      </c>
      <c r="BL959" s="130">
        <f t="shared" ref="BL959" si="18874">D959/D963</f>
        <v>0</v>
      </c>
      <c r="BM959" s="131">
        <f t="shared" ref="BM959" si="18875">E959/E963</f>
        <v>0</v>
      </c>
      <c r="BN959" s="128">
        <f t="shared" ref="BN959" si="18876">F959/F963</f>
        <v>0</v>
      </c>
      <c r="BO959" s="129">
        <f t="shared" ref="BO959" si="18877">G959/G963</f>
        <v>0</v>
      </c>
      <c r="BP959" s="130">
        <f t="shared" ref="BP959" si="18878">H959/H963</f>
        <v>0</v>
      </c>
      <c r="BQ959" s="131">
        <f t="shared" ref="BQ959" si="18879">I959/I963</f>
        <v>0</v>
      </c>
      <c r="BR959" s="128">
        <f t="shared" ref="BR959" si="18880">J959/J963</f>
        <v>0</v>
      </c>
      <c r="BS959" s="129">
        <f t="shared" ref="BS959" si="18881">K959/K963</f>
        <v>0</v>
      </c>
      <c r="BT959" s="130">
        <f t="shared" ref="BT959" si="18882">L959/L963</f>
        <v>0</v>
      </c>
      <c r="BU959" s="128">
        <f t="shared" ref="BU959" si="18883">M959/M963</f>
        <v>0</v>
      </c>
      <c r="BV959" s="132">
        <f t="shared" ref="BV959" si="18884">N959/N963</f>
        <v>0</v>
      </c>
      <c r="BW959" s="133">
        <f t="shared" ref="BW959" si="18885">O959/O963</f>
        <v>0</v>
      </c>
      <c r="BX959" s="128">
        <f t="shared" ref="BX959" si="18886">P959/P963</f>
        <v>0</v>
      </c>
      <c r="BY959" s="129">
        <f t="shared" ref="BY959" si="18887">Q959/Q963</f>
        <v>0</v>
      </c>
      <c r="BZ959" s="130">
        <f t="shared" ref="BZ959" si="18888">R959/R963</f>
        <v>0</v>
      </c>
      <c r="CA959" s="131">
        <f t="shared" ref="CA959" si="18889">S959/S963</f>
        <v>0</v>
      </c>
      <c r="CB959" s="128">
        <f t="shared" ref="CB959" si="18890">T959/T963</f>
        <v>0</v>
      </c>
      <c r="CC959" s="129">
        <f t="shared" ref="CC959" si="18891">U959/U963</f>
        <v>0</v>
      </c>
      <c r="CD959" s="130">
        <f t="shared" ref="CD959" si="18892">V959/V963</f>
        <v>0</v>
      </c>
      <c r="CE959" s="131">
        <f t="shared" ref="CE959" si="18893">W959/W963</f>
        <v>0</v>
      </c>
      <c r="CF959" s="128">
        <f t="shared" ref="CF959" si="18894">X959/X963</f>
        <v>0</v>
      </c>
      <c r="CG959" s="129">
        <f t="shared" ref="CG959" si="18895">Y959/Y963</f>
        <v>0</v>
      </c>
      <c r="CH959" s="130">
        <f t="shared" ref="CH959" si="18896">Z959/Z963</f>
        <v>0</v>
      </c>
      <c r="CI959" s="128">
        <f t="shared" ref="CI959" si="18897">AA959/AA963</f>
        <v>0</v>
      </c>
      <c r="CJ959" s="134">
        <f t="shared" ref="CJ959" si="18898">AB959/AB963</f>
        <v>0</v>
      </c>
      <c r="CK959" s="135">
        <f t="shared" ref="CK959" si="18899">AC959/AC963</f>
        <v>0</v>
      </c>
    </row>
    <row r="960" spans="1:89" x14ac:dyDescent="0.2">
      <c r="A960" s="136" t="s">
        <v>37</v>
      </c>
      <c r="B960" s="58">
        <v>0</v>
      </c>
      <c r="C960" s="59">
        <v>0</v>
      </c>
      <c r="D960" s="138">
        <v>0</v>
      </c>
      <c r="E960" s="139">
        <v>0</v>
      </c>
      <c r="F960" s="137">
        <v>0</v>
      </c>
      <c r="G960" s="140">
        <v>0</v>
      </c>
      <c r="H960" s="138">
        <v>0</v>
      </c>
      <c r="I960" s="139">
        <v>0</v>
      </c>
      <c r="J960" s="137">
        <v>0</v>
      </c>
      <c r="K960" s="140">
        <v>0</v>
      </c>
      <c r="L960" s="138"/>
      <c r="M960" s="137">
        <v>0</v>
      </c>
      <c r="N960" s="141">
        <v>0</v>
      </c>
      <c r="O960" s="142">
        <v>0</v>
      </c>
      <c r="P960" s="137">
        <v>0</v>
      </c>
      <c r="Q960" s="140">
        <v>0</v>
      </c>
      <c r="R960" s="138"/>
      <c r="S960" s="139">
        <v>0</v>
      </c>
      <c r="T960" s="137">
        <v>0</v>
      </c>
      <c r="U960" s="140">
        <v>0</v>
      </c>
      <c r="V960" s="138">
        <v>0</v>
      </c>
      <c r="W960" s="139">
        <v>0</v>
      </c>
      <c r="X960" s="137">
        <v>0</v>
      </c>
      <c r="Y960" s="140">
        <v>0</v>
      </c>
      <c r="Z960" s="143">
        <v>0</v>
      </c>
      <c r="AA960" s="144">
        <v>0</v>
      </c>
      <c r="AB960" s="158">
        <f t="shared" si="18354"/>
        <v>0</v>
      </c>
      <c r="AC960" s="159">
        <f t="shared" si="18355"/>
        <v>0</v>
      </c>
      <c r="BI960" s="136" t="s">
        <v>37</v>
      </c>
      <c r="BJ960" s="128">
        <f>B960/B963</f>
        <v>0</v>
      </c>
      <c r="BK960" s="129">
        <f t="shared" ref="BK960" si="18900">C960/C963</f>
        <v>0</v>
      </c>
      <c r="BL960" s="130">
        <f t="shared" ref="BL960" si="18901">D960/D963</f>
        <v>0</v>
      </c>
      <c r="BM960" s="131">
        <f t="shared" ref="BM960" si="18902">E960/E963</f>
        <v>0</v>
      </c>
      <c r="BN960" s="128">
        <f t="shared" ref="BN960" si="18903">F960/F963</f>
        <v>0</v>
      </c>
      <c r="BO960" s="129">
        <f t="shared" ref="BO960" si="18904">G960/G963</f>
        <v>0</v>
      </c>
      <c r="BP960" s="130">
        <f t="shared" ref="BP960" si="18905">H960/H963</f>
        <v>0</v>
      </c>
      <c r="BQ960" s="131">
        <f t="shared" ref="BQ960" si="18906">I960/I963</f>
        <v>0</v>
      </c>
      <c r="BR960" s="128">
        <f t="shared" ref="BR960" si="18907">J960/J963</f>
        <v>0</v>
      </c>
      <c r="BS960" s="129">
        <f t="shared" ref="BS960" si="18908">K960/K963</f>
        <v>0</v>
      </c>
      <c r="BT960" s="130">
        <f t="shared" ref="BT960" si="18909">L960/L963</f>
        <v>0</v>
      </c>
      <c r="BU960" s="128">
        <f t="shared" ref="BU960" si="18910">M960/M963</f>
        <v>0</v>
      </c>
      <c r="BV960" s="132">
        <f t="shared" ref="BV960" si="18911">N960/N963</f>
        <v>0</v>
      </c>
      <c r="BW960" s="133">
        <f t="shared" ref="BW960" si="18912">O960/O963</f>
        <v>0</v>
      </c>
      <c r="BX960" s="128">
        <f t="shared" ref="BX960" si="18913">P960/P963</f>
        <v>0</v>
      </c>
      <c r="BY960" s="129">
        <f t="shared" ref="BY960" si="18914">Q960/Q963</f>
        <v>0</v>
      </c>
      <c r="BZ960" s="130">
        <f t="shared" ref="BZ960" si="18915">R960/R963</f>
        <v>0</v>
      </c>
      <c r="CA960" s="131">
        <f t="shared" ref="CA960" si="18916">S960/S963</f>
        <v>0</v>
      </c>
      <c r="CB960" s="128">
        <f t="shared" ref="CB960" si="18917">T960/T963</f>
        <v>0</v>
      </c>
      <c r="CC960" s="129">
        <f t="shared" ref="CC960" si="18918">U960/U963</f>
        <v>0</v>
      </c>
      <c r="CD960" s="130">
        <f t="shared" ref="CD960" si="18919">V960/V963</f>
        <v>0</v>
      </c>
      <c r="CE960" s="131">
        <f t="shared" ref="CE960" si="18920">W960/W963</f>
        <v>0</v>
      </c>
      <c r="CF960" s="128">
        <f t="shared" ref="CF960" si="18921">X960/X963</f>
        <v>0</v>
      </c>
      <c r="CG960" s="129">
        <f t="shared" ref="CG960" si="18922">Y960/Y963</f>
        <v>0</v>
      </c>
      <c r="CH960" s="130">
        <f t="shared" ref="CH960" si="18923">Z960/Z963</f>
        <v>0</v>
      </c>
      <c r="CI960" s="128">
        <f t="shared" ref="CI960" si="18924">AA960/AA963</f>
        <v>0</v>
      </c>
      <c r="CJ960" s="134">
        <f t="shared" ref="CJ960" si="18925">AB960/AB963</f>
        <v>0</v>
      </c>
      <c r="CK960" s="135">
        <f t="shared" ref="CK960" si="18926">AC960/AC963</f>
        <v>0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4"/>
        <v>0</v>
      </c>
      <c r="AC961" s="159">
        <f t="shared" si="18355"/>
        <v>0</v>
      </c>
      <c r="BI961" s="145" t="s">
        <v>38</v>
      </c>
      <c r="BJ961" s="128">
        <f>B961/B963</f>
        <v>0</v>
      </c>
      <c r="BK961" s="129">
        <f t="shared" ref="BK961" si="18927">C961/C963</f>
        <v>0</v>
      </c>
      <c r="BL961" s="130">
        <f t="shared" ref="BL961" si="18928">D961/D963</f>
        <v>0</v>
      </c>
      <c r="BM961" s="131">
        <f t="shared" ref="BM961" si="18929">E961/E963</f>
        <v>0</v>
      </c>
      <c r="BN961" s="128">
        <f t="shared" ref="BN961" si="18930">F961/F963</f>
        <v>0</v>
      </c>
      <c r="BO961" s="129">
        <f t="shared" ref="BO961" si="18931">G961/G963</f>
        <v>0</v>
      </c>
      <c r="BP961" s="130">
        <f t="shared" ref="BP961" si="18932">H961/H963</f>
        <v>0</v>
      </c>
      <c r="BQ961" s="131">
        <f t="shared" ref="BQ961" si="18933">I961/I963</f>
        <v>0</v>
      </c>
      <c r="BR961" s="128">
        <f t="shared" ref="BR961" si="18934">J961/J963</f>
        <v>0</v>
      </c>
      <c r="BS961" s="129">
        <f t="shared" ref="BS961" si="18935">K961/K963</f>
        <v>0</v>
      </c>
      <c r="BT961" s="130">
        <f t="shared" ref="BT961" si="18936">L961/L963</f>
        <v>0</v>
      </c>
      <c r="BU961" s="128">
        <f t="shared" ref="BU961" si="18937">M961/M963</f>
        <v>0</v>
      </c>
      <c r="BV961" s="132">
        <f t="shared" ref="BV961" si="18938">N961/N963</f>
        <v>0</v>
      </c>
      <c r="BW961" s="133">
        <f t="shared" ref="BW961" si="18939">O961/O963</f>
        <v>0</v>
      </c>
      <c r="BX961" s="128">
        <f t="shared" ref="BX961" si="18940">P961/P963</f>
        <v>0</v>
      </c>
      <c r="BY961" s="129">
        <f t="shared" ref="BY961" si="18941">Q961/Q963</f>
        <v>0</v>
      </c>
      <c r="BZ961" s="130">
        <f t="shared" ref="BZ961" si="18942">R961/R963</f>
        <v>0</v>
      </c>
      <c r="CA961" s="131">
        <f t="shared" ref="CA961" si="18943">S961/S963</f>
        <v>0</v>
      </c>
      <c r="CB961" s="128">
        <f t="shared" ref="CB961" si="18944">T961/T963</f>
        <v>0</v>
      </c>
      <c r="CC961" s="129">
        <f t="shared" ref="CC961" si="18945">U961/U963</f>
        <v>0</v>
      </c>
      <c r="CD961" s="130">
        <f t="shared" ref="CD961" si="18946">V961/V963</f>
        <v>0</v>
      </c>
      <c r="CE961" s="131">
        <f t="shared" ref="CE961" si="18947">W961/W963</f>
        <v>0</v>
      </c>
      <c r="CF961" s="128">
        <f t="shared" ref="CF961" si="18948">X961/X963</f>
        <v>0</v>
      </c>
      <c r="CG961" s="129">
        <f t="shared" ref="CG961" si="18949">Y961/Y963</f>
        <v>0</v>
      </c>
      <c r="CH961" s="130">
        <f t="shared" ref="CH961" si="18950">Z961/Z963</f>
        <v>0</v>
      </c>
      <c r="CI961" s="128">
        <f t="shared" ref="CI961" si="18951">AA961/AA963</f>
        <v>0</v>
      </c>
      <c r="CJ961" s="134">
        <f t="shared" ref="CJ961" si="18952">AB961/AB963</f>
        <v>0</v>
      </c>
      <c r="CK961" s="135">
        <f t="shared" ref="CK961" si="18953">AC961/AC963</f>
        <v>0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4"/>
        <v>0</v>
      </c>
      <c r="AC962" s="159">
        <f t="shared" si="18355"/>
        <v>0</v>
      </c>
      <c r="BI962" s="136" t="s">
        <v>39</v>
      </c>
      <c r="BJ962" s="128">
        <f>B962/B963</f>
        <v>0</v>
      </c>
      <c r="BK962" s="129">
        <f t="shared" ref="BK962" si="18954">C962/C963</f>
        <v>0</v>
      </c>
      <c r="BL962" s="130">
        <f t="shared" ref="BL962" si="18955">D962/D963</f>
        <v>0</v>
      </c>
      <c r="BM962" s="131">
        <f t="shared" ref="BM962" si="18956">E962/E963</f>
        <v>0</v>
      </c>
      <c r="BN962" s="128">
        <f t="shared" ref="BN962" si="18957">F962/F963</f>
        <v>0</v>
      </c>
      <c r="BO962" s="129">
        <f t="shared" ref="BO962" si="18958">G962/G963</f>
        <v>0</v>
      </c>
      <c r="BP962" s="130">
        <f t="shared" ref="BP962" si="18959">H962/H963</f>
        <v>0</v>
      </c>
      <c r="BQ962" s="131">
        <f t="shared" ref="BQ962" si="18960">I962/I963</f>
        <v>0</v>
      </c>
      <c r="BR962" s="128">
        <f t="shared" ref="BR962" si="18961">J962/J963</f>
        <v>0</v>
      </c>
      <c r="BS962" s="129">
        <f t="shared" ref="BS962" si="18962">K962/K963</f>
        <v>0</v>
      </c>
      <c r="BT962" s="130">
        <f t="shared" ref="BT962" si="18963">L962/L963</f>
        <v>0</v>
      </c>
      <c r="BU962" s="128">
        <f t="shared" ref="BU962" si="18964">M962/M963</f>
        <v>0</v>
      </c>
      <c r="BV962" s="132">
        <f t="shared" ref="BV962" si="18965">N962/N963</f>
        <v>0</v>
      </c>
      <c r="BW962" s="133">
        <f t="shared" ref="BW962" si="18966">O962/O963</f>
        <v>0</v>
      </c>
      <c r="BX962" s="128">
        <f t="shared" ref="BX962" si="18967">P962/P963</f>
        <v>0</v>
      </c>
      <c r="BY962" s="129">
        <f t="shared" ref="BY962" si="18968">Q962/Q963</f>
        <v>0</v>
      </c>
      <c r="BZ962" s="130">
        <f t="shared" ref="BZ962" si="18969">R962/R963</f>
        <v>0</v>
      </c>
      <c r="CA962" s="131">
        <f t="shared" ref="CA962" si="18970">S962/S963</f>
        <v>0</v>
      </c>
      <c r="CB962" s="128">
        <f t="shared" ref="CB962" si="18971">T962/T963</f>
        <v>0</v>
      </c>
      <c r="CC962" s="129">
        <f t="shared" ref="CC962" si="18972">U962/U963</f>
        <v>0</v>
      </c>
      <c r="CD962" s="130">
        <f t="shared" ref="CD962" si="18973">V962/V963</f>
        <v>0</v>
      </c>
      <c r="CE962" s="131">
        <f t="shared" ref="CE962" si="18974">W962/W963</f>
        <v>0</v>
      </c>
      <c r="CF962" s="128">
        <f t="shared" ref="CF962" si="18975">X962/X963</f>
        <v>0</v>
      </c>
      <c r="CG962" s="129">
        <f t="shared" ref="CG962" si="18976">Y962/Y963</f>
        <v>0</v>
      </c>
      <c r="CH962" s="130">
        <f t="shared" ref="CH962" si="18977">Z962/Z963</f>
        <v>0</v>
      </c>
      <c r="CI962" s="128">
        <f t="shared" ref="CI962" si="18978">AA962/AA963</f>
        <v>0</v>
      </c>
      <c r="CJ962" s="134">
        <f t="shared" ref="CJ962" si="18979">AB962/AB963</f>
        <v>0</v>
      </c>
      <c r="CK962" s="135">
        <f t="shared" ref="CK962" si="18980">AC962/AC963</f>
        <v>0</v>
      </c>
    </row>
    <row r="963" spans="1:89" ht="14.25" thickTop="1" thickBot="1" x14ac:dyDescent="0.25">
      <c r="A963" s="229" t="s">
        <v>13</v>
      </c>
      <c r="B963" s="20">
        <f t="shared" ref="B963:AA963" si="18981">SUM(B940:B962)</f>
        <v>18225</v>
      </c>
      <c r="C963" s="21">
        <f t="shared" si="18981"/>
        <v>17323</v>
      </c>
      <c r="D963" s="20">
        <f t="shared" si="18981"/>
        <v>6355</v>
      </c>
      <c r="E963" s="21">
        <f t="shared" si="18981"/>
        <v>6487</v>
      </c>
      <c r="F963" s="20">
        <f t="shared" si="18981"/>
        <v>17103</v>
      </c>
      <c r="G963" s="21">
        <f t="shared" si="18981"/>
        <v>14159</v>
      </c>
      <c r="H963" s="20">
        <f t="shared" si="18981"/>
        <v>29583</v>
      </c>
      <c r="I963" s="21">
        <f t="shared" si="18981"/>
        <v>29275</v>
      </c>
      <c r="J963" s="20">
        <f t="shared" si="18981"/>
        <v>2670</v>
      </c>
      <c r="K963" s="21">
        <f t="shared" si="18981"/>
        <v>2896</v>
      </c>
      <c r="L963" s="20">
        <f t="shared" si="18981"/>
        <v>10341</v>
      </c>
      <c r="M963" s="21">
        <f t="shared" si="18981"/>
        <v>11525</v>
      </c>
      <c r="N963" s="20">
        <f t="shared" si="18981"/>
        <v>25641</v>
      </c>
      <c r="O963" s="21">
        <f t="shared" si="18981"/>
        <v>26159</v>
      </c>
      <c r="P963" s="20">
        <f t="shared" si="18981"/>
        <v>12727</v>
      </c>
      <c r="Q963" s="21">
        <f t="shared" si="18981"/>
        <v>12397</v>
      </c>
      <c r="R963" s="20">
        <f t="shared" si="18981"/>
        <v>17273</v>
      </c>
      <c r="S963" s="21">
        <f t="shared" si="18981"/>
        <v>18030</v>
      </c>
      <c r="T963" s="20">
        <f t="shared" si="18981"/>
        <v>1986</v>
      </c>
      <c r="U963" s="21">
        <f t="shared" si="18981"/>
        <v>2418</v>
      </c>
      <c r="V963" s="20">
        <f t="shared" si="18981"/>
        <v>13370</v>
      </c>
      <c r="W963" s="21">
        <f t="shared" si="18981"/>
        <v>16338</v>
      </c>
      <c r="X963" s="20">
        <f t="shared" si="18981"/>
        <v>9461</v>
      </c>
      <c r="Y963" s="21">
        <f t="shared" si="18981"/>
        <v>5497</v>
      </c>
      <c r="Z963" s="20">
        <f t="shared" si="18981"/>
        <v>30819</v>
      </c>
      <c r="AA963" s="21">
        <f t="shared" si="18981"/>
        <v>32096</v>
      </c>
      <c r="AB963" s="160">
        <f t="shared" ref="AB963:AC963" si="18982">SUM(AB939:AB962)</f>
        <v>195554</v>
      </c>
      <c r="AC963" s="161">
        <f t="shared" si="18982"/>
        <v>194600</v>
      </c>
      <c r="BI963" s="229" t="s">
        <v>13</v>
      </c>
      <c r="BJ963" s="154">
        <f>SUM(BJ939:BJ962)</f>
        <v>1</v>
      </c>
      <c r="BK963" s="155">
        <f t="shared" ref="BK963:CK963" si="18983">SUM(BK939:BK962)</f>
        <v>0.99999999999999989</v>
      </c>
      <c r="BL963" s="154">
        <f t="shared" si="18983"/>
        <v>1</v>
      </c>
      <c r="BM963" s="155">
        <f t="shared" si="18983"/>
        <v>1</v>
      </c>
      <c r="BN963" s="154">
        <f t="shared" si="18983"/>
        <v>1</v>
      </c>
      <c r="BO963" s="155">
        <f t="shared" si="18983"/>
        <v>0.99999999999999978</v>
      </c>
      <c r="BP963" s="154">
        <f t="shared" si="18983"/>
        <v>1</v>
      </c>
      <c r="BQ963" s="155">
        <f t="shared" si="18983"/>
        <v>0.99999999999999978</v>
      </c>
      <c r="BR963" s="154">
        <f t="shared" si="18983"/>
        <v>1.0000000000000002</v>
      </c>
      <c r="BS963" s="155">
        <f t="shared" si="18983"/>
        <v>1.0000000000000002</v>
      </c>
      <c r="BT963" s="154">
        <f t="shared" si="18983"/>
        <v>1</v>
      </c>
      <c r="BU963" s="155">
        <f t="shared" si="18983"/>
        <v>1</v>
      </c>
      <c r="BV963" s="154">
        <f t="shared" si="18983"/>
        <v>1.0000000000000004</v>
      </c>
      <c r="BW963" s="155">
        <f t="shared" si="18983"/>
        <v>1</v>
      </c>
      <c r="BX963" s="154">
        <f t="shared" si="18983"/>
        <v>1</v>
      </c>
      <c r="BY963" s="155">
        <f t="shared" si="18983"/>
        <v>0.99999999999999989</v>
      </c>
      <c r="BZ963" s="154">
        <f t="shared" si="18983"/>
        <v>1.0000000000000002</v>
      </c>
      <c r="CA963" s="155">
        <f t="shared" si="18983"/>
        <v>1</v>
      </c>
      <c r="CB963" s="154">
        <f t="shared" si="18983"/>
        <v>1</v>
      </c>
      <c r="CC963" s="155">
        <f t="shared" si="18983"/>
        <v>1.0000000000000002</v>
      </c>
      <c r="CD963" s="154">
        <f t="shared" si="18983"/>
        <v>1</v>
      </c>
      <c r="CE963" s="155">
        <f t="shared" si="18983"/>
        <v>1</v>
      </c>
      <c r="CF963" s="154">
        <f t="shared" si="18983"/>
        <v>1.0000000000000002</v>
      </c>
      <c r="CG963" s="155">
        <f t="shared" si="18983"/>
        <v>1</v>
      </c>
      <c r="CH963" s="154">
        <f t="shared" si="18983"/>
        <v>0.99999999999999989</v>
      </c>
      <c r="CI963" s="155">
        <f t="shared" si="18983"/>
        <v>1</v>
      </c>
      <c r="CJ963" s="154">
        <f t="shared" si="18983"/>
        <v>0.99999999999999989</v>
      </c>
      <c r="CK963" s="155">
        <f t="shared" si="18983"/>
        <v>1</v>
      </c>
    </row>
    <row r="964" spans="1:89" ht="13.5" thickTop="1" x14ac:dyDescent="0.2">
      <c r="A964" s="17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abSelected="1" workbookViewId="0">
      <selection activeCell="B7" sqref="B7:AA29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4" t="s">
        <v>56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</row>
    <row r="4" spans="1:31" ht="13.5" thickBot="1" x14ac:dyDescent="0.25">
      <c r="A4" s="45" t="s">
        <v>46</v>
      </c>
    </row>
    <row r="5" spans="1:31" ht="14.25" thickTop="1" thickBot="1" x14ac:dyDescent="0.25">
      <c r="A5" s="312" t="s">
        <v>0</v>
      </c>
      <c r="B5" s="306" t="s">
        <v>1</v>
      </c>
      <c r="C5" s="307"/>
      <c r="D5" s="306" t="s">
        <v>2</v>
      </c>
      <c r="E5" s="307"/>
      <c r="F5" s="306" t="s">
        <v>3</v>
      </c>
      <c r="G5" s="307"/>
      <c r="H5" s="306" t="s">
        <v>4</v>
      </c>
      <c r="I5" s="307"/>
      <c r="J5" s="306" t="s">
        <v>5</v>
      </c>
      <c r="K5" s="307"/>
      <c r="L5" s="306" t="s">
        <v>6</v>
      </c>
      <c r="M5" s="307"/>
      <c r="N5" s="306" t="s">
        <v>7</v>
      </c>
      <c r="O5" s="307"/>
      <c r="P5" s="306" t="s">
        <v>8</v>
      </c>
      <c r="Q5" s="307"/>
      <c r="R5" s="306" t="s">
        <v>9</v>
      </c>
      <c r="S5" s="307"/>
      <c r="T5" s="306" t="s">
        <v>10</v>
      </c>
      <c r="U5" s="307"/>
      <c r="V5" s="306" t="s">
        <v>11</v>
      </c>
      <c r="W5" s="307"/>
      <c r="X5" s="306" t="s">
        <v>12</v>
      </c>
      <c r="Y5" s="307"/>
      <c r="Z5" s="306" t="s">
        <v>40</v>
      </c>
      <c r="AA5" s="307"/>
      <c r="AB5" s="306" t="s">
        <v>41</v>
      </c>
      <c r="AC5" s="307"/>
    </row>
    <row r="6" spans="1:31" s="73" customFormat="1" ht="15" thickTop="1" thickBot="1" x14ac:dyDescent="0.25">
      <c r="A6" s="313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9222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6970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89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17859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226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13834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1470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260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675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1843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2461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6097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4320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2032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1263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944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1171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34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217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468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64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</v>
      </c>
      <c r="AB8" s="4">
        <f t="shared" ref="AB8:AC30" si="0">B8+D8+F8+H8+J8+L8+N8+P8+R8+T8+V8+X8+Z8</f>
        <v>59589</v>
      </c>
      <c r="AC8" s="5">
        <f t="shared" si="0"/>
        <v>12361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42588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2772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23696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4739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67609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10330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57273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21501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2121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8053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14477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25722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44226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51193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21434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23923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25958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29483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4051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15280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17167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38126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21899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17091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48785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33050</v>
      </c>
      <c r="AB9" s="6">
        <f t="shared" si="0"/>
        <v>391284</v>
      </c>
      <c r="AC9" s="7">
        <f t="shared" si="0"/>
        <v>281263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68459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31519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28827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20257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77578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35785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84534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51819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4662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16598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25789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53536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75738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88199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45071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44145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53341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46236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7897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28954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31306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66059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44361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30411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79225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57976</v>
      </c>
      <c r="AB10" s="4">
        <f t="shared" si="0"/>
        <v>626788</v>
      </c>
      <c r="AC10" s="5">
        <f t="shared" si="0"/>
        <v>571494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75020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34628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27734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26814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72091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39981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94976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63397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6444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24096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27201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76676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76575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104337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51476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49851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63778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49528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8866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34574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30464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72574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45669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42789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93446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70778</v>
      </c>
      <c r="AB11" s="6">
        <f t="shared" si="0"/>
        <v>673740</v>
      </c>
      <c r="AC11" s="7">
        <f t="shared" si="0"/>
        <v>690023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62239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31153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22324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21615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63428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31506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82220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59100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5865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19887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22868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69775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63155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95331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40053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41345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54718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40275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6477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23641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23353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57556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37182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33512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80886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62439</v>
      </c>
      <c r="AB12" s="4">
        <f t="shared" si="0"/>
        <v>564768</v>
      </c>
      <c r="AC12" s="5">
        <f t="shared" si="0"/>
        <v>587135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49675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33543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19598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16798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55523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25573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72906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56237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6057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19078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20331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54638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53653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82866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31946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30308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48880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36260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5902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13468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20409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55298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29797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22006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70289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63092</v>
      </c>
      <c r="AB13" s="6">
        <f t="shared" si="0"/>
        <v>484966</v>
      </c>
      <c r="AC13" s="7">
        <f t="shared" si="0"/>
        <v>509165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41354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33979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17107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14423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47375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22133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63127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50692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6125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13702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18997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39327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48235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61906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29610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23242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42531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33059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6956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8877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19075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46635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24527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16380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64179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63824</v>
      </c>
      <c r="AB14" s="4">
        <f t="shared" si="0"/>
        <v>429198</v>
      </c>
      <c r="AC14" s="5">
        <f t="shared" si="0"/>
        <v>428179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40980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36510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17499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14572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46840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22766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66472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53844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7028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10000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20928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40750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49660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64083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29854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22223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40238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33581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6148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7894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21023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47378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23947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13649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65446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68882</v>
      </c>
      <c r="AB15" s="6">
        <f t="shared" si="0"/>
        <v>436063</v>
      </c>
      <c r="AC15" s="7">
        <f t="shared" si="0"/>
        <v>436132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39487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39970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17440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14865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43786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24536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64002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57911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7095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7930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20941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37968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49254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57913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29832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22334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38699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34147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5821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7597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23657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44429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24244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12623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64181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69172</v>
      </c>
      <c r="AB16" s="4">
        <f t="shared" si="0"/>
        <v>428439</v>
      </c>
      <c r="AC16" s="5">
        <f t="shared" si="0"/>
        <v>431395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36420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36986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15519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15133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35947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25250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57736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55072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7399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7129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22319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31462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47412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51166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28561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21844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35724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31880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5286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7907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23337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38026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22172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12138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62801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67557</v>
      </c>
      <c r="AB17" s="6">
        <f t="shared" si="0"/>
        <v>400633</v>
      </c>
      <c r="AC17" s="7">
        <f t="shared" si="0"/>
        <v>401550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34339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41094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15778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15806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31258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30336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58474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61311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8225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6679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26704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26745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53139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47930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30503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22128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35809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34278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7401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6211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29767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36286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22789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11305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64542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70431</v>
      </c>
      <c r="AB18" s="4">
        <f t="shared" si="0"/>
        <v>418728</v>
      </c>
      <c r="AC18" s="5">
        <f t="shared" si="0"/>
        <v>410540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34668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49424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17169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17201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31774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42572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60788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74032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10025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6091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42825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23738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68417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48995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34799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25051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38028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41443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11044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5382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43270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35135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30656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11595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66011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76370</v>
      </c>
      <c r="AB19" s="6">
        <f t="shared" si="0"/>
        <v>489474</v>
      </c>
      <c r="AC19" s="7">
        <f t="shared" si="0"/>
        <v>457029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39020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62765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25356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21515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37551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59557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65142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96634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16879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6208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58765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22213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87543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59890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45938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32081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47784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53852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23602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5722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60545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39161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44108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15214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76273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94108</v>
      </c>
      <c r="AB20" s="4">
        <f t="shared" si="0"/>
        <v>628506</v>
      </c>
      <c r="AC20" s="5">
        <f t="shared" si="0"/>
        <v>568920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48274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85296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30504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29695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42416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73085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73532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125448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24656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7137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74209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25002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109384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72543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54480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44274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52105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66695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30477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7234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74178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44450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58189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20164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87322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115659</v>
      </c>
      <c r="AB21" s="6">
        <f t="shared" si="0"/>
        <v>759726</v>
      </c>
      <c r="AC21" s="7">
        <f t="shared" si="0"/>
        <v>716682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50291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92788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23089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33140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36625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72033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73336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132526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16645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7700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73329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24500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106109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72879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48078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49764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50057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71080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25947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7283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81748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45128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53540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22281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85641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115243</v>
      </c>
      <c r="AB22" s="4">
        <f t="shared" si="0"/>
        <v>724435</v>
      </c>
      <c r="AC22" s="5">
        <f t="shared" si="0"/>
        <v>746345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50793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72987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15813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29192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32601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69471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66054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113940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12432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5818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56529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24109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85785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68896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34368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45421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41858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59135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14418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8202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69361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44003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35671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19784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73485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92891</v>
      </c>
      <c r="AB23" s="6">
        <f t="shared" si="0"/>
        <v>589168</v>
      </c>
      <c r="AC23" s="7">
        <f t="shared" si="0"/>
        <v>653849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43668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46132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11969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21056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29200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48907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56319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79311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10268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3535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36602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22954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62509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58365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23292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38790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32041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45023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8215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7485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51380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38076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23299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17085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59767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64174</v>
      </c>
      <c r="AB24" s="4">
        <f t="shared" si="0"/>
        <v>448529</v>
      </c>
      <c r="AC24" s="5">
        <f t="shared" si="0"/>
        <v>490893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15753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30525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5837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16707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14622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40183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28966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59472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6099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2575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27323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16285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55174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46359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16516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30030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23730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37152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4921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6567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39522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25323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14403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13239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40371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48134</v>
      </c>
      <c r="AB25" s="6">
        <f t="shared" si="0"/>
        <v>293237</v>
      </c>
      <c r="AC25" s="7">
        <f t="shared" si="0"/>
        <v>372551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14608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201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9555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584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24653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3339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27619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1607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1437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18104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3461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14981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8580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3210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5978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5891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4037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1052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531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8074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1272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2666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720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3388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4625</v>
      </c>
      <c r="AB26" s="4">
        <f t="shared" si="0"/>
        <v>63097</v>
      </c>
      <c r="AC26" s="5">
        <f t="shared" si="0"/>
        <v>107076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2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1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1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2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782250</v>
      </c>
      <c r="C31" s="21">
        <f t="shared" ref="C31:AC31" si="1">SUM(C7:C30)</f>
        <v>776680</v>
      </c>
      <c r="D31" s="22">
        <f t="shared" si="1"/>
        <v>342430</v>
      </c>
      <c r="E31" s="21">
        <f t="shared" si="1"/>
        <v>343172</v>
      </c>
      <c r="F31" s="22">
        <f t="shared" si="1"/>
        <v>784668</v>
      </c>
      <c r="G31" s="21">
        <f t="shared" si="1"/>
        <v>698883</v>
      </c>
      <c r="H31" s="22">
        <f t="shared" si="1"/>
        <v>1143030</v>
      </c>
      <c r="I31" s="21">
        <f t="shared" si="1"/>
        <v>1241339</v>
      </c>
      <c r="J31" s="22">
        <f t="shared" si="1"/>
        <v>159892</v>
      </c>
      <c r="K31" s="21">
        <f t="shared" si="1"/>
        <v>174328</v>
      </c>
      <c r="L31" s="22">
        <f t="shared" si="1"/>
        <v>610085</v>
      </c>
      <c r="M31" s="21">
        <f t="shared" si="1"/>
        <v>621323</v>
      </c>
      <c r="N31" s="22">
        <f t="shared" si="1"/>
        <v>1157046</v>
      </c>
      <c r="O31" s="21">
        <f t="shared" si="1"/>
        <v>1145751</v>
      </c>
      <c r="P31" s="22">
        <f t="shared" si="1"/>
        <v>601053</v>
      </c>
      <c r="Q31" s="21">
        <f t="shared" si="1"/>
        <v>573995</v>
      </c>
      <c r="R31" s="22">
        <f t="shared" si="1"/>
        <v>732114</v>
      </c>
      <c r="S31" s="21">
        <f t="shared" si="1"/>
        <v>748315</v>
      </c>
      <c r="T31" s="22">
        <f>SUM(T7:T30)</f>
        <v>184515</v>
      </c>
      <c r="U31" s="21">
        <f t="shared" si="1"/>
        <v>203026</v>
      </c>
      <c r="V31" s="22">
        <f t="shared" si="1"/>
        <v>668066</v>
      </c>
      <c r="W31" s="21">
        <f t="shared" si="1"/>
        <v>775383</v>
      </c>
      <c r="X31" s="22">
        <f t="shared" si="1"/>
        <v>559183</v>
      </c>
      <c r="Y31" s="21">
        <f t="shared" si="1"/>
        <v>331987</v>
      </c>
      <c r="Z31" s="22">
        <f t="shared" si="1"/>
        <v>1186038</v>
      </c>
      <c r="AA31" s="21">
        <f t="shared" si="1"/>
        <v>1238406</v>
      </c>
      <c r="AB31" s="22">
        <f t="shared" si="1"/>
        <v>8910370</v>
      </c>
      <c r="AC31" s="21">
        <f t="shared" si="1"/>
        <v>8872588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2" t="s">
        <v>0</v>
      </c>
      <c r="B37" s="306" t="s">
        <v>1</v>
      </c>
      <c r="C37" s="307"/>
      <c r="D37" s="306" t="s">
        <v>2</v>
      </c>
      <c r="E37" s="307"/>
      <c r="F37" s="306" t="s">
        <v>3</v>
      </c>
      <c r="G37" s="307"/>
      <c r="H37" s="306" t="s">
        <v>4</v>
      </c>
      <c r="I37" s="307"/>
      <c r="J37" s="306" t="s">
        <v>5</v>
      </c>
      <c r="K37" s="307"/>
      <c r="L37" s="306" t="s">
        <v>6</v>
      </c>
      <c r="M37" s="307"/>
      <c r="N37" s="306" t="s">
        <v>7</v>
      </c>
      <c r="O37" s="307"/>
      <c r="P37" s="306" t="s">
        <v>8</v>
      </c>
      <c r="Q37" s="307"/>
      <c r="R37" s="306" t="s">
        <v>9</v>
      </c>
      <c r="S37" s="307"/>
      <c r="T37" s="306" t="s">
        <v>10</v>
      </c>
      <c r="U37" s="307"/>
      <c r="V37" s="306" t="s">
        <v>11</v>
      </c>
      <c r="W37" s="307"/>
      <c r="X37" s="306" t="s">
        <v>12</v>
      </c>
      <c r="Y37" s="307"/>
      <c r="Z37" s="306" t="s">
        <v>40</v>
      </c>
      <c r="AA37" s="307"/>
      <c r="AB37" s="306" t="s">
        <v>47</v>
      </c>
      <c r="AC37" s="307"/>
    </row>
    <row r="38" spans="1:31" ht="15" thickTop="1" thickBot="1" x14ac:dyDescent="0.3">
      <c r="A38" s="313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297.48387096774195</v>
      </c>
      <c r="C40" s="23">
        <f t="shared" si="2"/>
        <v>0</v>
      </c>
      <c r="D40" s="23">
        <f t="shared" si="2"/>
        <v>224.83870967741936</v>
      </c>
      <c r="E40" s="23">
        <f t="shared" si="2"/>
        <v>2.870967741935484</v>
      </c>
      <c r="F40" s="23">
        <f t="shared" si="2"/>
        <v>576.09677419354841</v>
      </c>
      <c r="G40" s="23">
        <f t="shared" si="2"/>
        <v>7.290322580645161</v>
      </c>
      <c r="H40" s="23">
        <f t="shared" si="2"/>
        <v>446.25806451612902</v>
      </c>
      <c r="I40" s="23">
        <f t="shared" si="2"/>
        <v>47.41935483870968</v>
      </c>
      <c r="J40" s="23">
        <f t="shared" si="2"/>
        <v>8.387096774193548</v>
      </c>
      <c r="K40" s="23">
        <f t="shared" si="2"/>
        <v>21.774193548387096</v>
      </c>
      <c r="L40" s="23">
        <f t="shared" si="2"/>
        <v>59.451612903225808</v>
      </c>
      <c r="M40" s="23">
        <f t="shared" si="2"/>
        <v>79.387096774193552</v>
      </c>
      <c r="N40" s="23">
        <f t="shared" si="2"/>
        <v>196.67741935483872</v>
      </c>
      <c r="O40" s="23">
        <f t="shared" si="2"/>
        <v>139.35483870967741</v>
      </c>
      <c r="P40" s="23">
        <f t="shared" si="2"/>
        <v>65.548387096774192</v>
      </c>
      <c r="Q40" s="23">
        <f t="shared" si="2"/>
        <v>40.741935483870968</v>
      </c>
      <c r="R40" s="23">
        <f t="shared" si="2"/>
        <v>30.451612903225808</v>
      </c>
      <c r="S40" s="23">
        <f t="shared" si="2"/>
        <v>37.774193548387096</v>
      </c>
      <c r="T40" s="23">
        <f t="shared" si="2"/>
        <v>1.096774193548387</v>
      </c>
      <c r="U40" s="23">
        <f t="shared" si="2"/>
        <v>7</v>
      </c>
      <c r="V40" s="23">
        <f t="shared" si="2"/>
        <v>13.870967741935484</v>
      </c>
      <c r="W40" s="23">
        <f t="shared" si="2"/>
        <v>15.096774193548388</v>
      </c>
      <c r="X40" s="23">
        <f t="shared" si="2"/>
        <v>2.064516129032258</v>
      </c>
      <c r="Y40" s="23">
        <f t="shared" si="2"/>
        <v>0</v>
      </c>
      <c r="Z40" s="23">
        <f t="shared" si="2"/>
        <v>0</v>
      </c>
      <c r="AA40" s="23">
        <f t="shared" si="2"/>
        <v>3.2258064516129031E-2</v>
      </c>
      <c r="AB40" s="4">
        <f>B40+D40+F40+H40+J40+L40+N40+P40+R40+T40+V40+X40+Z40</f>
        <v>1922.2258064516129</v>
      </c>
      <c r="AC40" s="5">
        <f t="shared" ref="AC40:AC62" si="3">C40+E40+G40+I40+K40+M40+O40+Q40+S40+U40+W40+Y40+AA40</f>
        <v>398.74193548387103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1373.8064516129032</v>
      </c>
      <c r="C41" s="23">
        <f t="shared" si="4"/>
        <v>89.41935483870968</v>
      </c>
      <c r="D41" s="23">
        <f t="shared" si="4"/>
        <v>764.38709677419354</v>
      </c>
      <c r="E41" s="23">
        <f t="shared" si="4"/>
        <v>152.87096774193549</v>
      </c>
      <c r="F41" s="23">
        <f t="shared" si="4"/>
        <v>2180.9354838709678</v>
      </c>
      <c r="G41" s="23">
        <f t="shared" si="4"/>
        <v>333.22580645161293</v>
      </c>
      <c r="H41" s="23">
        <f t="shared" si="4"/>
        <v>1847.516129032258</v>
      </c>
      <c r="I41" s="23">
        <f t="shared" si="4"/>
        <v>693.58064516129036</v>
      </c>
      <c r="J41" s="23">
        <f t="shared" si="4"/>
        <v>68.41935483870968</v>
      </c>
      <c r="K41" s="23">
        <f t="shared" si="4"/>
        <v>259.77419354838707</v>
      </c>
      <c r="L41" s="23">
        <f t="shared" si="4"/>
        <v>467</v>
      </c>
      <c r="M41" s="23">
        <f t="shared" si="4"/>
        <v>829.74193548387098</v>
      </c>
      <c r="N41" s="23">
        <f t="shared" si="4"/>
        <v>1426.6451612903227</v>
      </c>
      <c r="O41" s="23">
        <f t="shared" si="4"/>
        <v>1651.3870967741937</v>
      </c>
      <c r="P41" s="23">
        <f t="shared" si="4"/>
        <v>691.41935483870964</v>
      </c>
      <c r="Q41" s="23">
        <f t="shared" si="4"/>
        <v>771.70967741935488</v>
      </c>
      <c r="R41" s="23">
        <f t="shared" si="4"/>
        <v>837.35483870967744</v>
      </c>
      <c r="S41" s="23">
        <f t="shared" si="4"/>
        <v>951.06451612903231</v>
      </c>
      <c r="T41" s="23">
        <f t="shared" si="4"/>
        <v>130.67741935483872</v>
      </c>
      <c r="U41" s="23">
        <f t="shared" si="4"/>
        <v>492.90322580645159</v>
      </c>
      <c r="V41" s="23">
        <f t="shared" si="4"/>
        <v>553.77419354838707</v>
      </c>
      <c r="W41" s="23">
        <f t="shared" si="4"/>
        <v>1229.8709677419354</v>
      </c>
      <c r="X41" s="23">
        <f t="shared" si="4"/>
        <v>706.41935483870964</v>
      </c>
      <c r="Y41" s="23">
        <f t="shared" si="4"/>
        <v>551.32258064516134</v>
      </c>
      <c r="Z41" s="23">
        <f t="shared" si="4"/>
        <v>1573.7096774193549</v>
      </c>
      <c r="AA41" s="23">
        <f t="shared" si="4"/>
        <v>1066.1290322580646</v>
      </c>
      <c r="AB41" s="6">
        <f t="shared" ref="AB41:AB62" si="5">B41+D41+F41+H41+J41+L41+N41+P41+R41+T41+V41+X41+Z41</f>
        <v>12622.064516129032</v>
      </c>
      <c r="AC41" s="7">
        <f t="shared" si="3"/>
        <v>9073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2208.3548387096776</v>
      </c>
      <c r="C42" s="23">
        <f t="shared" si="6"/>
        <v>1016.741935483871</v>
      </c>
      <c r="D42" s="23">
        <f t="shared" si="6"/>
        <v>929.90322580645159</v>
      </c>
      <c r="E42" s="23">
        <f t="shared" si="6"/>
        <v>653.45161290322585</v>
      </c>
      <c r="F42" s="23">
        <f t="shared" si="6"/>
        <v>2502.516129032258</v>
      </c>
      <c r="G42" s="23">
        <f t="shared" si="6"/>
        <v>1154.3548387096773</v>
      </c>
      <c r="H42" s="23">
        <f t="shared" si="6"/>
        <v>2726.9032258064517</v>
      </c>
      <c r="I42" s="23">
        <f t="shared" si="6"/>
        <v>1671.5806451612902</v>
      </c>
      <c r="J42" s="23">
        <f t="shared" si="6"/>
        <v>150.38709677419354</v>
      </c>
      <c r="K42" s="23">
        <f t="shared" si="6"/>
        <v>535.41935483870964</v>
      </c>
      <c r="L42" s="23">
        <f t="shared" si="6"/>
        <v>831.90322580645159</v>
      </c>
      <c r="M42" s="23">
        <f t="shared" si="6"/>
        <v>1726.9677419354839</v>
      </c>
      <c r="N42" s="23">
        <f t="shared" si="6"/>
        <v>2443.1612903225805</v>
      </c>
      <c r="O42" s="23">
        <f t="shared" si="6"/>
        <v>2845.1290322580644</v>
      </c>
      <c r="P42" s="23">
        <f t="shared" si="6"/>
        <v>1453.9032258064517</v>
      </c>
      <c r="Q42" s="23">
        <f t="shared" si="6"/>
        <v>1424.0322580645161</v>
      </c>
      <c r="R42" s="23">
        <f t="shared" si="6"/>
        <v>1720.6774193548388</v>
      </c>
      <c r="S42" s="23">
        <f t="shared" si="6"/>
        <v>1491.483870967742</v>
      </c>
      <c r="T42" s="23">
        <f t="shared" si="6"/>
        <v>254.74193548387098</v>
      </c>
      <c r="U42" s="23">
        <f t="shared" si="6"/>
        <v>934</v>
      </c>
      <c r="V42" s="23">
        <f t="shared" si="6"/>
        <v>1009.8709677419355</v>
      </c>
      <c r="W42" s="23">
        <f t="shared" si="6"/>
        <v>2130.9354838709678</v>
      </c>
      <c r="X42" s="23">
        <f t="shared" si="6"/>
        <v>1431</v>
      </c>
      <c r="Y42" s="23">
        <f t="shared" si="6"/>
        <v>981</v>
      </c>
      <c r="Z42" s="23">
        <f t="shared" si="6"/>
        <v>2555.6451612903224</v>
      </c>
      <c r="AA42" s="23">
        <f t="shared" si="6"/>
        <v>1870.1935483870968</v>
      </c>
      <c r="AB42" s="4">
        <f t="shared" si="5"/>
        <v>20218.967741935481</v>
      </c>
      <c r="AC42" s="5">
        <f t="shared" si="3"/>
        <v>18435.290322580644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2420</v>
      </c>
      <c r="C43" s="23">
        <f t="shared" si="7"/>
        <v>1117.0322580645161</v>
      </c>
      <c r="D43" s="23">
        <f t="shared" si="7"/>
        <v>894.64516129032256</v>
      </c>
      <c r="E43" s="23">
        <f t="shared" si="7"/>
        <v>864.9677419354839</v>
      </c>
      <c r="F43" s="23">
        <f t="shared" si="7"/>
        <v>2325.516129032258</v>
      </c>
      <c r="G43" s="23">
        <f t="shared" si="7"/>
        <v>1289.7096774193549</v>
      </c>
      <c r="H43" s="23">
        <f t="shared" si="7"/>
        <v>3063.7419354838707</v>
      </c>
      <c r="I43" s="23">
        <f t="shared" si="7"/>
        <v>2045.0645161290322</v>
      </c>
      <c r="J43" s="23">
        <f t="shared" si="7"/>
        <v>207.87096774193549</v>
      </c>
      <c r="K43" s="23">
        <f t="shared" si="7"/>
        <v>777.29032258064512</v>
      </c>
      <c r="L43" s="23">
        <f t="shared" si="7"/>
        <v>877.45161290322585</v>
      </c>
      <c r="M43" s="23">
        <f t="shared" si="7"/>
        <v>2473.4193548387098</v>
      </c>
      <c r="N43" s="23">
        <f t="shared" si="7"/>
        <v>2470.1612903225805</v>
      </c>
      <c r="O43" s="23">
        <f t="shared" si="7"/>
        <v>3365.7096774193546</v>
      </c>
      <c r="P43" s="23">
        <f t="shared" si="7"/>
        <v>1660.516129032258</v>
      </c>
      <c r="Q43" s="23">
        <f t="shared" si="7"/>
        <v>1608.0967741935483</v>
      </c>
      <c r="R43" s="23">
        <f t="shared" si="7"/>
        <v>2057.3548387096776</v>
      </c>
      <c r="S43" s="23">
        <f t="shared" si="7"/>
        <v>1597.6774193548388</v>
      </c>
      <c r="T43" s="23">
        <f t="shared" si="7"/>
        <v>286</v>
      </c>
      <c r="U43" s="23">
        <f t="shared" si="7"/>
        <v>1115.2903225806451</v>
      </c>
      <c r="V43" s="23">
        <f t="shared" si="7"/>
        <v>982.70967741935488</v>
      </c>
      <c r="W43" s="23">
        <f t="shared" si="7"/>
        <v>2341.0967741935483</v>
      </c>
      <c r="X43" s="23">
        <f t="shared" si="7"/>
        <v>1473.1935483870968</v>
      </c>
      <c r="Y43" s="23">
        <f t="shared" si="7"/>
        <v>1380.2903225806451</v>
      </c>
      <c r="Z43" s="23">
        <f t="shared" si="7"/>
        <v>3014.3870967741937</v>
      </c>
      <c r="AA43" s="23">
        <f t="shared" si="7"/>
        <v>2283.1612903225805</v>
      </c>
      <c r="AB43" s="6">
        <f t="shared" si="5"/>
        <v>21733.548387096776</v>
      </c>
      <c r="AC43" s="7">
        <f t="shared" si="3"/>
        <v>22258.806451612902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2007.7096774193549</v>
      </c>
      <c r="C44" s="23">
        <f t="shared" si="8"/>
        <v>1004.9354838709677</v>
      </c>
      <c r="D44" s="23">
        <f t="shared" si="8"/>
        <v>720.12903225806451</v>
      </c>
      <c r="E44" s="23">
        <f t="shared" si="8"/>
        <v>697.25806451612902</v>
      </c>
      <c r="F44" s="23">
        <f t="shared" si="8"/>
        <v>2046.0645161290322</v>
      </c>
      <c r="G44" s="23">
        <f t="shared" si="8"/>
        <v>1016.3225806451613</v>
      </c>
      <c r="H44" s="23">
        <f t="shared" si="8"/>
        <v>2652.2580645161293</v>
      </c>
      <c r="I44" s="23">
        <f t="shared" si="8"/>
        <v>1906.4516129032259</v>
      </c>
      <c r="J44" s="23">
        <f t="shared" si="8"/>
        <v>189.19354838709677</v>
      </c>
      <c r="K44" s="23">
        <f t="shared" si="8"/>
        <v>641.51612903225805</v>
      </c>
      <c r="L44" s="23">
        <f t="shared" si="8"/>
        <v>737.67741935483866</v>
      </c>
      <c r="M44" s="23">
        <f t="shared" si="8"/>
        <v>2250.8064516129034</v>
      </c>
      <c r="N44" s="23">
        <f t="shared" si="8"/>
        <v>2037.258064516129</v>
      </c>
      <c r="O44" s="23">
        <f t="shared" si="8"/>
        <v>3075.1935483870966</v>
      </c>
      <c r="P44" s="23">
        <f t="shared" si="8"/>
        <v>1292.0322580645161</v>
      </c>
      <c r="Q44" s="23">
        <f t="shared" si="8"/>
        <v>1333.7096774193549</v>
      </c>
      <c r="R44" s="23">
        <f t="shared" si="8"/>
        <v>1765.0967741935483</v>
      </c>
      <c r="S44" s="23">
        <f t="shared" si="8"/>
        <v>1299.1935483870968</v>
      </c>
      <c r="T44" s="23">
        <f t="shared" si="8"/>
        <v>208.93548387096774</v>
      </c>
      <c r="U44" s="23">
        <f t="shared" si="8"/>
        <v>762.61290322580646</v>
      </c>
      <c r="V44" s="23">
        <f t="shared" si="8"/>
        <v>753.32258064516134</v>
      </c>
      <c r="W44" s="23">
        <f t="shared" si="8"/>
        <v>1856.6451612903227</v>
      </c>
      <c r="X44" s="23">
        <f t="shared" si="8"/>
        <v>1199.4193548387098</v>
      </c>
      <c r="Y44" s="23">
        <f t="shared" si="8"/>
        <v>1081.0322580645161</v>
      </c>
      <c r="Z44" s="23">
        <f t="shared" si="8"/>
        <v>2609.2258064516127</v>
      </c>
      <c r="AA44" s="23">
        <f t="shared" si="8"/>
        <v>2014.1612903225807</v>
      </c>
      <c r="AB44" s="4">
        <f t="shared" si="5"/>
        <v>18218.322580645163</v>
      </c>
      <c r="AC44" s="5">
        <f t="shared" si="3"/>
        <v>18939.838709677417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1602.4193548387098</v>
      </c>
      <c r="C45" s="23">
        <f t="shared" si="9"/>
        <v>1082.0322580645161</v>
      </c>
      <c r="D45" s="23">
        <f t="shared" si="9"/>
        <v>632.19354838709683</v>
      </c>
      <c r="E45" s="23">
        <f t="shared" si="9"/>
        <v>541.87096774193549</v>
      </c>
      <c r="F45" s="23">
        <f t="shared" si="9"/>
        <v>1791.0645161290322</v>
      </c>
      <c r="G45" s="23">
        <f t="shared" si="9"/>
        <v>824.93548387096769</v>
      </c>
      <c r="H45" s="23">
        <f t="shared" si="9"/>
        <v>2351.8064516129034</v>
      </c>
      <c r="I45" s="23">
        <f t="shared" si="9"/>
        <v>1814.0967741935483</v>
      </c>
      <c r="J45" s="23">
        <f t="shared" si="9"/>
        <v>195.38709677419354</v>
      </c>
      <c r="K45" s="23">
        <f t="shared" si="9"/>
        <v>615.41935483870964</v>
      </c>
      <c r="L45" s="23">
        <f t="shared" si="9"/>
        <v>655.83870967741939</v>
      </c>
      <c r="M45" s="23">
        <f t="shared" si="9"/>
        <v>1762.516129032258</v>
      </c>
      <c r="N45" s="23">
        <f t="shared" si="9"/>
        <v>1730.741935483871</v>
      </c>
      <c r="O45" s="23">
        <f t="shared" si="9"/>
        <v>2673.0967741935483</v>
      </c>
      <c r="P45" s="23">
        <f t="shared" si="9"/>
        <v>1030.516129032258</v>
      </c>
      <c r="Q45" s="23">
        <f t="shared" si="9"/>
        <v>977.67741935483866</v>
      </c>
      <c r="R45" s="23">
        <f t="shared" si="9"/>
        <v>1576.7741935483871</v>
      </c>
      <c r="S45" s="23">
        <f t="shared" si="9"/>
        <v>1169.6774193548388</v>
      </c>
      <c r="T45" s="23">
        <f t="shared" si="9"/>
        <v>190.38709677419354</v>
      </c>
      <c r="U45" s="23">
        <f t="shared" si="9"/>
        <v>434.45161290322579</v>
      </c>
      <c r="V45" s="23">
        <f t="shared" si="9"/>
        <v>658.35483870967744</v>
      </c>
      <c r="W45" s="23">
        <f t="shared" si="9"/>
        <v>1783.8064516129032</v>
      </c>
      <c r="X45" s="23">
        <f t="shared" si="9"/>
        <v>961.19354838709683</v>
      </c>
      <c r="Y45" s="23">
        <f t="shared" si="9"/>
        <v>709.87096774193549</v>
      </c>
      <c r="Z45" s="23">
        <f t="shared" si="9"/>
        <v>2267.3870967741937</v>
      </c>
      <c r="AA45" s="23">
        <f t="shared" si="9"/>
        <v>2035.2258064516129</v>
      </c>
      <c r="AB45" s="6">
        <f t="shared" si="5"/>
        <v>15644.06451612903</v>
      </c>
      <c r="AC45" s="7">
        <f t="shared" si="3"/>
        <v>16424.677419354841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1334</v>
      </c>
      <c r="C46" s="23">
        <f t="shared" si="10"/>
        <v>1096.0967741935483</v>
      </c>
      <c r="D46" s="23">
        <f t="shared" si="10"/>
        <v>551.83870967741939</v>
      </c>
      <c r="E46" s="23">
        <f t="shared" si="10"/>
        <v>465.25806451612902</v>
      </c>
      <c r="F46" s="23">
        <f t="shared" si="10"/>
        <v>1528.2258064516129</v>
      </c>
      <c r="G46" s="23">
        <f t="shared" si="10"/>
        <v>713.9677419354839</v>
      </c>
      <c r="H46" s="23">
        <f t="shared" si="10"/>
        <v>2036.3548387096773</v>
      </c>
      <c r="I46" s="23">
        <f t="shared" si="10"/>
        <v>1635.2258064516129</v>
      </c>
      <c r="J46" s="23">
        <f t="shared" si="10"/>
        <v>197.58064516129033</v>
      </c>
      <c r="K46" s="23">
        <f t="shared" si="10"/>
        <v>442</v>
      </c>
      <c r="L46" s="23">
        <f t="shared" si="10"/>
        <v>612.80645161290317</v>
      </c>
      <c r="M46" s="23">
        <f t="shared" si="10"/>
        <v>1268.6129032258063</v>
      </c>
      <c r="N46" s="23">
        <f t="shared" si="10"/>
        <v>1555.9677419354839</v>
      </c>
      <c r="O46" s="23">
        <f t="shared" si="10"/>
        <v>1996.9677419354839</v>
      </c>
      <c r="P46" s="23">
        <f t="shared" si="10"/>
        <v>955.16129032258061</v>
      </c>
      <c r="Q46" s="23">
        <f t="shared" si="10"/>
        <v>749.74193548387098</v>
      </c>
      <c r="R46" s="23">
        <f t="shared" si="10"/>
        <v>1371.9677419354839</v>
      </c>
      <c r="S46" s="23">
        <f t="shared" si="10"/>
        <v>1066.4193548387098</v>
      </c>
      <c r="T46" s="23">
        <f t="shared" si="10"/>
        <v>224.38709677419354</v>
      </c>
      <c r="U46" s="23">
        <f t="shared" si="10"/>
        <v>286.35483870967744</v>
      </c>
      <c r="V46" s="23">
        <f t="shared" si="10"/>
        <v>615.32258064516134</v>
      </c>
      <c r="W46" s="23">
        <f t="shared" si="10"/>
        <v>1504.3548387096773</v>
      </c>
      <c r="X46" s="23">
        <f t="shared" si="10"/>
        <v>791.19354838709683</v>
      </c>
      <c r="Y46" s="23">
        <f t="shared" si="10"/>
        <v>528.38709677419354</v>
      </c>
      <c r="Z46" s="23">
        <f t="shared" si="10"/>
        <v>2070.2903225806454</v>
      </c>
      <c r="AA46" s="23">
        <f t="shared" si="10"/>
        <v>2058.8387096774195</v>
      </c>
      <c r="AB46" s="4">
        <f t="shared" si="5"/>
        <v>13845.096774193547</v>
      </c>
      <c r="AC46" s="5">
        <f t="shared" si="3"/>
        <v>13812.225806451614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1321.9354838709678</v>
      </c>
      <c r="C47" s="23">
        <f t="shared" si="11"/>
        <v>1177.741935483871</v>
      </c>
      <c r="D47" s="23">
        <f t="shared" si="11"/>
        <v>564.48387096774195</v>
      </c>
      <c r="E47" s="23">
        <f t="shared" si="11"/>
        <v>470.06451612903226</v>
      </c>
      <c r="F47" s="23">
        <f t="shared" si="11"/>
        <v>1510.9677419354839</v>
      </c>
      <c r="G47" s="23">
        <f t="shared" si="11"/>
        <v>734.38709677419354</v>
      </c>
      <c r="H47" s="23">
        <f t="shared" si="11"/>
        <v>2144.2580645161293</v>
      </c>
      <c r="I47" s="23">
        <f t="shared" si="11"/>
        <v>1736.9032258064517</v>
      </c>
      <c r="J47" s="23">
        <f t="shared" si="11"/>
        <v>226.70967741935485</v>
      </c>
      <c r="K47" s="23">
        <f t="shared" si="11"/>
        <v>322.58064516129031</v>
      </c>
      <c r="L47" s="23">
        <f t="shared" si="11"/>
        <v>675.09677419354841</v>
      </c>
      <c r="M47" s="23">
        <f t="shared" si="11"/>
        <v>1314.516129032258</v>
      </c>
      <c r="N47" s="23">
        <f t="shared" si="11"/>
        <v>1601.9354838709678</v>
      </c>
      <c r="O47" s="23">
        <f t="shared" si="11"/>
        <v>2067.1935483870966</v>
      </c>
      <c r="P47" s="23">
        <f t="shared" si="11"/>
        <v>963.0322580645161</v>
      </c>
      <c r="Q47" s="23">
        <f t="shared" si="11"/>
        <v>716.87096774193549</v>
      </c>
      <c r="R47" s="23">
        <f t="shared" si="11"/>
        <v>1298</v>
      </c>
      <c r="S47" s="23">
        <f t="shared" si="11"/>
        <v>1083.258064516129</v>
      </c>
      <c r="T47" s="23">
        <f t="shared" si="11"/>
        <v>198.32258064516128</v>
      </c>
      <c r="U47" s="23">
        <f t="shared" si="11"/>
        <v>254.64516129032259</v>
      </c>
      <c r="V47" s="23">
        <f t="shared" si="11"/>
        <v>678.16129032258061</v>
      </c>
      <c r="W47" s="23">
        <f t="shared" si="11"/>
        <v>1528.3225806451612</v>
      </c>
      <c r="X47" s="23">
        <f t="shared" si="11"/>
        <v>772.48387096774195</v>
      </c>
      <c r="Y47" s="23">
        <f t="shared" si="11"/>
        <v>440.29032258064518</v>
      </c>
      <c r="Z47" s="23">
        <f t="shared" si="11"/>
        <v>2111.1612903225805</v>
      </c>
      <c r="AA47" s="23">
        <f t="shared" si="11"/>
        <v>2222</v>
      </c>
      <c r="AB47" s="6">
        <f t="shared" si="5"/>
        <v>14066.548387096776</v>
      </c>
      <c r="AC47" s="7">
        <f t="shared" si="3"/>
        <v>14068.774193548386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1273.7741935483871</v>
      </c>
      <c r="C48" s="23">
        <f t="shared" si="12"/>
        <v>1289.3548387096773</v>
      </c>
      <c r="D48" s="23">
        <f t="shared" si="12"/>
        <v>562.58064516129036</v>
      </c>
      <c r="E48" s="23">
        <f t="shared" si="12"/>
        <v>479.51612903225805</v>
      </c>
      <c r="F48" s="23">
        <f t="shared" si="12"/>
        <v>1412.4516129032259</v>
      </c>
      <c r="G48" s="23">
        <f t="shared" si="12"/>
        <v>791.48387096774195</v>
      </c>
      <c r="H48" s="23">
        <f t="shared" si="12"/>
        <v>2064.5806451612902</v>
      </c>
      <c r="I48" s="23">
        <f t="shared" si="12"/>
        <v>1868.0967741935483</v>
      </c>
      <c r="J48" s="23">
        <f t="shared" si="12"/>
        <v>228.87096774193549</v>
      </c>
      <c r="K48" s="23">
        <f t="shared" si="12"/>
        <v>255.80645161290323</v>
      </c>
      <c r="L48" s="23">
        <f t="shared" si="12"/>
        <v>675.51612903225805</v>
      </c>
      <c r="M48" s="23">
        <f t="shared" si="12"/>
        <v>1224.7741935483871</v>
      </c>
      <c r="N48" s="23">
        <f t="shared" si="12"/>
        <v>1588.8387096774193</v>
      </c>
      <c r="O48" s="23">
        <f t="shared" si="12"/>
        <v>1868.1612903225807</v>
      </c>
      <c r="P48" s="23">
        <f t="shared" si="12"/>
        <v>962.32258064516134</v>
      </c>
      <c r="Q48" s="23">
        <f t="shared" si="12"/>
        <v>720.45161290322585</v>
      </c>
      <c r="R48" s="23">
        <f t="shared" si="12"/>
        <v>1248.3548387096773</v>
      </c>
      <c r="S48" s="23">
        <f t="shared" si="12"/>
        <v>1101.516129032258</v>
      </c>
      <c r="T48" s="23">
        <f t="shared" si="12"/>
        <v>187.7741935483871</v>
      </c>
      <c r="U48" s="23">
        <f t="shared" si="12"/>
        <v>245.06451612903226</v>
      </c>
      <c r="V48" s="23">
        <f t="shared" si="12"/>
        <v>763.12903225806451</v>
      </c>
      <c r="W48" s="23">
        <f t="shared" si="12"/>
        <v>1433.1935483870968</v>
      </c>
      <c r="X48" s="23">
        <f t="shared" si="12"/>
        <v>782.06451612903231</v>
      </c>
      <c r="Y48" s="23">
        <f t="shared" si="12"/>
        <v>407.19354838709677</v>
      </c>
      <c r="Z48" s="23">
        <f t="shared" si="12"/>
        <v>2070.3548387096776</v>
      </c>
      <c r="AA48" s="23">
        <f t="shared" si="12"/>
        <v>2231.3548387096776</v>
      </c>
      <c r="AB48" s="4">
        <f t="shared" si="5"/>
        <v>13820.612903225807</v>
      </c>
      <c r="AC48" s="5">
        <f t="shared" si="3"/>
        <v>13915.967741935483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1174.8387096774193</v>
      </c>
      <c r="C49" s="23">
        <f t="shared" si="13"/>
        <v>1193.0967741935483</v>
      </c>
      <c r="D49" s="23">
        <f t="shared" si="13"/>
        <v>500.61290322580646</v>
      </c>
      <c r="E49" s="23">
        <f t="shared" si="13"/>
        <v>488.16129032258067</v>
      </c>
      <c r="F49" s="23">
        <f t="shared" si="13"/>
        <v>1159.5806451612902</v>
      </c>
      <c r="G49" s="23">
        <f t="shared" si="13"/>
        <v>814.51612903225805</v>
      </c>
      <c r="H49" s="23">
        <f t="shared" si="13"/>
        <v>1862.4516129032259</v>
      </c>
      <c r="I49" s="23">
        <f t="shared" si="13"/>
        <v>1776.516129032258</v>
      </c>
      <c r="J49" s="23">
        <f t="shared" si="13"/>
        <v>238.67741935483872</v>
      </c>
      <c r="K49" s="23">
        <f t="shared" si="13"/>
        <v>229.96774193548387</v>
      </c>
      <c r="L49" s="23">
        <f t="shared" si="13"/>
        <v>719.9677419354839</v>
      </c>
      <c r="M49" s="23">
        <f t="shared" si="13"/>
        <v>1014.9032258064516</v>
      </c>
      <c r="N49" s="23">
        <f t="shared" si="13"/>
        <v>1529.4193548387098</v>
      </c>
      <c r="O49" s="23">
        <f t="shared" si="13"/>
        <v>1650.516129032258</v>
      </c>
      <c r="P49" s="23">
        <f t="shared" si="13"/>
        <v>921.32258064516134</v>
      </c>
      <c r="Q49" s="23">
        <f t="shared" si="13"/>
        <v>704.64516129032256</v>
      </c>
      <c r="R49" s="23">
        <f t="shared" si="13"/>
        <v>1152.3870967741937</v>
      </c>
      <c r="S49" s="23">
        <f t="shared" si="13"/>
        <v>1028.3870967741937</v>
      </c>
      <c r="T49" s="23">
        <f t="shared" si="13"/>
        <v>170.51612903225808</v>
      </c>
      <c r="U49" s="23">
        <f t="shared" si="13"/>
        <v>255.06451612903226</v>
      </c>
      <c r="V49" s="23">
        <f t="shared" si="13"/>
        <v>752.80645161290317</v>
      </c>
      <c r="W49" s="23">
        <f t="shared" si="13"/>
        <v>1226.6451612903227</v>
      </c>
      <c r="X49" s="23">
        <f t="shared" si="13"/>
        <v>715.22580645161293</v>
      </c>
      <c r="Y49" s="23">
        <f t="shared" si="13"/>
        <v>391.54838709677421</v>
      </c>
      <c r="Z49" s="23">
        <f t="shared" si="13"/>
        <v>2025.8387096774193</v>
      </c>
      <c r="AA49" s="23">
        <f t="shared" si="13"/>
        <v>2179.2580645161293</v>
      </c>
      <c r="AB49" s="6">
        <f t="shared" si="5"/>
        <v>12923.645161290322</v>
      </c>
      <c r="AC49" s="7">
        <f t="shared" si="3"/>
        <v>12953.225806451614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1107.7096774193549</v>
      </c>
      <c r="C50" s="23">
        <f t="shared" si="14"/>
        <v>1325.6129032258063</v>
      </c>
      <c r="D50" s="23">
        <f t="shared" si="14"/>
        <v>508.96774193548384</v>
      </c>
      <c r="E50" s="23">
        <f t="shared" si="14"/>
        <v>509.87096774193549</v>
      </c>
      <c r="F50" s="23">
        <f t="shared" si="14"/>
        <v>1008.3225806451613</v>
      </c>
      <c r="G50" s="23">
        <f t="shared" si="14"/>
        <v>978.58064516129036</v>
      </c>
      <c r="H50" s="23">
        <f t="shared" si="14"/>
        <v>1886.258064516129</v>
      </c>
      <c r="I50" s="23">
        <f t="shared" si="14"/>
        <v>1977.7741935483871</v>
      </c>
      <c r="J50" s="23">
        <f t="shared" si="14"/>
        <v>265.32258064516128</v>
      </c>
      <c r="K50" s="23">
        <f t="shared" si="14"/>
        <v>215.45161290322579</v>
      </c>
      <c r="L50" s="23">
        <f t="shared" si="14"/>
        <v>861.41935483870964</v>
      </c>
      <c r="M50" s="23">
        <f t="shared" si="14"/>
        <v>862.74193548387098</v>
      </c>
      <c r="N50" s="23">
        <f t="shared" si="14"/>
        <v>1714.1612903225807</v>
      </c>
      <c r="O50" s="23">
        <f t="shared" si="14"/>
        <v>1546.1290322580646</v>
      </c>
      <c r="P50" s="23">
        <f t="shared" si="14"/>
        <v>983.9677419354839</v>
      </c>
      <c r="Q50" s="23">
        <f t="shared" si="14"/>
        <v>713.80645161290317</v>
      </c>
      <c r="R50" s="23">
        <f t="shared" si="14"/>
        <v>1155.1290322580646</v>
      </c>
      <c r="S50" s="23">
        <f t="shared" si="14"/>
        <v>1105.741935483871</v>
      </c>
      <c r="T50" s="23">
        <f t="shared" si="14"/>
        <v>238.74193548387098</v>
      </c>
      <c r="U50" s="23">
        <f t="shared" si="14"/>
        <v>200.35483870967741</v>
      </c>
      <c r="V50" s="23">
        <f t="shared" si="14"/>
        <v>960.22580645161293</v>
      </c>
      <c r="W50" s="23">
        <f t="shared" si="14"/>
        <v>1170.516129032258</v>
      </c>
      <c r="X50" s="23">
        <f t="shared" si="14"/>
        <v>735.12903225806451</v>
      </c>
      <c r="Y50" s="23">
        <f t="shared" si="14"/>
        <v>364.67741935483872</v>
      </c>
      <c r="Z50" s="23">
        <f t="shared" si="14"/>
        <v>2082</v>
      </c>
      <c r="AA50" s="23">
        <f t="shared" si="14"/>
        <v>2271.9677419354839</v>
      </c>
      <c r="AB50" s="4">
        <f t="shared" si="5"/>
        <v>13507.354838709678</v>
      </c>
      <c r="AC50" s="5">
        <f t="shared" si="3"/>
        <v>13243.225806451614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1118.3225806451612</v>
      </c>
      <c r="C51" s="23">
        <f t="shared" si="15"/>
        <v>1594.3225806451612</v>
      </c>
      <c r="D51" s="23">
        <f t="shared" si="15"/>
        <v>553.83870967741939</v>
      </c>
      <c r="E51" s="23">
        <f t="shared" si="15"/>
        <v>554.87096774193549</v>
      </c>
      <c r="F51" s="23">
        <f t="shared" si="15"/>
        <v>1024.9677419354839</v>
      </c>
      <c r="G51" s="23">
        <f t="shared" si="15"/>
        <v>1373.2903225806451</v>
      </c>
      <c r="H51" s="23">
        <f t="shared" si="15"/>
        <v>1960.9032258064517</v>
      </c>
      <c r="I51" s="23">
        <f t="shared" si="15"/>
        <v>2388.1290322580644</v>
      </c>
      <c r="J51" s="23">
        <f t="shared" si="15"/>
        <v>323.38709677419354</v>
      </c>
      <c r="K51" s="23">
        <f t="shared" si="15"/>
        <v>196.48387096774192</v>
      </c>
      <c r="L51" s="23">
        <f t="shared" si="15"/>
        <v>1381.4516129032259</v>
      </c>
      <c r="M51" s="23">
        <f t="shared" si="15"/>
        <v>765.74193548387098</v>
      </c>
      <c r="N51" s="23">
        <f t="shared" si="15"/>
        <v>2207</v>
      </c>
      <c r="O51" s="23">
        <f t="shared" si="15"/>
        <v>1580.483870967742</v>
      </c>
      <c r="P51" s="23">
        <f t="shared" si="15"/>
        <v>1122.5483870967741</v>
      </c>
      <c r="Q51" s="23">
        <f t="shared" si="15"/>
        <v>808.09677419354841</v>
      </c>
      <c r="R51" s="23">
        <f t="shared" si="15"/>
        <v>1226.7096774193549</v>
      </c>
      <c r="S51" s="23">
        <f t="shared" si="15"/>
        <v>1336.8709677419354</v>
      </c>
      <c r="T51" s="23">
        <f t="shared" si="15"/>
        <v>356.25806451612902</v>
      </c>
      <c r="U51" s="23">
        <f t="shared" si="15"/>
        <v>173.61290322580646</v>
      </c>
      <c r="V51" s="23">
        <f t="shared" si="15"/>
        <v>1395.8064516129032</v>
      </c>
      <c r="W51" s="23">
        <f t="shared" si="15"/>
        <v>1133.3870967741937</v>
      </c>
      <c r="X51" s="23">
        <f t="shared" si="15"/>
        <v>988.90322580645159</v>
      </c>
      <c r="Y51" s="23">
        <f t="shared" si="15"/>
        <v>374.03225806451616</v>
      </c>
      <c r="Z51" s="23">
        <f t="shared" si="15"/>
        <v>2129.3870967741937</v>
      </c>
      <c r="AA51" s="23">
        <f t="shared" si="15"/>
        <v>2463.5483870967741</v>
      </c>
      <c r="AB51" s="6">
        <f t="shared" si="5"/>
        <v>15789.483870967741</v>
      </c>
      <c r="AC51" s="7">
        <f t="shared" si="3"/>
        <v>14742.870967741937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1258.7096774193549</v>
      </c>
      <c r="C52" s="23">
        <f t="shared" si="16"/>
        <v>2024.6774193548388</v>
      </c>
      <c r="D52" s="23">
        <f t="shared" si="16"/>
        <v>817.93548387096769</v>
      </c>
      <c r="E52" s="23">
        <f t="shared" si="16"/>
        <v>694.0322580645161</v>
      </c>
      <c r="F52" s="23">
        <f t="shared" si="16"/>
        <v>1211.3225806451612</v>
      </c>
      <c r="G52" s="23">
        <f t="shared" si="16"/>
        <v>1921.1935483870968</v>
      </c>
      <c r="H52" s="23">
        <f t="shared" si="16"/>
        <v>2101.3548387096776</v>
      </c>
      <c r="I52" s="23">
        <f t="shared" si="16"/>
        <v>3117.2258064516127</v>
      </c>
      <c r="J52" s="23">
        <f t="shared" si="16"/>
        <v>544.48387096774195</v>
      </c>
      <c r="K52" s="23">
        <f t="shared" si="16"/>
        <v>200.25806451612902</v>
      </c>
      <c r="L52" s="23">
        <f t="shared" si="16"/>
        <v>1895.6451612903227</v>
      </c>
      <c r="M52" s="23">
        <f t="shared" si="16"/>
        <v>716.54838709677415</v>
      </c>
      <c r="N52" s="23">
        <f t="shared" si="16"/>
        <v>2823.9677419354839</v>
      </c>
      <c r="O52" s="23">
        <f t="shared" si="16"/>
        <v>1931.9354838709678</v>
      </c>
      <c r="P52" s="23">
        <f t="shared" si="16"/>
        <v>1481.8709677419354</v>
      </c>
      <c r="Q52" s="23">
        <f t="shared" si="16"/>
        <v>1034.8709677419354</v>
      </c>
      <c r="R52" s="23">
        <f t="shared" si="16"/>
        <v>1541.4193548387098</v>
      </c>
      <c r="S52" s="23">
        <f t="shared" si="16"/>
        <v>1737.1612903225807</v>
      </c>
      <c r="T52" s="23">
        <f t="shared" si="16"/>
        <v>761.35483870967744</v>
      </c>
      <c r="U52" s="23">
        <f t="shared" si="16"/>
        <v>184.58064516129033</v>
      </c>
      <c r="V52" s="23">
        <f t="shared" si="16"/>
        <v>1953.0645161290322</v>
      </c>
      <c r="W52" s="23">
        <f t="shared" si="16"/>
        <v>1263.258064516129</v>
      </c>
      <c r="X52" s="23">
        <f t="shared" si="16"/>
        <v>1422.8387096774193</v>
      </c>
      <c r="Y52" s="23">
        <f t="shared" si="16"/>
        <v>490.77419354838707</v>
      </c>
      <c r="Z52" s="23">
        <f t="shared" si="16"/>
        <v>2460.4193548387098</v>
      </c>
      <c r="AA52" s="23">
        <f t="shared" si="16"/>
        <v>3035.7419354838707</v>
      </c>
      <c r="AB52" s="4">
        <f t="shared" si="5"/>
        <v>20274.387096774197</v>
      </c>
      <c r="AC52" s="5">
        <f t="shared" si="3"/>
        <v>18352.258064516129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1557.2258064516129</v>
      </c>
      <c r="C53" s="23">
        <f t="shared" si="17"/>
        <v>2751.483870967742</v>
      </c>
      <c r="D53" s="23">
        <f t="shared" si="17"/>
        <v>984</v>
      </c>
      <c r="E53" s="23">
        <f t="shared" si="17"/>
        <v>957.90322580645159</v>
      </c>
      <c r="F53" s="23">
        <f t="shared" si="17"/>
        <v>1368.258064516129</v>
      </c>
      <c r="G53" s="23">
        <f t="shared" si="17"/>
        <v>2357.5806451612902</v>
      </c>
      <c r="H53" s="23">
        <f t="shared" si="17"/>
        <v>2372</v>
      </c>
      <c r="I53" s="23">
        <f t="shared" si="17"/>
        <v>4046.7096774193546</v>
      </c>
      <c r="J53" s="23">
        <f t="shared" si="17"/>
        <v>795.35483870967744</v>
      </c>
      <c r="K53" s="23">
        <f t="shared" si="17"/>
        <v>230.2258064516129</v>
      </c>
      <c r="L53" s="23">
        <f t="shared" si="17"/>
        <v>2393.8387096774195</v>
      </c>
      <c r="M53" s="23">
        <f t="shared" si="17"/>
        <v>806.51612903225805</v>
      </c>
      <c r="N53" s="23">
        <f t="shared" si="17"/>
        <v>3528.516129032258</v>
      </c>
      <c r="O53" s="23">
        <f t="shared" si="17"/>
        <v>2340.0967741935483</v>
      </c>
      <c r="P53" s="23">
        <f t="shared" si="17"/>
        <v>1757.4193548387098</v>
      </c>
      <c r="Q53" s="23">
        <f t="shared" si="17"/>
        <v>1428.1935483870968</v>
      </c>
      <c r="R53" s="23">
        <f t="shared" si="17"/>
        <v>1680.8064516129032</v>
      </c>
      <c r="S53" s="23">
        <f t="shared" si="17"/>
        <v>2151.4516129032259</v>
      </c>
      <c r="T53" s="23">
        <f t="shared" si="17"/>
        <v>983.12903225806451</v>
      </c>
      <c r="U53" s="23">
        <f t="shared" si="17"/>
        <v>233.35483870967741</v>
      </c>
      <c r="V53" s="23">
        <f t="shared" si="17"/>
        <v>2392.8387096774195</v>
      </c>
      <c r="W53" s="23">
        <f t="shared" si="17"/>
        <v>1433.8709677419354</v>
      </c>
      <c r="X53" s="23">
        <f t="shared" si="17"/>
        <v>1877.0645161290322</v>
      </c>
      <c r="Y53" s="23">
        <f t="shared" si="17"/>
        <v>650.45161290322585</v>
      </c>
      <c r="Z53" s="23">
        <f t="shared" si="17"/>
        <v>2816.8387096774195</v>
      </c>
      <c r="AA53" s="23">
        <f t="shared" si="17"/>
        <v>3730.9354838709678</v>
      </c>
      <c r="AB53" s="6">
        <f t="shared" si="5"/>
        <v>24507.290322580648</v>
      </c>
      <c r="AC53" s="7">
        <f t="shared" si="3"/>
        <v>23118.774193548386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1622.2903225806451</v>
      </c>
      <c r="C54" s="23">
        <f t="shared" si="18"/>
        <v>2993.1612903225805</v>
      </c>
      <c r="D54" s="23">
        <f t="shared" si="18"/>
        <v>744.80645161290317</v>
      </c>
      <c r="E54" s="23">
        <f t="shared" si="18"/>
        <v>1069.0322580645161</v>
      </c>
      <c r="F54" s="23">
        <f t="shared" si="18"/>
        <v>1181.4516129032259</v>
      </c>
      <c r="G54" s="23">
        <f t="shared" si="18"/>
        <v>2323.6451612903224</v>
      </c>
      <c r="H54" s="23">
        <f t="shared" si="18"/>
        <v>2365.6774193548385</v>
      </c>
      <c r="I54" s="23">
        <f t="shared" si="18"/>
        <v>4275.0322580645161</v>
      </c>
      <c r="J54" s="23">
        <f t="shared" si="18"/>
        <v>536.93548387096769</v>
      </c>
      <c r="K54" s="23">
        <f t="shared" si="18"/>
        <v>248.38709677419354</v>
      </c>
      <c r="L54" s="23">
        <f t="shared" si="18"/>
        <v>2365.4516129032259</v>
      </c>
      <c r="M54" s="23">
        <f t="shared" si="18"/>
        <v>790.32258064516134</v>
      </c>
      <c r="N54" s="23">
        <f t="shared" si="18"/>
        <v>3422.8709677419356</v>
      </c>
      <c r="O54" s="23">
        <f t="shared" si="18"/>
        <v>2350.9354838709678</v>
      </c>
      <c r="P54" s="23">
        <f t="shared" si="18"/>
        <v>1550.9032258064517</v>
      </c>
      <c r="Q54" s="23">
        <f t="shared" si="18"/>
        <v>1605.2903225806451</v>
      </c>
      <c r="R54" s="23">
        <f t="shared" si="18"/>
        <v>1614.741935483871</v>
      </c>
      <c r="S54" s="23">
        <f t="shared" si="18"/>
        <v>2292.9032258064517</v>
      </c>
      <c r="T54" s="23">
        <f t="shared" si="18"/>
        <v>837</v>
      </c>
      <c r="U54" s="23">
        <f t="shared" si="18"/>
        <v>234.93548387096774</v>
      </c>
      <c r="V54" s="23">
        <f t="shared" si="18"/>
        <v>2637.0322580645161</v>
      </c>
      <c r="W54" s="23">
        <f t="shared" si="18"/>
        <v>1455.741935483871</v>
      </c>
      <c r="X54" s="23">
        <f t="shared" si="18"/>
        <v>1727.0967741935483</v>
      </c>
      <c r="Y54" s="23">
        <f t="shared" si="18"/>
        <v>718.74193548387098</v>
      </c>
      <c r="Z54" s="23">
        <f t="shared" si="18"/>
        <v>2762.6129032258063</v>
      </c>
      <c r="AA54" s="23">
        <f t="shared" si="18"/>
        <v>3717.516129032258</v>
      </c>
      <c r="AB54" s="4">
        <f t="shared" si="5"/>
        <v>23368.870967741936</v>
      </c>
      <c r="AC54" s="5">
        <f t="shared" si="3"/>
        <v>24075.645161290322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1638.483870967742</v>
      </c>
      <c r="C55" s="23">
        <f t="shared" si="19"/>
        <v>2354.4193548387098</v>
      </c>
      <c r="D55" s="23">
        <f t="shared" si="19"/>
        <v>510.09677419354841</v>
      </c>
      <c r="E55" s="23">
        <f t="shared" si="19"/>
        <v>941.67741935483866</v>
      </c>
      <c r="F55" s="23">
        <f t="shared" si="19"/>
        <v>1051.6451612903227</v>
      </c>
      <c r="G55" s="23">
        <f t="shared" si="19"/>
        <v>2241</v>
      </c>
      <c r="H55" s="23">
        <f t="shared" si="19"/>
        <v>2130.7741935483873</v>
      </c>
      <c r="I55" s="23">
        <f t="shared" si="19"/>
        <v>3675.483870967742</v>
      </c>
      <c r="J55" s="23">
        <f t="shared" si="19"/>
        <v>401.03225806451616</v>
      </c>
      <c r="K55" s="23">
        <f t="shared" si="19"/>
        <v>187.67741935483872</v>
      </c>
      <c r="L55" s="23">
        <f t="shared" si="19"/>
        <v>1823.516129032258</v>
      </c>
      <c r="M55" s="23">
        <f t="shared" si="19"/>
        <v>777.70967741935488</v>
      </c>
      <c r="N55" s="23">
        <f t="shared" si="19"/>
        <v>2767.2580645161293</v>
      </c>
      <c r="O55" s="23">
        <f t="shared" si="19"/>
        <v>2222.4516129032259</v>
      </c>
      <c r="P55" s="23">
        <f t="shared" si="19"/>
        <v>1108.6451612903227</v>
      </c>
      <c r="Q55" s="23">
        <f t="shared" si="19"/>
        <v>1465.1935483870968</v>
      </c>
      <c r="R55" s="23">
        <f t="shared" si="19"/>
        <v>1350.258064516129</v>
      </c>
      <c r="S55" s="23">
        <f t="shared" si="19"/>
        <v>1907.5806451612902</v>
      </c>
      <c r="T55" s="23">
        <f t="shared" si="19"/>
        <v>465.09677419354841</v>
      </c>
      <c r="U55" s="23">
        <f t="shared" si="19"/>
        <v>264.58064516129031</v>
      </c>
      <c r="V55" s="23">
        <f t="shared" si="19"/>
        <v>2237.4516129032259</v>
      </c>
      <c r="W55" s="23">
        <f t="shared" si="19"/>
        <v>1419.4516129032259</v>
      </c>
      <c r="X55" s="23">
        <f t="shared" si="19"/>
        <v>1150.6774193548388</v>
      </c>
      <c r="Y55" s="23">
        <f t="shared" si="19"/>
        <v>638.19354838709683</v>
      </c>
      <c r="Z55" s="23">
        <f t="shared" si="19"/>
        <v>2370.483870967742</v>
      </c>
      <c r="AA55" s="23">
        <f t="shared" si="19"/>
        <v>2996.483870967742</v>
      </c>
      <c r="AB55" s="6">
        <f t="shared" si="5"/>
        <v>19005.419354838708</v>
      </c>
      <c r="AC55" s="7">
        <f t="shared" si="3"/>
        <v>21091.903225806451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1408.6451612903227</v>
      </c>
      <c r="C56" s="23">
        <f t="shared" si="20"/>
        <v>1488.1290322580646</v>
      </c>
      <c r="D56" s="23">
        <f t="shared" si="20"/>
        <v>386.09677419354841</v>
      </c>
      <c r="E56" s="23">
        <f t="shared" si="20"/>
        <v>679.22580645161293</v>
      </c>
      <c r="F56" s="23">
        <f t="shared" si="20"/>
        <v>941.93548387096769</v>
      </c>
      <c r="G56" s="23">
        <f t="shared" si="20"/>
        <v>1577.6451612903227</v>
      </c>
      <c r="H56" s="23">
        <f t="shared" si="20"/>
        <v>1816.741935483871</v>
      </c>
      <c r="I56" s="23">
        <f t="shared" si="20"/>
        <v>2558.4193548387098</v>
      </c>
      <c r="J56" s="23">
        <f t="shared" si="20"/>
        <v>331.22580645161293</v>
      </c>
      <c r="K56" s="23">
        <f t="shared" si="20"/>
        <v>114.03225806451613</v>
      </c>
      <c r="L56" s="23">
        <f t="shared" si="20"/>
        <v>1180.7096774193549</v>
      </c>
      <c r="M56" s="23">
        <f t="shared" si="20"/>
        <v>740.45161290322585</v>
      </c>
      <c r="N56" s="23">
        <f t="shared" si="20"/>
        <v>2016.4193548387098</v>
      </c>
      <c r="O56" s="23">
        <f t="shared" si="20"/>
        <v>1882.741935483871</v>
      </c>
      <c r="P56" s="23">
        <f t="shared" si="20"/>
        <v>751.35483870967744</v>
      </c>
      <c r="Q56" s="23">
        <f t="shared" si="20"/>
        <v>1251.2903225806451</v>
      </c>
      <c r="R56" s="23">
        <f t="shared" si="20"/>
        <v>1033.5806451612902</v>
      </c>
      <c r="S56" s="23">
        <f t="shared" si="20"/>
        <v>1452.3548387096773</v>
      </c>
      <c r="T56" s="23">
        <f t="shared" si="20"/>
        <v>265</v>
      </c>
      <c r="U56" s="23">
        <f t="shared" si="20"/>
        <v>241.45161290322579</v>
      </c>
      <c r="V56" s="23">
        <f t="shared" si="20"/>
        <v>1657.4193548387098</v>
      </c>
      <c r="W56" s="23">
        <f t="shared" si="20"/>
        <v>1228.258064516129</v>
      </c>
      <c r="X56" s="23">
        <f t="shared" si="20"/>
        <v>751.58064516129036</v>
      </c>
      <c r="Y56" s="23">
        <f t="shared" si="20"/>
        <v>551.12903225806451</v>
      </c>
      <c r="Z56" s="23">
        <f t="shared" si="20"/>
        <v>1927.9677419354839</v>
      </c>
      <c r="AA56" s="23">
        <f t="shared" si="20"/>
        <v>2070.1290322580644</v>
      </c>
      <c r="AB56" s="4">
        <f t="shared" si="5"/>
        <v>14468.677419354841</v>
      </c>
      <c r="AC56" s="5">
        <f t="shared" si="3"/>
        <v>15835.258064516131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508.16129032258067</v>
      </c>
      <c r="C57" s="23">
        <f t="shared" si="21"/>
        <v>984.67741935483866</v>
      </c>
      <c r="D57" s="23">
        <f t="shared" si="21"/>
        <v>188.29032258064515</v>
      </c>
      <c r="E57" s="23">
        <f t="shared" si="21"/>
        <v>538.93548387096769</v>
      </c>
      <c r="F57" s="23">
        <f t="shared" si="21"/>
        <v>471.67741935483872</v>
      </c>
      <c r="G57" s="23">
        <f t="shared" si="21"/>
        <v>1296.2258064516129</v>
      </c>
      <c r="H57" s="23">
        <f t="shared" si="21"/>
        <v>934.38709677419354</v>
      </c>
      <c r="I57" s="23">
        <f t="shared" si="21"/>
        <v>1918.4516129032259</v>
      </c>
      <c r="J57" s="23">
        <f t="shared" si="21"/>
        <v>196.74193548387098</v>
      </c>
      <c r="K57" s="23">
        <f t="shared" si="21"/>
        <v>83.064516129032256</v>
      </c>
      <c r="L57" s="23">
        <f t="shared" si="21"/>
        <v>881.38709677419354</v>
      </c>
      <c r="M57" s="23">
        <f t="shared" si="21"/>
        <v>525.32258064516134</v>
      </c>
      <c r="N57" s="23">
        <f t="shared" si="21"/>
        <v>1779.8064516129032</v>
      </c>
      <c r="O57" s="23">
        <f t="shared" si="21"/>
        <v>1495.4516129032259</v>
      </c>
      <c r="P57" s="23">
        <f t="shared" si="21"/>
        <v>532.77419354838707</v>
      </c>
      <c r="Q57" s="23">
        <f t="shared" si="21"/>
        <v>968.70967741935488</v>
      </c>
      <c r="R57" s="23">
        <f t="shared" si="21"/>
        <v>765.48387096774195</v>
      </c>
      <c r="S57" s="23">
        <f t="shared" si="21"/>
        <v>1198.4516129032259</v>
      </c>
      <c r="T57" s="23">
        <f t="shared" si="21"/>
        <v>158.74193548387098</v>
      </c>
      <c r="U57" s="23">
        <f t="shared" si="21"/>
        <v>211.83870967741936</v>
      </c>
      <c r="V57" s="23">
        <f t="shared" si="21"/>
        <v>1274.9032258064517</v>
      </c>
      <c r="W57" s="23">
        <f t="shared" si="21"/>
        <v>816.87096774193549</v>
      </c>
      <c r="X57" s="23">
        <f t="shared" si="21"/>
        <v>464.61290322580646</v>
      </c>
      <c r="Y57" s="23">
        <f t="shared" si="21"/>
        <v>427.06451612903226</v>
      </c>
      <c r="Z57" s="23">
        <f t="shared" si="21"/>
        <v>1302.2903225806451</v>
      </c>
      <c r="AA57" s="23">
        <f t="shared" si="21"/>
        <v>1552.7096774193549</v>
      </c>
      <c r="AB57" s="6">
        <f t="shared" si="5"/>
        <v>9459.2580645161288</v>
      </c>
      <c r="AC57" s="7">
        <f t="shared" si="3"/>
        <v>12017.774193548386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471.22580645161293</v>
      </c>
      <c r="D58" s="23">
        <f t="shared" si="22"/>
        <v>6.4838709677419351</v>
      </c>
      <c r="E58" s="23">
        <f t="shared" si="22"/>
        <v>308.22580645161293</v>
      </c>
      <c r="F58" s="23">
        <f t="shared" si="22"/>
        <v>18.838709677419356</v>
      </c>
      <c r="G58" s="23">
        <f t="shared" si="22"/>
        <v>795.25806451612902</v>
      </c>
      <c r="H58" s="23">
        <f t="shared" si="22"/>
        <v>107.70967741935483</v>
      </c>
      <c r="I58" s="23">
        <f t="shared" si="22"/>
        <v>890.93548387096769</v>
      </c>
      <c r="J58" s="23">
        <f t="shared" si="22"/>
        <v>51.838709677419352</v>
      </c>
      <c r="K58" s="23">
        <f t="shared" si="22"/>
        <v>46.354838709677416</v>
      </c>
      <c r="L58" s="23">
        <f t="shared" si="22"/>
        <v>584</v>
      </c>
      <c r="M58" s="23">
        <f t="shared" si="22"/>
        <v>111.64516129032258</v>
      </c>
      <c r="N58" s="23">
        <f t="shared" si="22"/>
        <v>483.25806451612902</v>
      </c>
      <c r="O58" s="23">
        <f t="shared" si="22"/>
        <v>276.77419354838707</v>
      </c>
      <c r="P58" s="23">
        <f t="shared" si="22"/>
        <v>103.54838709677419</v>
      </c>
      <c r="Q58" s="23">
        <f t="shared" si="22"/>
        <v>192.83870967741936</v>
      </c>
      <c r="R58" s="23">
        <f t="shared" si="22"/>
        <v>190.03225806451613</v>
      </c>
      <c r="S58" s="23">
        <f t="shared" si="22"/>
        <v>130.2258064516129</v>
      </c>
      <c r="T58" s="23">
        <f t="shared" si="22"/>
        <v>33.935483870967744</v>
      </c>
      <c r="U58" s="23">
        <f t="shared" si="22"/>
        <v>17.129032258064516</v>
      </c>
      <c r="V58" s="23">
        <f t="shared" si="22"/>
        <v>260.45161290322579</v>
      </c>
      <c r="W58" s="23">
        <f t="shared" si="22"/>
        <v>41.032258064516128</v>
      </c>
      <c r="X58" s="23">
        <f t="shared" si="22"/>
        <v>86</v>
      </c>
      <c r="Y58" s="23">
        <f t="shared" si="22"/>
        <v>23.225806451612904</v>
      </c>
      <c r="Z58" s="23">
        <f t="shared" si="22"/>
        <v>109.29032258064517</v>
      </c>
      <c r="AA58" s="23">
        <f t="shared" si="22"/>
        <v>149.19354838709677</v>
      </c>
      <c r="AB58" s="4">
        <f t="shared" si="5"/>
        <v>2035.3870967741934</v>
      </c>
      <c r="AC58" s="5">
        <f t="shared" si="3"/>
        <v>3454.0645161290313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3.2258064516129031E-2</v>
      </c>
      <c r="D59" s="23">
        <f t="shared" si="23"/>
        <v>0</v>
      </c>
      <c r="E59" s="23">
        <f t="shared" si="23"/>
        <v>0</v>
      </c>
      <c r="F59" s="23">
        <f t="shared" si="23"/>
        <v>3.2258064516129031E-2</v>
      </c>
      <c r="G59" s="23">
        <f t="shared" si="23"/>
        <v>0</v>
      </c>
      <c r="H59" s="23">
        <f t="shared" si="23"/>
        <v>0</v>
      </c>
      <c r="I59" s="23">
        <f t="shared" si="23"/>
        <v>3.2258064516129031E-2</v>
      </c>
      <c r="J59" s="23">
        <f t="shared" si="23"/>
        <v>0</v>
      </c>
      <c r="K59" s="23">
        <f t="shared" si="23"/>
        <v>0</v>
      </c>
      <c r="L59" s="23">
        <f t="shared" si="23"/>
        <v>3.2258064516129031E-2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6.4516129032258063E-2</v>
      </c>
      <c r="AC59" s="7">
        <f t="shared" si="3"/>
        <v>6.4516129032258063E-2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6.4516129032258063E-2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6.4516129032258063E-2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25233.870967741936</v>
      </c>
      <c r="C63" s="47">
        <f t="shared" ref="C63:AA63" si="25">SUM(C39:C62)</f>
        <v>25054.193548387091</v>
      </c>
      <c r="D63" s="52">
        <f t="shared" si="25"/>
        <v>11046.129032258068</v>
      </c>
      <c r="E63" s="47">
        <f t="shared" si="25"/>
        <v>11070.064516129034</v>
      </c>
      <c r="F63" s="52">
        <f t="shared" si="25"/>
        <v>25311.870967741936</v>
      </c>
      <c r="G63" s="47">
        <f t="shared" si="25"/>
        <v>22544.612903225807</v>
      </c>
      <c r="H63" s="52">
        <f t="shared" si="25"/>
        <v>36871.935483870977</v>
      </c>
      <c r="I63" s="47">
        <f t="shared" si="25"/>
        <v>40043.193548387098</v>
      </c>
      <c r="J63" s="52">
        <f t="shared" si="25"/>
        <v>5157.8064516129034</v>
      </c>
      <c r="K63" s="52">
        <f t="shared" si="25"/>
        <v>5623.4838709677397</v>
      </c>
      <c r="L63" s="52">
        <f t="shared" si="25"/>
        <v>19680.16129032258</v>
      </c>
      <c r="M63" s="47">
        <f t="shared" si="25"/>
        <v>20042.645161290326</v>
      </c>
      <c r="N63" s="52">
        <f t="shared" si="25"/>
        <v>37324.06451612903</v>
      </c>
      <c r="O63" s="47">
        <f t="shared" si="25"/>
        <v>36959.709677419356</v>
      </c>
      <c r="P63" s="52">
        <f t="shared" si="25"/>
        <v>19388.806451612902</v>
      </c>
      <c r="Q63" s="47">
        <f t="shared" si="25"/>
        <v>18515.967741935488</v>
      </c>
      <c r="R63" s="52">
        <f t="shared" si="25"/>
        <v>23616.580645161288</v>
      </c>
      <c r="S63" s="47">
        <f t="shared" si="25"/>
        <v>24139.193548387102</v>
      </c>
      <c r="T63" s="52">
        <f>SUM(T39:T62)</f>
        <v>5952.0967741935492</v>
      </c>
      <c r="U63" s="47">
        <f t="shared" si="25"/>
        <v>6549.2258064516127</v>
      </c>
      <c r="V63" s="52">
        <f t="shared" si="25"/>
        <v>21550.516129032258</v>
      </c>
      <c r="W63" s="47">
        <f t="shared" si="25"/>
        <v>25012.354838709678</v>
      </c>
      <c r="X63" s="52">
        <f t="shared" si="25"/>
        <v>18038.16129032258</v>
      </c>
      <c r="Y63" s="47">
        <f t="shared" si="25"/>
        <v>10709.225806451614</v>
      </c>
      <c r="Z63" s="52">
        <f t="shared" si="25"/>
        <v>38259.290322580644</v>
      </c>
      <c r="AA63" s="52">
        <f t="shared" si="25"/>
        <v>39948.580645161288</v>
      </c>
      <c r="AB63" s="52">
        <f>AB31/B65</f>
        <v>287431.29032258067</v>
      </c>
      <c r="AC63" s="48">
        <f>AC31/B65</f>
        <v>286212.51612903224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2" t="s">
        <v>0</v>
      </c>
      <c r="B69" s="306" t="s">
        <v>1</v>
      </c>
      <c r="C69" s="307"/>
      <c r="D69" s="306" t="s">
        <v>2</v>
      </c>
      <c r="E69" s="307"/>
      <c r="F69" s="306" t="s">
        <v>3</v>
      </c>
      <c r="G69" s="307"/>
      <c r="H69" s="306" t="s">
        <v>4</v>
      </c>
      <c r="I69" s="307"/>
      <c r="J69" s="306" t="s">
        <v>5</v>
      </c>
      <c r="K69" s="307"/>
      <c r="L69" s="306" t="s">
        <v>6</v>
      </c>
      <c r="M69" s="307"/>
      <c r="N69" s="306" t="s">
        <v>7</v>
      </c>
      <c r="O69" s="307"/>
      <c r="P69" s="306" t="s">
        <v>8</v>
      </c>
      <c r="Q69" s="307"/>
      <c r="R69" s="306" t="s">
        <v>9</v>
      </c>
      <c r="S69" s="307"/>
      <c r="T69" s="306" t="s">
        <v>10</v>
      </c>
      <c r="U69" s="307"/>
      <c r="V69" s="306" t="s">
        <v>11</v>
      </c>
      <c r="W69" s="307"/>
      <c r="X69" s="306" t="s">
        <v>12</v>
      </c>
      <c r="Y69" s="307"/>
      <c r="Z69" s="306" t="s">
        <v>40</v>
      </c>
      <c r="AA69" s="307"/>
      <c r="AB69" s="306" t="s">
        <v>51</v>
      </c>
      <c r="AC69" s="307"/>
    </row>
    <row r="70" spans="1:31" s="69" customFormat="1" ht="15" thickTop="1" thickBot="1" x14ac:dyDescent="0.3">
      <c r="A70" s="313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1.1789069990412272E-2</v>
      </c>
      <c r="C72" s="85">
        <f t="shared" ref="C72:AC72" si="27">C8/C31</f>
        <v>0</v>
      </c>
      <c r="D72" s="84">
        <f t="shared" si="27"/>
        <v>2.0354525012411296E-2</v>
      </c>
      <c r="E72" s="85">
        <f t="shared" si="27"/>
        <v>2.5934516802070099E-4</v>
      </c>
      <c r="F72" s="84">
        <f t="shared" si="27"/>
        <v>2.2759944333144717E-2</v>
      </c>
      <c r="G72" s="85">
        <f t="shared" si="27"/>
        <v>3.2337315401862685E-4</v>
      </c>
      <c r="H72" s="84">
        <f t="shared" si="27"/>
        <v>1.2102919433435692E-2</v>
      </c>
      <c r="I72" s="85">
        <f t="shared" si="27"/>
        <v>1.1842051204384943E-3</v>
      </c>
      <c r="J72" s="84">
        <f t="shared" si="27"/>
        <v>1.6260976158907262E-3</v>
      </c>
      <c r="K72" s="85">
        <f t="shared" si="27"/>
        <v>3.8720113808453031E-3</v>
      </c>
      <c r="L72" s="84">
        <f t="shared" si="27"/>
        <v>3.0208905316472293E-3</v>
      </c>
      <c r="M72" s="85">
        <f t="shared" si="27"/>
        <v>3.9609027832544427E-3</v>
      </c>
      <c r="N72" s="84">
        <f t="shared" si="27"/>
        <v>5.2694534184466301E-3</v>
      </c>
      <c r="O72" s="85">
        <f t="shared" si="27"/>
        <v>3.7704527423497777E-3</v>
      </c>
      <c r="P72" s="84">
        <f t="shared" si="27"/>
        <v>3.3807334794103017E-3</v>
      </c>
      <c r="Q72" s="85">
        <f t="shared" si="27"/>
        <v>2.2003675990208975E-3</v>
      </c>
      <c r="R72" s="84">
        <f t="shared" si="27"/>
        <v>1.2894166755450655E-3</v>
      </c>
      <c r="S72" s="85">
        <f t="shared" si="27"/>
        <v>1.5648490274817422E-3</v>
      </c>
      <c r="T72" s="84">
        <f t="shared" si="27"/>
        <v>1.842668617727556E-4</v>
      </c>
      <c r="U72" s="85">
        <f t="shared" si="27"/>
        <v>1.0688286229349935E-3</v>
      </c>
      <c r="V72" s="84">
        <f t="shared" si="27"/>
        <v>6.4364898078932316E-4</v>
      </c>
      <c r="W72" s="85">
        <f t="shared" si="27"/>
        <v>6.035726860145244E-4</v>
      </c>
      <c r="X72" s="84">
        <f t="shared" si="27"/>
        <v>1.1445269258900932E-4</v>
      </c>
      <c r="Y72" s="85">
        <f t="shared" si="27"/>
        <v>0</v>
      </c>
      <c r="Z72" s="84">
        <f t="shared" si="27"/>
        <v>0</v>
      </c>
      <c r="AA72" s="84">
        <f t="shared" si="27"/>
        <v>8.0748962779573098E-7</v>
      </c>
      <c r="AB72" s="104">
        <f t="shared" si="27"/>
        <v>6.6876010760495916E-3</v>
      </c>
      <c r="AC72" s="105">
        <f t="shared" si="27"/>
        <v>1.3931673599630683E-3</v>
      </c>
      <c r="AD72" s="18"/>
      <c r="AE72" s="18"/>
    </row>
    <row r="73" spans="1:31" x14ac:dyDescent="0.2">
      <c r="A73" s="90" t="s">
        <v>18</v>
      </c>
      <c r="B73" s="84">
        <f>B9/B31</f>
        <v>5.444295302013423E-2</v>
      </c>
      <c r="C73" s="85">
        <f t="shared" ref="C73:AC73" si="28">C9/C31</f>
        <v>3.5690374414173148E-3</v>
      </c>
      <c r="D73" s="84">
        <f t="shared" si="28"/>
        <v>6.9199544432438753E-2</v>
      </c>
      <c r="E73" s="85">
        <f t="shared" si="28"/>
        <v>1.3809401699439347E-2</v>
      </c>
      <c r="F73" s="84">
        <f t="shared" si="28"/>
        <v>8.6162555373737681E-2</v>
      </c>
      <c r="G73" s="85">
        <f t="shared" si="28"/>
        <v>1.4780728677046086E-2</v>
      </c>
      <c r="H73" s="84">
        <f t="shared" si="28"/>
        <v>5.010629642266607E-2</v>
      </c>
      <c r="I73" s="85">
        <f t="shared" si="28"/>
        <v>1.7320812445270794E-2</v>
      </c>
      <c r="J73" s="84">
        <f t="shared" si="28"/>
        <v>1.3265204012708578E-2</v>
      </c>
      <c r="K73" s="85">
        <f t="shared" si="28"/>
        <v>4.619452985177367E-2</v>
      </c>
      <c r="L73" s="84">
        <f t="shared" si="28"/>
        <v>2.3729480318316301E-2</v>
      </c>
      <c r="M73" s="85">
        <f t="shared" si="28"/>
        <v>4.139875716817179E-2</v>
      </c>
      <c r="N73" s="84">
        <f t="shared" si="28"/>
        <v>3.8223199423359139E-2</v>
      </c>
      <c r="O73" s="85">
        <f t="shared" si="28"/>
        <v>4.4680737786831522E-2</v>
      </c>
      <c r="P73" s="84">
        <f t="shared" si="28"/>
        <v>3.5660748719330906E-2</v>
      </c>
      <c r="Q73" s="85">
        <f t="shared" si="28"/>
        <v>4.1678063397764788E-2</v>
      </c>
      <c r="R73" s="84">
        <f t="shared" si="28"/>
        <v>3.5456226762498738E-2</v>
      </c>
      <c r="S73" s="85">
        <f t="shared" si="28"/>
        <v>3.9399183498927591E-2</v>
      </c>
      <c r="T73" s="84">
        <f t="shared" si="28"/>
        <v>2.1954854618865673E-2</v>
      </c>
      <c r="U73" s="85">
        <f t="shared" si="28"/>
        <v>7.5261296582703696E-2</v>
      </c>
      <c r="V73" s="84">
        <f t="shared" si="28"/>
        <v>2.5696562914442583E-2</v>
      </c>
      <c r="W73" s="85">
        <f t="shared" si="28"/>
        <v>4.917053894655931E-2</v>
      </c>
      <c r="X73" s="84">
        <f t="shared" si="28"/>
        <v>3.9162492421979923E-2</v>
      </c>
      <c r="Y73" s="85">
        <f t="shared" si="28"/>
        <v>5.1480931482256832E-2</v>
      </c>
      <c r="Z73" s="84">
        <f t="shared" si="28"/>
        <v>4.1132746168335246E-2</v>
      </c>
      <c r="AA73" s="84">
        <f t="shared" si="28"/>
        <v>2.668753219864891E-2</v>
      </c>
      <c r="AB73" s="104">
        <f t="shared" si="28"/>
        <v>4.391332795383357E-2</v>
      </c>
      <c r="AC73" s="105">
        <f t="shared" si="28"/>
        <v>3.1700220950189505E-2</v>
      </c>
      <c r="AD73" s="18"/>
      <c r="AE73" s="18"/>
    </row>
    <row r="74" spans="1:31" x14ac:dyDescent="0.2">
      <c r="A74" s="89" t="s">
        <v>19</v>
      </c>
      <c r="B74" s="84">
        <f>B10/B31</f>
        <v>8.7515500159795465E-2</v>
      </c>
      <c r="C74" s="85">
        <f t="shared" ref="C74:AC74" si="29">C10/C31</f>
        <v>4.0581706751815418E-2</v>
      </c>
      <c r="D74" s="84">
        <f t="shared" si="29"/>
        <v>8.4183628770843677E-2</v>
      </c>
      <c r="E74" s="85">
        <f t="shared" si="29"/>
        <v>5.9028708635902698E-2</v>
      </c>
      <c r="F74" s="84">
        <f t="shared" si="29"/>
        <v>9.8867291644364239E-2</v>
      </c>
      <c r="G74" s="85">
        <f t="shared" si="29"/>
        <v>5.1203134144055584E-2</v>
      </c>
      <c r="H74" s="84">
        <f t="shared" si="29"/>
        <v>7.3956064145298026E-2</v>
      </c>
      <c r="I74" s="85">
        <f t="shared" si="29"/>
        <v>4.1744438868028796E-2</v>
      </c>
      <c r="J74" s="84">
        <f t="shared" si="29"/>
        <v>2.9157181097240636E-2</v>
      </c>
      <c r="K74" s="85">
        <f t="shared" si="29"/>
        <v>9.5211325776696804E-2</v>
      </c>
      <c r="L74" s="84">
        <f t="shared" si="29"/>
        <v>4.2271158936869453E-2</v>
      </c>
      <c r="M74" s="85">
        <f t="shared" si="29"/>
        <v>8.6164523122433903E-2</v>
      </c>
      <c r="N74" s="84">
        <f t="shared" si="29"/>
        <v>6.5458071675629143E-2</v>
      </c>
      <c r="O74" s="85">
        <f t="shared" si="29"/>
        <v>7.6979204032987969E-2</v>
      </c>
      <c r="P74" s="84">
        <f t="shared" si="29"/>
        <v>7.4986731619341385E-2</v>
      </c>
      <c r="Q74" s="85">
        <f t="shared" si="29"/>
        <v>7.6908335438462011E-2</v>
      </c>
      <c r="R74" s="84">
        <f t="shared" si="29"/>
        <v>7.2858871705772599E-2</v>
      </c>
      <c r="S74" s="85">
        <f t="shared" si="29"/>
        <v>6.1786814376298752E-2</v>
      </c>
      <c r="T74" s="84">
        <f t="shared" si="29"/>
        <v>4.2798688453513263E-2</v>
      </c>
      <c r="U74" s="85">
        <f t="shared" si="29"/>
        <v>0.14261227626018341</v>
      </c>
      <c r="V74" s="84">
        <f t="shared" si="29"/>
        <v>4.6860639517652444E-2</v>
      </c>
      <c r="W74" s="85">
        <f t="shared" si="29"/>
        <v>8.5195316379131344E-2</v>
      </c>
      <c r="X74" s="84">
        <f t="shared" si="29"/>
        <v>7.9331810874078784E-2</v>
      </c>
      <c r="Y74" s="85">
        <f t="shared" si="29"/>
        <v>9.1602984454210556E-2</v>
      </c>
      <c r="Z74" s="84">
        <f t="shared" si="29"/>
        <v>6.6798028393693962E-2</v>
      </c>
      <c r="AA74" s="84">
        <f t="shared" si="29"/>
        <v>4.6815018661085298E-2</v>
      </c>
      <c r="AB74" s="104">
        <f t="shared" si="29"/>
        <v>7.0343655762892005E-2</v>
      </c>
      <c r="AC74" s="105">
        <f t="shared" si="29"/>
        <v>6.4411195470814156E-2</v>
      </c>
      <c r="AD74" s="18"/>
      <c r="AE74" s="18"/>
    </row>
    <row r="75" spans="1:31" x14ac:dyDescent="0.2">
      <c r="A75" s="90" t="s">
        <v>20</v>
      </c>
      <c r="B75" s="84">
        <f>B11/B31</f>
        <v>9.5902844359220196E-2</v>
      </c>
      <c r="C75" s="85">
        <f t="shared" ref="C75:AC75" si="30">C11/C31</f>
        <v>4.4584642323736934E-2</v>
      </c>
      <c r="D75" s="84">
        <f t="shared" si="30"/>
        <v>8.0991735537190079E-2</v>
      </c>
      <c r="E75" s="85">
        <f t="shared" si="30"/>
        <v>7.8135745340528945E-2</v>
      </c>
      <c r="F75" s="84">
        <f t="shared" si="30"/>
        <v>9.1874525276932406E-2</v>
      </c>
      <c r="G75" s="85">
        <f t="shared" si="30"/>
        <v>5.7207000313357174E-2</v>
      </c>
      <c r="H75" s="84">
        <f t="shared" si="30"/>
        <v>8.3091432420846351E-2</v>
      </c>
      <c r="I75" s="85">
        <f t="shared" si="30"/>
        <v>5.1071463959482463E-2</v>
      </c>
      <c r="J75" s="84">
        <f t="shared" si="30"/>
        <v>4.0302203987691694E-2</v>
      </c>
      <c r="K75" s="85">
        <f t="shared" si="30"/>
        <v>0.1382222018264421</v>
      </c>
      <c r="L75" s="84">
        <f t="shared" si="30"/>
        <v>4.4585590532466787E-2</v>
      </c>
      <c r="M75" s="85">
        <f t="shared" si="30"/>
        <v>0.12340763177928388</v>
      </c>
      <c r="N75" s="84">
        <f t="shared" si="30"/>
        <v>6.6181465559709815E-2</v>
      </c>
      <c r="O75" s="85">
        <f t="shared" si="30"/>
        <v>9.106428883762703E-2</v>
      </c>
      <c r="P75" s="84">
        <f t="shared" si="30"/>
        <v>8.5643029816006244E-2</v>
      </c>
      <c r="Q75" s="85">
        <f t="shared" si="30"/>
        <v>8.6849188581782075E-2</v>
      </c>
      <c r="R75" s="84">
        <f t="shared" si="30"/>
        <v>8.7114848234018202E-2</v>
      </c>
      <c r="S75" s="85">
        <f t="shared" si="30"/>
        <v>6.6186031283617192E-2</v>
      </c>
      <c r="T75" s="84">
        <f t="shared" si="30"/>
        <v>4.80502940140368E-2</v>
      </c>
      <c r="U75" s="85">
        <f t="shared" si="30"/>
        <v>0.17029345995094225</v>
      </c>
      <c r="V75" s="84">
        <f t="shared" si="30"/>
        <v>4.560028500178126E-2</v>
      </c>
      <c r="W75" s="85">
        <f t="shared" si="30"/>
        <v>9.3597615629953196E-2</v>
      </c>
      <c r="X75" s="84">
        <f t="shared" si="30"/>
        <v>8.1670937778866665E-2</v>
      </c>
      <c r="Y75" s="85">
        <f t="shared" si="30"/>
        <v>0.12888757692319278</v>
      </c>
      <c r="Z75" s="84">
        <f t="shared" si="30"/>
        <v>7.8788369343983922E-2</v>
      </c>
      <c r="AA75" s="84">
        <f t="shared" si="30"/>
        <v>5.7152500876126243E-2</v>
      </c>
      <c r="AB75" s="104">
        <f t="shared" si="30"/>
        <v>7.5613021681479001E-2</v>
      </c>
      <c r="AC75" s="105">
        <f t="shared" si="30"/>
        <v>7.7770206392993785E-2</v>
      </c>
      <c r="AD75" s="18"/>
      <c r="AE75" s="18"/>
    </row>
    <row r="76" spans="1:31" x14ac:dyDescent="0.2">
      <c r="A76" s="89" t="s">
        <v>21</v>
      </c>
      <c r="B76" s="84">
        <f>B12/B31</f>
        <v>7.956407798018536E-2</v>
      </c>
      <c r="C76" s="85">
        <f t="shared" ref="C76:AC76" si="31">C12/C31</f>
        <v>4.011047020652006E-2</v>
      </c>
      <c r="D76" s="84">
        <f t="shared" si="31"/>
        <v>6.5192886137312736E-2</v>
      </c>
      <c r="E76" s="85">
        <f t="shared" si="31"/>
        <v>6.2985907941207328E-2</v>
      </c>
      <c r="F76" s="84">
        <f t="shared" si="31"/>
        <v>8.0834187197642821E-2</v>
      </c>
      <c r="G76" s="85">
        <f t="shared" si="31"/>
        <v>4.5080507037658667E-2</v>
      </c>
      <c r="H76" s="84">
        <f t="shared" si="31"/>
        <v>7.1931620342423203E-2</v>
      </c>
      <c r="I76" s="85">
        <f t="shared" si="31"/>
        <v>4.7609879331914975E-2</v>
      </c>
      <c r="J76" s="84">
        <f t="shared" si="31"/>
        <v>3.6681009681535037E-2</v>
      </c>
      <c r="K76" s="85">
        <f t="shared" si="31"/>
        <v>0.11407805974943784</v>
      </c>
      <c r="L76" s="84">
        <f t="shared" si="31"/>
        <v>3.7483301507167034E-2</v>
      </c>
      <c r="M76" s="85">
        <f t="shared" si="31"/>
        <v>0.11230068740413601</v>
      </c>
      <c r="N76" s="84">
        <f t="shared" si="31"/>
        <v>5.4582963857962428E-2</v>
      </c>
      <c r="O76" s="85">
        <f t="shared" si="31"/>
        <v>8.320394221781173E-2</v>
      </c>
      <c r="P76" s="84">
        <f t="shared" si="31"/>
        <v>6.6638050221860631E-2</v>
      </c>
      <c r="Q76" s="85">
        <f t="shared" si="31"/>
        <v>7.2030244165889948E-2</v>
      </c>
      <c r="R76" s="84">
        <f t="shared" si="31"/>
        <v>7.4739726326774239E-2</v>
      </c>
      <c r="S76" s="85">
        <f t="shared" si="31"/>
        <v>5.3820917661679908E-2</v>
      </c>
      <c r="T76" s="84">
        <f t="shared" si="31"/>
        <v>3.5102837167709941E-2</v>
      </c>
      <c r="U76" s="85">
        <f t="shared" si="31"/>
        <v>0.11644321416961374</v>
      </c>
      <c r="V76" s="84">
        <f t="shared" si="31"/>
        <v>3.4956127089239689E-2</v>
      </c>
      <c r="W76" s="85">
        <f t="shared" si="31"/>
        <v>7.4229122897974287E-2</v>
      </c>
      <c r="X76" s="84">
        <f t="shared" si="31"/>
        <v>6.6493437747571008E-2</v>
      </c>
      <c r="Y76" s="85">
        <f t="shared" si="31"/>
        <v>0.10094371165135985</v>
      </c>
      <c r="Z76" s="84">
        <f t="shared" si="31"/>
        <v>6.8198489424453515E-2</v>
      </c>
      <c r="AA76" s="84">
        <f t="shared" si="31"/>
        <v>5.0418844869937647E-2</v>
      </c>
      <c r="AB76" s="104">
        <f t="shared" si="31"/>
        <v>6.3383226510234703E-2</v>
      </c>
      <c r="AC76" s="105">
        <f t="shared" si="31"/>
        <v>6.6174040764656258E-2</v>
      </c>
      <c r="AD76" s="18"/>
      <c r="AE76" s="18"/>
    </row>
    <row r="77" spans="1:31" x14ac:dyDescent="0.2">
      <c r="A77" s="90" t="s">
        <v>22</v>
      </c>
      <c r="B77" s="84">
        <f>B13/B31</f>
        <v>6.350271652285075E-2</v>
      </c>
      <c r="C77" s="85">
        <f t="shared" ref="C77:AC77" si="32">C13/C31</f>
        <v>4.3187670597929648E-2</v>
      </c>
      <c r="D77" s="84">
        <f t="shared" si="32"/>
        <v>5.7232135034897644E-2</v>
      </c>
      <c r="E77" s="85">
        <f t="shared" si="32"/>
        <v>4.8949214970918371E-2</v>
      </c>
      <c r="F77" s="84">
        <f t="shared" si="32"/>
        <v>7.0759862769986803E-2</v>
      </c>
      <c r="G77" s="85">
        <f t="shared" si="32"/>
        <v>3.659124631733781E-2</v>
      </c>
      <c r="H77" s="84">
        <f t="shared" si="32"/>
        <v>6.3783102805700639E-2</v>
      </c>
      <c r="I77" s="85">
        <f t="shared" si="32"/>
        <v>4.5303498883060955E-2</v>
      </c>
      <c r="J77" s="84">
        <f t="shared" si="32"/>
        <v>3.7881820228654342E-2</v>
      </c>
      <c r="K77" s="85">
        <f t="shared" si="32"/>
        <v>0.10943738240558029</v>
      </c>
      <c r="L77" s="84">
        <f t="shared" si="32"/>
        <v>3.332486456805199E-2</v>
      </c>
      <c r="M77" s="85">
        <f t="shared" si="32"/>
        <v>8.7938157769791234E-2</v>
      </c>
      <c r="N77" s="84">
        <f t="shared" si="32"/>
        <v>4.6370671520406276E-2</v>
      </c>
      <c r="O77" s="85">
        <f t="shared" si="32"/>
        <v>7.2324615034156631E-2</v>
      </c>
      <c r="P77" s="84">
        <f t="shared" si="32"/>
        <v>5.3150054986831445E-2</v>
      </c>
      <c r="Q77" s="85">
        <f t="shared" si="32"/>
        <v>5.2801853674683576E-2</v>
      </c>
      <c r="R77" s="84">
        <f t="shared" si="32"/>
        <v>6.676555836932499E-2</v>
      </c>
      <c r="S77" s="85">
        <f t="shared" si="32"/>
        <v>4.8455530090937643E-2</v>
      </c>
      <c r="T77" s="84">
        <f t="shared" si="32"/>
        <v>3.1986559358317755E-2</v>
      </c>
      <c r="U77" s="85">
        <f t="shared" si="32"/>
        <v>6.6336331307320251E-2</v>
      </c>
      <c r="V77" s="84">
        <f t="shared" si="32"/>
        <v>3.0549376857975111E-2</v>
      </c>
      <c r="W77" s="85">
        <f t="shared" si="32"/>
        <v>7.1317013656476858E-2</v>
      </c>
      <c r="X77" s="84">
        <f t="shared" si="32"/>
        <v>5.3286670016792353E-2</v>
      </c>
      <c r="Y77" s="85">
        <f t="shared" si="32"/>
        <v>6.6285728055616638E-2</v>
      </c>
      <c r="Z77" s="84">
        <f t="shared" si="32"/>
        <v>5.9263699814002584E-2</v>
      </c>
      <c r="AA77" s="84">
        <f t="shared" si="32"/>
        <v>5.0946135596888258E-2</v>
      </c>
      <c r="AB77" s="104">
        <f t="shared" si="32"/>
        <v>5.4427145000712655E-2</v>
      </c>
      <c r="AC77" s="105">
        <f t="shared" si="32"/>
        <v>5.7386300366927892E-2</v>
      </c>
      <c r="AD77" s="18"/>
      <c r="AE77" s="18"/>
    </row>
    <row r="78" spans="1:31" x14ac:dyDescent="0.2">
      <c r="A78" s="89" t="s">
        <v>23</v>
      </c>
      <c r="B78" s="84">
        <f>B14/B31</f>
        <v>5.2865452221156919E-2</v>
      </c>
      <c r="C78" s="85">
        <f t="shared" ref="C78:AC78" si="33">C14/C31</f>
        <v>4.3749034351341608E-2</v>
      </c>
      <c r="D78" s="84">
        <f t="shared" si="33"/>
        <v>4.995765557924247E-2</v>
      </c>
      <c r="E78" s="85">
        <f t="shared" si="33"/>
        <v>4.2028487172613149E-2</v>
      </c>
      <c r="F78" s="84">
        <f t="shared" si="33"/>
        <v>6.037585322709732E-2</v>
      </c>
      <c r="G78" s="85">
        <f t="shared" si="33"/>
        <v>3.1669106273868444E-2</v>
      </c>
      <c r="H78" s="84">
        <f t="shared" si="33"/>
        <v>5.5227771799515324E-2</v>
      </c>
      <c r="I78" s="85">
        <f t="shared" si="33"/>
        <v>4.0836548275692622E-2</v>
      </c>
      <c r="J78" s="84">
        <f t="shared" si="33"/>
        <v>3.8307107297425765E-2</v>
      </c>
      <c r="K78" s="85">
        <f t="shared" si="33"/>
        <v>7.8598962874581249E-2</v>
      </c>
      <c r="L78" s="84">
        <f t="shared" si="33"/>
        <v>3.1138284009605218E-2</v>
      </c>
      <c r="M78" s="85">
        <f t="shared" si="33"/>
        <v>6.3295580559547926E-2</v>
      </c>
      <c r="N78" s="84">
        <f t="shared" si="33"/>
        <v>4.1688057346034646E-2</v>
      </c>
      <c r="O78" s="85">
        <f t="shared" si="33"/>
        <v>5.4030936913866977E-2</v>
      </c>
      <c r="P78" s="84">
        <f t="shared" si="33"/>
        <v>4.9263542482942436E-2</v>
      </c>
      <c r="Q78" s="85">
        <f t="shared" si="33"/>
        <v>4.0491641913257083E-2</v>
      </c>
      <c r="R78" s="84">
        <f t="shared" si="33"/>
        <v>5.8093411681787263E-2</v>
      </c>
      <c r="S78" s="85">
        <f t="shared" si="33"/>
        <v>4.417791972631846E-2</v>
      </c>
      <c r="T78" s="84">
        <f t="shared" si="33"/>
        <v>3.7698832073273174E-2</v>
      </c>
      <c r="U78" s="85">
        <f t="shared" si="33"/>
        <v>4.3723463989833816E-2</v>
      </c>
      <c r="V78" s="84">
        <f t="shared" si="33"/>
        <v>2.8552568159433349E-2</v>
      </c>
      <c r="W78" s="85">
        <f t="shared" si="33"/>
        <v>6.0144470539075526E-2</v>
      </c>
      <c r="X78" s="84">
        <f t="shared" si="33"/>
        <v>4.386220611141612E-2</v>
      </c>
      <c r="Y78" s="85">
        <f t="shared" si="33"/>
        <v>4.9339281357402551E-2</v>
      </c>
      <c r="Z78" s="84">
        <f t="shared" si="33"/>
        <v>5.4112094216205553E-2</v>
      </c>
      <c r="AA78" s="84">
        <f t="shared" si="33"/>
        <v>5.1537218004434733E-2</v>
      </c>
      <c r="AB78" s="104">
        <f t="shared" si="33"/>
        <v>4.8168370112576693E-2</v>
      </c>
      <c r="AC78" s="105">
        <f t="shared" si="33"/>
        <v>4.8258636600730251E-2</v>
      </c>
      <c r="AD78" s="18"/>
      <c r="AE78" s="18"/>
    </row>
    <row r="79" spans="1:31" x14ac:dyDescent="0.2">
      <c r="A79" s="90" t="s">
        <v>24</v>
      </c>
      <c r="B79" s="84">
        <f>B15/B31</f>
        <v>5.2387344199424736E-2</v>
      </c>
      <c r="C79" s="85">
        <f t="shared" ref="C79:AC79" si="34">C15/C31</f>
        <v>4.700777669052892E-2</v>
      </c>
      <c r="D79" s="84">
        <f t="shared" si="34"/>
        <v>5.1102415092135617E-2</v>
      </c>
      <c r="E79" s="85">
        <f t="shared" si="34"/>
        <v>4.2462671779748933E-2</v>
      </c>
      <c r="F79" s="84">
        <f t="shared" si="34"/>
        <v>5.9694036203846723E-2</v>
      </c>
      <c r="G79" s="85">
        <f t="shared" si="34"/>
        <v>3.2574837276053356E-2</v>
      </c>
      <c r="H79" s="84">
        <f t="shared" si="34"/>
        <v>5.8154204176618284E-2</v>
      </c>
      <c r="I79" s="85">
        <f t="shared" si="34"/>
        <v>4.3375741840061419E-2</v>
      </c>
      <c r="J79" s="84">
        <f t="shared" si="34"/>
        <v>4.3954669401846246E-2</v>
      </c>
      <c r="K79" s="85">
        <f t="shared" si="34"/>
        <v>5.7363131568078561E-2</v>
      </c>
      <c r="L79" s="84">
        <f t="shared" si="34"/>
        <v>3.4303416737012059E-2</v>
      </c>
      <c r="M79" s="85">
        <f t="shared" si="34"/>
        <v>6.5585854700373231E-2</v>
      </c>
      <c r="N79" s="84">
        <f t="shared" si="34"/>
        <v>4.2919641915706033E-2</v>
      </c>
      <c r="O79" s="85">
        <f t="shared" si="34"/>
        <v>5.5931000714815E-2</v>
      </c>
      <c r="P79" s="84">
        <f t="shared" si="34"/>
        <v>4.9669496699958238E-2</v>
      </c>
      <c r="Q79" s="85">
        <f t="shared" si="34"/>
        <v>3.8716365125131755E-2</v>
      </c>
      <c r="R79" s="84">
        <f t="shared" si="34"/>
        <v>5.4961385795108411E-2</v>
      </c>
      <c r="S79" s="85">
        <f t="shared" si="34"/>
        <v>4.4875486927296662E-2</v>
      </c>
      <c r="T79" s="84">
        <f t="shared" si="34"/>
        <v>3.3319784299379457E-2</v>
      </c>
      <c r="U79" s="85">
        <f t="shared" si="34"/>
        <v>3.8881719582713546E-2</v>
      </c>
      <c r="V79" s="84">
        <f t="shared" si="34"/>
        <v>3.1468447728218468E-2</v>
      </c>
      <c r="W79" s="85">
        <f t="shared" si="34"/>
        <v>6.110270666238491E-2</v>
      </c>
      <c r="X79" s="84">
        <f t="shared" si="34"/>
        <v>4.282497858482822E-2</v>
      </c>
      <c r="Y79" s="85">
        <f t="shared" si="34"/>
        <v>4.111305563169642E-2</v>
      </c>
      <c r="Z79" s="84">
        <f t="shared" si="34"/>
        <v>5.5180356784521239E-2</v>
      </c>
      <c r="AA79" s="84">
        <f t="shared" si="34"/>
        <v>5.562150054182554E-2</v>
      </c>
      <c r="AB79" s="104">
        <f t="shared" si="34"/>
        <v>4.8938820722371795E-2</v>
      </c>
      <c r="AC79" s="105">
        <f t="shared" si="34"/>
        <v>4.9154992883699775E-2</v>
      </c>
      <c r="AD79" s="18"/>
      <c r="AE79" s="18"/>
    </row>
    <row r="80" spans="1:31" x14ac:dyDescent="0.2">
      <c r="A80" s="89" t="s">
        <v>25</v>
      </c>
      <c r="B80" s="84">
        <f>B16/B31</f>
        <v>5.0478747203579422E-2</v>
      </c>
      <c r="C80" s="85">
        <f t="shared" ref="C80:AC80" si="35">C16/C31</f>
        <v>5.1462635834577948E-2</v>
      </c>
      <c r="D80" s="84">
        <f t="shared" si="35"/>
        <v>5.0930117104225681E-2</v>
      </c>
      <c r="E80" s="85">
        <f t="shared" si="35"/>
        <v>4.3316471040760904E-2</v>
      </c>
      <c r="F80" s="84">
        <f t="shared" si="35"/>
        <v>5.5801944261776953E-2</v>
      </c>
      <c r="G80" s="85">
        <f t="shared" si="35"/>
        <v>3.5107450030978003E-2</v>
      </c>
      <c r="H80" s="84">
        <f t="shared" si="35"/>
        <v>5.5993281016246295E-2</v>
      </c>
      <c r="I80" s="85">
        <f t="shared" si="35"/>
        <v>4.6652042673274587E-2</v>
      </c>
      <c r="J80" s="84">
        <f t="shared" si="35"/>
        <v>4.4373702249018085E-2</v>
      </c>
      <c r="K80" s="85">
        <f t="shared" si="35"/>
        <v>4.5488963333486301E-2</v>
      </c>
      <c r="L80" s="84">
        <f t="shared" si="35"/>
        <v>3.4324725243203819E-2</v>
      </c>
      <c r="M80" s="85">
        <f t="shared" si="35"/>
        <v>6.1108312423650821E-2</v>
      </c>
      <c r="N80" s="84">
        <f t="shared" si="35"/>
        <v>4.2568748347083865E-2</v>
      </c>
      <c r="O80" s="85">
        <f t="shared" si="35"/>
        <v>5.0545886497153393E-2</v>
      </c>
      <c r="P80" s="84">
        <f t="shared" si="35"/>
        <v>4.9632894270555172E-2</v>
      </c>
      <c r="Q80" s="85">
        <f t="shared" si="35"/>
        <v>3.8909746600580143E-2</v>
      </c>
      <c r="R80" s="84">
        <f t="shared" si="35"/>
        <v>5.2859254159871277E-2</v>
      </c>
      <c r="S80" s="85">
        <f t="shared" si="35"/>
        <v>4.56318528961734E-2</v>
      </c>
      <c r="T80" s="84">
        <f t="shared" si="35"/>
        <v>3.1547570658212072E-2</v>
      </c>
      <c r="U80" s="85">
        <f t="shared" si="35"/>
        <v>3.7418852757774866E-2</v>
      </c>
      <c r="V80" s="84">
        <f t="shared" si="35"/>
        <v>3.5411171950076786E-2</v>
      </c>
      <c r="W80" s="85">
        <f t="shared" si="35"/>
        <v>5.7299424929357488E-2</v>
      </c>
      <c r="X80" s="84">
        <f t="shared" si="35"/>
        <v>4.3356110611374093E-2</v>
      </c>
      <c r="Y80" s="85">
        <f t="shared" si="35"/>
        <v>3.8022573173045936E-2</v>
      </c>
      <c r="Z80" s="84">
        <f t="shared" si="35"/>
        <v>5.4113780502816941E-2</v>
      </c>
      <c r="AA80" s="84">
        <f t="shared" si="35"/>
        <v>5.5855672533886305E-2</v>
      </c>
      <c r="AB80" s="104">
        <f t="shared" si="35"/>
        <v>4.8083188464676553E-2</v>
      </c>
      <c r="AC80" s="105">
        <f t="shared" si="35"/>
        <v>4.8621101306631165E-2</v>
      </c>
      <c r="AD80" s="18"/>
      <c r="AE80" s="18"/>
    </row>
    <row r="81" spans="1:31" x14ac:dyDescent="0.2">
      <c r="A81" s="90" t="s">
        <v>26</v>
      </c>
      <c r="B81" s="84">
        <f>B17/B31</f>
        <v>4.6558005752636626E-2</v>
      </c>
      <c r="C81" s="85">
        <f t="shared" ref="C81:AC81" si="36">C17/C31</f>
        <v>4.7620641705721792E-2</v>
      </c>
      <c r="D81" s="84">
        <f t="shared" si="36"/>
        <v>4.5320211430073302E-2</v>
      </c>
      <c r="E81" s="85">
        <f t="shared" si="36"/>
        <v>4.409742053547492E-2</v>
      </c>
      <c r="F81" s="84">
        <f t="shared" si="36"/>
        <v>4.5811731840727545E-2</v>
      </c>
      <c r="G81" s="85">
        <f t="shared" si="36"/>
        <v>3.612908026093066E-2</v>
      </c>
      <c r="H81" s="84">
        <f t="shared" si="36"/>
        <v>5.0511360156776285E-2</v>
      </c>
      <c r="I81" s="85">
        <f t="shared" si="36"/>
        <v>4.4364996185570583E-2</v>
      </c>
      <c r="J81" s="84">
        <f t="shared" si="36"/>
        <v>4.6274985615290323E-2</v>
      </c>
      <c r="K81" s="85">
        <f t="shared" si="36"/>
        <v>4.0894176494883208E-2</v>
      </c>
      <c r="L81" s="84">
        <f t="shared" si="36"/>
        <v>3.658342689953039E-2</v>
      </c>
      <c r="M81" s="85">
        <f t="shared" si="36"/>
        <v>5.0637108235169148E-2</v>
      </c>
      <c r="N81" s="84">
        <f t="shared" si="36"/>
        <v>4.0976763240182325E-2</v>
      </c>
      <c r="O81" s="85">
        <f t="shared" si="36"/>
        <v>4.4657172457191835E-2</v>
      </c>
      <c r="P81" s="84">
        <f t="shared" si="36"/>
        <v>4.7518272099132688E-2</v>
      </c>
      <c r="Q81" s="85">
        <f t="shared" si="36"/>
        <v>3.8056080627880032E-2</v>
      </c>
      <c r="R81" s="84">
        <f t="shared" si="36"/>
        <v>4.879567936141093E-2</v>
      </c>
      <c r="S81" s="85">
        <f t="shared" si="36"/>
        <v>4.2602380013764256E-2</v>
      </c>
      <c r="T81" s="84">
        <f t="shared" si="36"/>
        <v>2.8648077392081944E-2</v>
      </c>
      <c r="U81" s="85">
        <f t="shared" si="36"/>
        <v>3.8945750790539142E-2</v>
      </c>
      <c r="V81" s="84">
        <f t="shared" si="36"/>
        <v>3.4932177359721941E-2</v>
      </c>
      <c r="W81" s="85">
        <f t="shared" si="36"/>
        <v>4.9041570423906639E-2</v>
      </c>
      <c r="X81" s="84">
        <f t="shared" si="36"/>
        <v>3.9650704688804918E-2</v>
      </c>
      <c r="Y81" s="85">
        <f t="shared" si="36"/>
        <v>3.6561672595613687E-2</v>
      </c>
      <c r="Z81" s="84">
        <f t="shared" si="36"/>
        <v>5.2950242740957706E-2</v>
      </c>
      <c r="AA81" s="84">
        <f t="shared" si="36"/>
        <v>5.4551576784996197E-2</v>
      </c>
      <c r="AB81" s="104">
        <f t="shared" si="36"/>
        <v>4.4962554865847319E-2</v>
      </c>
      <c r="AC81" s="105">
        <f t="shared" si="36"/>
        <v>4.5257370228393337E-2</v>
      </c>
      <c r="AD81" s="18"/>
      <c r="AE81" s="18"/>
    </row>
    <row r="82" spans="1:31" x14ac:dyDescent="0.2">
      <c r="A82" s="89" t="s">
        <v>27</v>
      </c>
      <c r="B82" s="84">
        <f>B18/B31</f>
        <v>4.3897730904442316E-2</v>
      </c>
      <c r="C82" s="85">
        <f t="shared" ref="C82:AC82" si="37">C18/C31</f>
        <v>5.290982129062162E-2</v>
      </c>
      <c r="D82" s="84">
        <f t="shared" si="37"/>
        <v>4.6076570393949128E-2</v>
      </c>
      <c r="E82" s="85">
        <f t="shared" si="37"/>
        <v>4.6058536244215728E-2</v>
      </c>
      <c r="F82" s="84">
        <f t="shared" si="37"/>
        <v>3.9835956098630249E-2</v>
      </c>
      <c r="G82" s="85">
        <f t="shared" si="37"/>
        <v>4.3406407081013558E-2</v>
      </c>
      <c r="H82" s="84">
        <f t="shared" si="37"/>
        <v>5.1157012501859091E-2</v>
      </c>
      <c r="I82" s="85">
        <f t="shared" si="37"/>
        <v>4.9391020502860219E-2</v>
      </c>
      <c r="J82" s="84">
        <f t="shared" si="37"/>
        <v>5.1440972656543169E-2</v>
      </c>
      <c r="K82" s="85">
        <f t="shared" si="37"/>
        <v>3.8312835574319672E-2</v>
      </c>
      <c r="L82" s="84">
        <f t="shared" si="37"/>
        <v>4.3770949949597189E-2</v>
      </c>
      <c r="M82" s="85">
        <f t="shared" si="37"/>
        <v>4.304524377819588E-2</v>
      </c>
      <c r="N82" s="84">
        <f t="shared" si="37"/>
        <v>4.5926436805451124E-2</v>
      </c>
      <c r="O82" s="85">
        <f t="shared" si="37"/>
        <v>4.1832824060376118E-2</v>
      </c>
      <c r="P82" s="84">
        <f t="shared" si="37"/>
        <v>5.0749268367348638E-2</v>
      </c>
      <c r="Q82" s="85">
        <f t="shared" si="37"/>
        <v>3.8550858456955203E-2</v>
      </c>
      <c r="R82" s="84">
        <f t="shared" si="37"/>
        <v>4.8911781498509797E-2</v>
      </c>
      <c r="S82" s="85">
        <f t="shared" si="37"/>
        <v>4.580691286423498E-2</v>
      </c>
      <c r="T82" s="84">
        <f t="shared" si="37"/>
        <v>4.0110560117063654E-2</v>
      </c>
      <c r="U82" s="85">
        <f t="shared" si="37"/>
        <v>3.0592140908061036E-2</v>
      </c>
      <c r="V82" s="84">
        <f t="shared" si="37"/>
        <v>4.4556974909664614E-2</v>
      </c>
      <c r="W82" s="85">
        <f t="shared" si="37"/>
        <v>4.6797518129750075E-2</v>
      </c>
      <c r="X82" s="84">
        <f t="shared" si="37"/>
        <v>4.0754100178295838E-2</v>
      </c>
      <c r="Y82" s="85">
        <f t="shared" si="37"/>
        <v>3.4052538201797058E-2</v>
      </c>
      <c r="Z82" s="84">
        <f t="shared" si="37"/>
        <v>5.4418155236172869E-2</v>
      </c>
      <c r="AA82" s="84">
        <f t="shared" si="37"/>
        <v>5.6872301975281127E-2</v>
      </c>
      <c r="AB82" s="104">
        <f t="shared" si="37"/>
        <v>4.6993334732452187E-2</v>
      </c>
      <c r="AC82" s="105">
        <f t="shared" si="37"/>
        <v>4.627060334594596E-2</v>
      </c>
      <c r="AD82" s="18"/>
      <c r="AE82" s="18"/>
    </row>
    <row r="83" spans="1:31" x14ac:dyDescent="0.2">
      <c r="A83" s="90" t="s">
        <v>28</v>
      </c>
      <c r="B83" s="84">
        <f>B19/B31</f>
        <v>4.4318312559923301E-2</v>
      </c>
      <c r="C83" s="85">
        <f t="shared" ref="C83:AC83" si="38">C19/C31</f>
        <v>6.3634959056496881E-2</v>
      </c>
      <c r="D83" s="84">
        <f t="shared" si="38"/>
        <v>5.0138714481791899E-2</v>
      </c>
      <c r="E83" s="85">
        <f t="shared" si="38"/>
        <v>5.012355320364132E-2</v>
      </c>
      <c r="F83" s="84">
        <f t="shared" si="38"/>
        <v>4.049355905937288E-2</v>
      </c>
      <c r="G83" s="85">
        <f t="shared" si="38"/>
        <v>6.0914344747260984E-2</v>
      </c>
      <c r="H83" s="84">
        <f t="shared" si="38"/>
        <v>5.3181456304733907E-2</v>
      </c>
      <c r="I83" s="85">
        <f t="shared" si="38"/>
        <v>5.9638825494083406E-2</v>
      </c>
      <c r="J83" s="84">
        <f t="shared" si="38"/>
        <v>6.269857153578666E-2</v>
      </c>
      <c r="K83" s="85">
        <f t="shared" si="38"/>
        <v>3.4939883438116652E-2</v>
      </c>
      <c r="L83" s="84">
        <f t="shared" si="38"/>
        <v>7.0195136743240696E-2</v>
      </c>
      <c r="M83" s="85">
        <f t="shared" si="38"/>
        <v>3.8205571015397788E-2</v>
      </c>
      <c r="N83" s="84">
        <f t="shared" si="38"/>
        <v>5.9130751932075301E-2</v>
      </c>
      <c r="O83" s="85">
        <f t="shared" si="38"/>
        <v>4.2762345396163741E-2</v>
      </c>
      <c r="P83" s="84">
        <f t="shared" si="38"/>
        <v>5.7896724581692462E-2</v>
      </c>
      <c r="Q83" s="85">
        <f t="shared" si="38"/>
        <v>4.3643237310429531E-2</v>
      </c>
      <c r="R83" s="84">
        <f t="shared" si="38"/>
        <v>5.1942730230537866E-2</v>
      </c>
      <c r="S83" s="85">
        <f t="shared" si="38"/>
        <v>5.5381757682259475E-2</v>
      </c>
      <c r="T83" s="84">
        <f t="shared" si="38"/>
        <v>5.9854212394656263E-2</v>
      </c>
      <c r="U83" s="85">
        <f t="shared" si="38"/>
        <v>2.6508920039797858E-2</v>
      </c>
      <c r="V83" s="84">
        <f t="shared" si="38"/>
        <v>6.4769049764544215E-2</v>
      </c>
      <c r="W83" s="85">
        <f t="shared" si="38"/>
        <v>4.5313090434017766E-2</v>
      </c>
      <c r="X83" s="84">
        <f t="shared" si="38"/>
        <v>5.4822839750135466E-2</v>
      </c>
      <c r="Y83" s="85">
        <f t="shared" si="38"/>
        <v>3.4926066382117371E-2</v>
      </c>
      <c r="Z83" s="84">
        <f t="shared" si="38"/>
        <v>5.5656732752238966E-2</v>
      </c>
      <c r="AA83" s="84">
        <f t="shared" si="38"/>
        <v>6.1667982874759976E-2</v>
      </c>
      <c r="AB83" s="104">
        <f t="shared" si="38"/>
        <v>5.4933072363998352E-2</v>
      </c>
      <c r="AC83" s="105">
        <f t="shared" si="38"/>
        <v>5.1510224525245625E-2</v>
      </c>
      <c r="AD83" s="18"/>
      <c r="AE83" s="18"/>
    </row>
    <row r="84" spans="1:31" x14ac:dyDescent="0.2">
      <c r="A84" s="89" t="s">
        <v>29</v>
      </c>
      <c r="B84" s="84">
        <f>B20/B31</f>
        <v>4.9881751358261422E-2</v>
      </c>
      <c r="C84" s="85">
        <f t="shared" ref="C84:AC84" si="39">C20/C31</f>
        <v>8.0811917391976101E-2</v>
      </c>
      <c r="D84" s="84">
        <f t="shared" si="39"/>
        <v>7.4047250532955647E-2</v>
      </c>
      <c r="E84" s="85">
        <f t="shared" si="39"/>
        <v>6.269450887601552E-2</v>
      </c>
      <c r="F84" s="84">
        <f t="shared" si="39"/>
        <v>4.7855908486136814E-2</v>
      </c>
      <c r="G84" s="85">
        <f t="shared" si="39"/>
        <v>8.521741121189097E-2</v>
      </c>
      <c r="H84" s="84">
        <f t="shared" si="39"/>
        <v>5.6990630167187216E-2</v>
      </c>
      <c r="I84" s="85">
        <f t="shared" si="39"/>
        <v>7.7846583407111189E-2</v>
      </c>
      <c r="J84" s="84">
        <f t="shared" si="39"/>
        <v>0.10556500637930603</v>
      </c>
      <c r="K84" s="85">
        <f t="shared" si="39"/>
        <v>3.5611032077463176E-2</v>
      </c>
      <c r="L84" s="84">
        <f t="shared" si="39"/>
        <v>9.6322643566060462E-2</v>
      </c>
      <c r="M84" s="85">
        <f t="shared" si="39"/>
        <v>3.5751131054218177E-2</v>
      </c>
      <c r="N84" s="84">
        <f t="shared" si="39"/>
        <v>7.5660777531748949E-2</v>
      </c>
      <c r="O84" s="85">
        <f t="shared" si="39"/>
        <v>5.2271392300770408E-2</v>
      </c>
      <c r="P84" s="84">
        <f t="shared" si="39"/>
        <v>7.6429200087180335E-2</v>
      </c>
      <c r="Q84" s="85">
        <f t="shared" si="39"/>
        <v>5.5890730755494389E-2</v>
      </c>
      <c r="R84" s="84">
        <f t="shared" si="39"/>
        <v>6.5268523754497251E-2</v>
      </c>
      <c r="S84" s="85">
        <f t="shared" si="39"/>
        <v>7.1964346565283333E-2</v>
      </c>
      <c r="T84" s="84">
        <f t="shared" si="39"/>
        <v>0.1279137197517817</v>
      </c>
      <c r="U84" s="85">
        <f t="shared" si="39"/>
        <v>2.8183582398313516E-2</v>
      </c>
      <c r="V84" s="84">
        <f t="shared" si="39"/>
        <v>9.0627273353231563E-2</v>
      </c>
      <c r="W84" s="85">
        <f t="shared" si="39"/>
        <v>5.0505363156014511E-2</v>
      </c>
      <c r="X84" s="84">
        <f t="shared" si="39"/>
        <v>7.8879365073687868E-2</v>
      </c>
      <c r="Y84" s="85">
        <f t="shared" si="39"/>
        <v>4.582709563928708E-2</v>
      </c>
      <c r="Z84" s="84">
        <f t="shared" si="39"/>
        <v>6.4309069355282036E-2</v>
      </c>
      <c r="AA84" s="84">
        <f t="shared" si="39"/>
        <v>7.5991233892600651E-2</v>
      </c>
      <c r="AB84" s="104">
        <f t="shared" si="39"/>
        <v>7.0536464815714725E-2</v>
      </c>
      <c r="AC84" s="105">
        <f t="shared" si="39"/>
        <v>6.4121088458068826E-2</v>
      </c>
      <c r="AD84" s="18"/>
      <c r="AE84" s="18"/>
    </row>
    <row r="85" spans="1:31" x14ac:dyDescent="0.2">
      <c r="A85" s="90" t="s">
        <v>30</v>
      </c>
      <c r="B85" s="84">
        <f>B21/B31</f>
        <v>6.1711728986896773E-2</v>
      </c>
      <c r="C85" s="85">
        <f t="shared" ref="C85:AC85" si="40">C21/C31</f>
        <v>0.10982129062162023</v>
      </c>
      <c r="D85" s="84">
        <f t="shared" si="40"/>
        <v>8.9080980054317666E-2</v>
      </c>
      <c r="E85" s="85">
        <f t="shared" si="40"/>
        <v>8.6530952408704676E-2</v>
      </c>
      <c r="F85" s="84">
        <f t="shared" si="40"/>
        <v>5.4055982912518417E-2</v>
      </c>
      <c r="G85" s="85">
        <f t="shared" si="40"/>
        <v>0.10457401310376702</v>
      </c>
      <c r="H85" s="84">
        <f t="shared" si="40"/>
        <v>6.4330769971041882E-2</v>
      </c>
      <c r="I85" s="85">
        <f t="shared" si="40"/>
        <v>0.10105861493113484</v>
      </c>
      <c r="J85" s="84">
        <f t="shared" si="40"/>
        <v>0.1542040877592375</v>
      </c>
      <c r="K85" s="85">
        <f t="shared" si="40"/>
        <v>4.0940067000137671E-2</v>
      </c>
      <c r="L85" s="84">
        <f t="shared" si="40"/>
        <v>0.12163714892187154</v>
      </c>
      <c r="M85" s="85">
        <f t="shared" si="40"/>
        <v>4.0239939612729612E-2</v>
      </c>
      <c r="N85" s="84">
        <f t="shared" si="40"/>
        <v>9.4537295837849145E-2</v>
      </c>
      <c r="O85" s="85">
        <f t="shared" si="40"/>
        <v>6.331480400191665E-2</v>
      </c>
      <c r="P85" s="84">
        <f t="shared" si="40"/>
        <v>9.064092517631557E-2</v>
      </c>
      <c r="Q85" s="85">
        <f t="shared" si="40"/>
        <v>7.7133076072091217E-2</v>
      </c>
      <c r="R85" s="84">
        <f t="shared" si="40"/>
        <v>7.1170610041605548E-2</v>
      </c>
      <c r="S85" s="85">
        <f t="shared" si="40"/>
        <v>8.9126905113488308E-2</v>
      </c>
      <c r="T85" s="84">
        <f t="shared" si="40"/>
        <v>0.16517356312494919</v>
      </c>
      <c r="U85" s="85">
        <f t="shared" si="40"/>
        <v>3.5630904416183148E-2</v>
      </c>
      <c r="V85" s="84">
        <f t="shared" si="40"/>
        <v>0.11103393976044283</v>
      </c>
      <c r="W85" s="85">
        <f t="shared" si="40"/>
        <v>5.7326508319114552E-2</v>
      </c>
      <c r="X85" s="84">
        <f t="shared" si="40"/>
        <v>0.10406074576659162</v>
      </c>
      <c r="Y85" s="85">
        <f t="shared" si="40"/>
        <v>6.0737318027513122E-2</v>
      </c>
      <c r="Z85" s="84">
        <f t="shared" si="40"/>
        <v>7.3624959739907153E-2</v>
      </c>
      <c r="AA85" s="84">
        <f t="shared" si="40"/>
        <v>9.3393442861226444E-2</v>
      </c>
      <c r="AB85" s="104">
        <f t="shared" si="40"/>
        <v>8.5263125998134764E-2</v>
      </c>
      <c r="AC85" s="105">
        <f t="shared" si="40"/>
        <v>8.0774853965945442E-2</v>
      </c>
      <c r="AD85" s="18"/>
      <c r="AE85" s="18"/>
    </row>
    <row r="86" spans="1:31" x14ac:dyDescent="0.2">
      <c r="A86" s="89" t="s">
        <v>31</v>
      </c>
      <c r="B86" s="84">
        <f>B22/B31</f>
        <v>6.4290188558644934E-2</v>
      </c>
      <c r="C86" s="85">
        <f t="shared" ref="C86:AC86" si="41">C22/C31</f>
        <v>0.11946747695318535</v>
      </c>
      <c r="D86" s="84">
        <f t="shared" si="41"/>
        <v>6.7426919370382268E-2</v>
      </c>
      <c r="E86" s="85">
        <f t="shared" si="41"/>
        <v>9.6569650204562138E-2</v>
      </c>
      <c r="F86" s="84">
        <f t="shared" si="41"/>
        <v>4.6675791544959142E-2</v>
      </c>
      <c r="G86" s="85">
        <f t="shared" si="41"/>
        <v>0.10306875399745022</v>
      </c>
      <c r="H86" s="84">
        <f t="shared" si="41"/>
        <v>6.4159295906494149E-2</v>
      </c>
      <c r="I86" s="85">
        <f t="shared" si="41"/>
        <v>0.10676052230696047</v>
      </c>
      <c r="J86" s="84">
        <f t="shared" si="41"/>
        <v>0.10410151852500438</v>
      </c>
      <c r="K86" s="85">
        <f t="shared" si="41"/>
        <v>4.4169611307420496E-2</v>
      </c>
      <c r="L86" s="84">
        <f t="shared" si="41"/>
        <v>0.12019472696427547</v>
      </c>
      <c r="M86" s="85">
        <f t="shared" si="41"/>
        <v>3.9431986261574091E-2</v>
      </c>
      <c r="N86" s="84">
        <f t="shared" si="41"/>
        <v>9.1706812002288585E-2</v>
      </c>
      <c r="O86" s="85">
        <f t="shared" si="41"/>
        <v>6.3608061437432736E-2</v>
      </c>
      <c r="P86" s="84">
        <f t="shared" si="41"/>
        <v>7.9989618220023859E-2</v>
      </c>
      <c r="Q86" s="85">
        <f t="shared" si="41"/>
        <v>8.6697619317241445E-2</v>
      </c>
      <c r="R86" s="84">
        <f t="shared" si="41"/>
        <v>6.8373231491270489E-2</v>
      </c>
      <c r="S86" s="85">
        <f t="shared" si="41"/>
        <v>9.4986736868831981E-2</v>
      </c>
      <c r="T86" s="84">
        <f t="shared" si="41"/>
        <v>0.14062271360052028</v>
      </c>
      <c r="U86" s="85">
        <f t="shared" si="41"/>
        <v>3.5872252814910403E-2</v>
      </c>
      <c r="V86" s="84">
        <f t="shared" si="41"/>
        <v>0.12236515553852463</v>
      </c>
      <c r="W86" s="85">
        <f t="shared" si="41"/>
        <v>5.8200914902699699E-2</v>
      </c>
      <c r="X86" s="84">
        <f t="shared" si="41"/>
        <v>9.5746830643993114E-2</v>
      </c>
      <c r="Y86" s="85">
        <f t="shared" si="41"/>
        <v>6.7114073743851421E-2</v>
      </c>
      <c r="Z86" s="84">
        <f t="shared" si="41"/>
        <v>7.2207635843033691E-2</v>
      </c>
      <c r="AA86" s="84">
        <f t="shared" si="41"/>
        <v>9.3057527176063429E-2</v>
      </c>
      <c r="AB86" s="104">
        <f t="shared" si="41"/>
        <v>8.1302459942740879E-2</v>
      </c>
      <c r="AC86" s="105">
        <f t="shared" si="41"/>
        <v>8.411807242712048E-2</v>
      </c>
      <c r="AD86" s="18"/>
      <c r="AE86" s="18"/>
    </row>
    <row r="87" spans="1:31" x14ac:dyDescent="0.2">
      <c r="A87" s="90" t="s">
        <v>32</v>
      </c>
      <c r="B87" s="84">
        <f>B23/B31</f>
        <v>6.493192713326941E-2</v>
      </c>
      <c r="C87" s="85">
        <f t="shared" ref="C87:AC87" si="42">C23/C31</f>
        <v>9.3973064840088577E-2</v>
      </c>
      <c r="D87" s="84">
        <f t="shared" si="42"/>
        <v>4.6178781064743157E-2</v>
      </c>
      <c r="E87" s="85">
        <f t="shared" si="42"/>
        <v>8.5065215110789918E-2</v>
      </c>
      <c r="F87" s="84">
        <f t="shared" si="42"/>
        <v>4.1547507990640629E-2</v>
      </c>
      <c r="G87" s="85">
        <f t="shared" si="42"/>
        <v>9.9402904348796575E-2</v>
      </c>
      <c r="H87" s="84">
        <f t="shared" si="42"/>
        <v>5.7788509487939947E-2</v>
      </c>
      <c r="I87" s="85">
        <f t="shared" si="42"/>
        <v>9.1787980559702068E-2</v>
      </c>
      <c r="J87" s="84">
        <f t="shared" si="42"/>
        <v>7.7752482925975031E-2</v>
      </c>
      <c r="K87" s="85">
        <f t="shared" si="42"/>
        <v>3.3373869946308109E-2</v>
      </c>
      <c r="L87" s="84">
        <f t="shared" si="42"/>
        <v>9.2657580501077724E-2</v>
      </c>
      <c r="M87" s="85">
        <f t="shared" si="42"/>
        <v>3.880268395021591E-2</v>
      </c>
      <c r="N87" s="84">
        <f t="shared" si="42"/>
        <v>7.414139109421751E-2</v>
      </c>
      <c r="O87" s="85">
        <f t="shared" si="42"/>
        <v>6.0131738920585709E-2</v>
      </c>
      <c r="P87" s="84">
        <f t="shared" si="42"/>
        <v>5.7179649714750612E-2</v>
      </c>
      <c r="Q87" s="85">
        <f t="shared" si="42"/>
        <v>7.9131351318391274E-2</v>
      </c>
      <c r="R87" s="84">
        <f t="shared" si="42"/>
        <v>5.7174155937463292E-2</v>
      </c>
      <c r="S87" s="85">
        <f t="shared" si="42"/>
        <v>7.9024207720010953E-2</v>
      </c>
      <c r="T87" s="84">
        <f t="shared" si="42"/>
        <v>7.8139988618811482E-2</v>
      </c>
      <c r="U87" s="85">
        <f t="shared" si="42"/>
        <v>4.0398766660427729E-2</v>
      </c>
      <c r="V87" s="84">
        <f t="shared" si="42"/>
        <v>0.10382357431750755</v>
      </c>
      <c r="W87" s="85">
        <f t="shared" si="42"/>
        <v>5.675001902285709E-2</v>
      </c>
      <c r="X87" s="84">
        <f t="shared" si="42"/>
        <v>6.3791281208477366E-2</v>
      </c>
      <c r="Y87" s="85">
        <f t="shared" si="42"/>
        <v>5.959269489467961E-2</v>
      </c>
      <c r="Z87" s="84">
        <f t="shared" si="42"/>
        <v>6.1958385819004112E-2</v>
      </c>
      <c r="AA87" s="84">
        <f t="shared" si="42"/>
        <v>7.5008519015573247E-2</v>
      </c>
      <c r="AB87" s="104">
        <f t="shared" si="42"/>
        <v>6.6121608866971854E-2</v>
      </c>
      <c r="AC87" s="105">
        <f t="shared" si="42"/>
        <v>7.3693154691731433E-2</v>
      </c>
      <c r="AD87" s="18"/>
      <c r="AE87" s="18"/>
    </row>
    <row r="88" spans="1:31" x14ac:dyDescent="0.2">
      <c r="A88" s="89" t="s">
        <v>33</v>
      </c>
      <c r="B88" s="84">
        <f>B24/B31</f>
        <v>5.5823585810162994E-2</v>
      </c>
      <c r="C88" s="85">
        <f t="shared" ref="C88:AC88" si="43">C24/C31</f>
        <v>5.939640521192769E-2</v>
      </c>
      <c r="D88" s="84">
        <f t="shared" si="43"/>
        <v>3.4953129106678735E-2</v>
      </c>
      <c r="E88" s="85">
        <f t="shared" si="43"/>
        <v>6.1356987166785171E-2</v>
      </c>
      <c r="F88" s="84">
        <f t="shared" si="43"/>
        <v>3.7213190801714868E-2</v>
      </c>
      <c r="G88" s="85">
        <f t="shared" si="43"/>
        <v>6.9978809042429133E-2</v>
      </c>
      <c r="H88" s="84">
        <f t="shared" si="43"/>
        <v>4.9271672659510247E-2</v>
      </c>
      <c r="I88" s="85">
        <f t="shared" si="43"/>
        <v>6.3891491365372394E-2</v>
      </c>
      <c r="J88" s="84">
        <f t="shared" si="43"/>
        <v>6.4218347384484523E-2</v>
      </c>
      <c r="K88" s="85">
        <f t="shared" si="43"/>
        <v>2.0277867009315772E-2</v>
      </c>
      <c r="L88" s="84">
        <f t="shared" si="43"/>
        <v>5.9994918740831196E-2</v>
      </c>
      <c r="M88" s="85">
        <f t="shared" si="43"/>
        <v>3.6943747455027418E-2</v>
      </c>
      <c r="N88" s="84">
        <f t="shared" si="43"/>
        <v>5.4024645519711402E-2</v>
      </c>
      <c r="O88" s="85">
        <f t="shared" si="43"/>
        <v>5.0940387571121473E-2</v>
      </c>
      <c r="P88" s="84">
        <f t="shared" si="43"/>
        <v>3.8751990257098794E-2</v>
      </c>
      <c r="Q88" s="85">
        <f t="shared" si="43"/>
        <v>6.7578985879667944E-2</v>
      </c>
      <c r="R88" s="84">
        <f t="shared" si="43"/>
        <v>4.3765042056291781E-2</v>
      </c>
      <c r="S88" s="85">
        <f t="shared" si="43"/>
        <v>6.0165839252186576E-2</v>
      </c>
      <c r="T88" s="84">
        <f t="shared" si="43"/>
        <v>4.4522125572446683E-2</v>
      </c>
      <c r="U88" s="85">
        <f t="shared" si="43"/>
        <v>3.686719927496971E-2</v>
      </c>
      <c r="V88" s="84">
        <f t="shared" si="43"/>
        <v>7.6908568913849826E-2</v>
      </c>
      <c r="W88" s="85">
        <f t="shared" si="43"/>
        <v>4.9106054685232978E-2</v>
      </c>
      <c r="X88" s="84">
        <f t="shared" si="43"/>
        <v>4.1666145072364505E-2</v>
      </c>
      <c r="Y88" s="85">
        <f t="shared" si="43"/>
        <v>5.1462858485422619E-2</v>
      </c>
      <c r="Z88" s="84">
        <f t="shared" si="43"/>
        <v>5.0392145951478791E-2</v>
      </c>
      <c r="AA88" s="84">
        <f t="shared" si="43"/>
        <v>5.1819839374163242E-2</v>
      </c>
      <c r="AB88" s="104">
        <f t="shared" si="43"/>
        <v>5.033786475758021E-2</v>
      </c>
      <c r="AC88" s="105">
        <f t="shared" si="43"/>
        <v>5.5326923779172435E-2</v>
      </c>
      <c r="AD88" s="18"/>
      <c r="AE88" s="18"/>
    </row>
    <row r="89" spans="1:31" x14ac:dyDescent="0.2">
      <c r="A89" s="90" t="s">
        <v>34</v>
      </c>
      <c r="B89" s="84">
        <f>B25/B31</f>
        <v>2.0138063279002878E-2</v>
      </c>
      <c r="C89" s="85">
        <f t="shared" ref="C89:AC89" si="44">C25/C31</f>
        <v>3.9301900396559716E-2</v>
      </c>
      <c r="D89" s="84">
        <f t="shared" si="44"/>
        <v>1.7045819583564523E-2</v>
      </c>
      <c r="E89" s="85">
        <f t="shared" si="44"/>
        <v>4.8684041821593839E-2</v>
      </c>
      <c r="F89" s="84">
        <f t="shared" si="44"/>
        <v>1.8634632736392973E-2</v>
      </c>
      <c r="G89" s="85">
        <f t="shared" si="44"/>
        <v>5.7496032955444615E-2</v>
      </c>
      <c r="H89" s="84">
        <f t="shared" si="44"/>
        <v>2.5341417110662012E-2</v>
      </c>
      <c r="I89" s="85">
        <f t="shared" si="44"/>
        <v>4.7909555729740226E-2</v>
      </c>
      <c r="J89" s="84">
        <f t="shared" si="44"/>
        <v>3.8144497535836687E-2</v>
      </c>
      <c r="K89" s="85">
        <f t="shared" si="44"/>
        <v>1.4771006378780231E-2</v>
      </c>
      <c r="L89" s="84">
        <f t="shared" si="44"/>
        <v>4.4785562667497149E-2</v>
      </c>
      <c r="M89" s="85">
        <f t="shared" si="44"/>
        <v>2.621019984774425E-2</v>
      </c>
      <c r="N89" s="84">
        <f t="shared" si="44"/>
        <v>4.7685225997929209E-2</v>
      </c>
      <c r="O89" s="85">
        <f t="shared" si="44"/>
        <v>4.0461670991341049E-2</v>
      </c>
      <c r="P89" s="84">
        <f t="shared" si="44"/>
        <v>2.7478442000954992E-2</v>
      </c>
      <c r="Q89" s="85">
        <f t="shared" si="44"/>
        <v>5.2317528898335353E-2</v>
      </c>
      <c r="R89" s="84">
        <f t="shared" si="44"/>
        <v>3.2412984863013139E-2</v>
      </c>
      <c r="S89" s="85">
        <f t="shared" si="44"/>
        <v>4.9647541476517239E-2</v>
      </c>
      <c r="T89" s="84">
        <f t="shared" si="44"/>
        <v>2.6669918434815598E-2</v>
      </c>
      <c r="U89" s="85">
        <f t="shared" si="44"/>
        <v>3.2345610906977434E-2</v>
      </c>
      <c r="V89" s="84">
        <f t="shared" si="44"/>
        <v>5.9158825625013095E-2</v>
      </c>
      <c r="W89" s="85">
        <f t="shared" si="44"/>
        <v>3.2658698991337186E-2</v>
      </c>
      <c r="X89" s="84">
        <f t="shared" si="44"/>
        <v>2.5757220802492209E-2</v>
      </c>
      <c r="Y89" s="85">
        <f t="shared" si="44"/>
        <v>3.9878067514691841E-2</v>
      </c>
      <c r="Z89" s="84">
        <f t="shared" si="44"/>
        <v>3.4038538394216708E-2</v>
      </c>
      <c r="AA89" s="84">
        <f t="shared" si="44"/>
        <v>3.8867705744319712E-2</v>
      </c>
      <c r="AB89" s="104">
        <f t="shared" si="44"/>
        <v>3.2909632259939821E-2</v>
      </c>
      <c r="AC89" s="105">
        <f t="shared" si="44"/>
        <v>4.1988989007491387E-2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1.8808260802389658E-2</v>
      </c>
      <c r="D90" s="84">
        <f t="shared" si="45"/>
        <v>5.8698128084572025E-4</v>
      </c>
      <c r="E90" s="85">
        <f t="shared" si="45"/>
        <v>2.7843180679076381E-2</v>
      </c>
      <c r="F90" s="84">
        <f t="shared" si="45"/>
        <v>7.4426381603429732E-4</v>
      </c>
      <c r="G90" s="85">
        <f t="shared" si="45"/>
        <v>3.5274860026642513E-2</v>
      </c>
      <c r="H90" s="84">
        <f t="shared" si="45"/>
        <v>2.9211831710453792E-3</v>
      </c>
      <c r="I90" s="85">
        <f t="shared" si="45"/>
        <v>2.2249361375095762E-2</v>
      </c>
      <c r="J90" s="84">
        <f t="shared" si="45"/>
        <v>1.0050534110524605E-2</v>
      </c>
      <c r="K90" s="85">
        <f t="shared" si="45"/>
        <v>8.2430820063328896E-3</v>
      </c>
      <c r="L90" s="84">
        <f t="shared" si="45"/>
        <v>2.9674553545817387E-2</v>
      </c>
      <c r="M90" s="85">
        <f t="shared" si="45"/>
        <v>5.5703716102574671E-3</v>
      </c>
      <c r="N90" s="84">
        <f t="shared" si="45"/>
        <v>1.2947626974208459E-2</v>
      </c>
      <c r="O90" s="85">
        <f t="shared" si="45"/>
        <v>7.488538085500253E-3</v>
      </c>
      <c r="P90" s="84">
        <f t="shared" si="45"/>
        <v>5.3406271992652897E-3</v>
      </c>
      <c r="Q90" s="85">
        <f t="shared" si="45"/>
        <v>1.0414724866941351E-2</v>
      </c>
      <c r="R90" s="84">
        <f t="shared" si="45"/>
        <v>8.0465610546991313E-3</v>
      </c>
      <c r="S90" s="85">
        <f t="shared" si="45"/>
        <v>5.3947869546915406E-3</v>
      </c>
      <c r="T90" s="84">
        <f t="shared" si="45"/>
        <v>5.7014334877923201E-3</v>
      </c>
      <c r="U90" s="85">
        <f t="shared" si="45"/>
        <v>2.6154285657994541E-3</v>
      </c>
      <c r="V90" s="84">
        <f t="shared" si="45"/>
        <v>1.2085632257890687E-2</v>
      </c>
      <c r="W90" s="85">
        <f t="shared" si="45"/>
        <v>1.6404796081420409E-3</v>
      </c>
      <c r="X90" s="84">
        <f t="shared" si="45"/>
        <v>4.7676699756609197E-3</v>
      </c>
      <c r="Y90" s="85">
        <f t="shared" si="45"/>
        <v>2.1687596201056068E-3</v>
      </c>
      <c r="Z90" s="84">
        <f t="shared" si="45"/>
        <v>2.8565695196949843E-3</v>
      </c>
      <c r="AA90" s="84">
        <f t="shared" si="45"/>
        <v>3.7346395285552557E-3</v>
      </c>
      <c r="AB90" s="104">
        <f t="shared" si="45"/>
        <v>7.0812996542231133E-3</v>
      </c>
      <c r="AC90" s="105">
        <f t="shared" si="45"/>
        <v>1.2068181234156258E-2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1.2875315445228409E-6</v>
      </c>
      <c r="D91" s="84">
        <f t="shared" si="46"/>
        <v>0</v>
      </c>
      <c r="E91" s="85">
        <f t="shared" si="46"/>
        <v>0</v>
      </c>
      <c r="F91" s="84">
        <f t="shared" si="46"/>
        <v>1.2744243425244818E-6</v>
      </c>
      <c r="G91" s="85">
        <f t="shared" si="46"/>
        <v>0</v>
      </c>
      <c r="H91" s="84">
        <f t="shared" si="46"/>
        <v>0</v>
      </c>
      <c r="I91" s="85">
        <f t="shared" si="46"/>
        <v>8.0558171458400964E-7</v>
      </c>
      <c r="J91" s="84">
        <f t="shared" si="46"/>
        <v>0</v>
      </c>
      <c r="K91" s="85">
        <f t="shared" si="46"/>
        <v>0</v>
      </c>
      <c r="L91" s="84">
        <f t="shared" si="46"/>
        <v>1.6391158609046281E-6</v>
      </c>
      <c r="M91" s="85">
        <f t="shared" si="46"/>
        <v>0</v>
      </c>
      <c r="N91" s="84">
        <f t="shared" si="46"/>
        <v>0</v>
      </c>
      <c r="O91" s="85">
        <f t="shared" si="46"/>
        <v>0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0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2.2445757022435657E-7</v>
      </c>
      <c r="AC91" s="105">
        <f t="shared" si="46"/>
        <v>2.254133743164903E-7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1.6111634291680193E-6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0</v>
      </c>
      <c r="AC92" s="105">
        <f t="shared" si="47"/>
        <v>2.254133743164903E-7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2.254133743164903E-7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1</v>
      </c>
      <c r="C95" s="81">
        <f t="shared" ref="C95:AC95" si="50">SUM(C71:C94)</f>
        <v>1</v>
      </c>
      <c r="D95" s="80">
        <f t="shared" si="50"/>
        <v>0.99999999999999978</v>
      </c>
      <c r="E95" s="81">
        <f t="shared" si="50"/>
        <v>1</v>
      </c>
      <c r="F95" s="80">
        <f t="shared" si="50"/>
        <v>1.0000000000000002</v>
      </c>
      <c r="G95" s="81">
        <f t="shared" si="50"/>
        <v>0.99999999999999989</v>
      </c>
      <c r="H95" s="80">
        <f t="shared" si="50"/>
        <v>1</v>
      </c>
      <c r="I95" s="81">
        <f t="shared" si="50"/>
        <v>1</v>
      </c>
      <c r="J95" s="80">
        <f t="shared" si="50"/>
        <v>1</v>
      </c>
      <c r="K95" s="80">
        <f t="shared" si="50"/>
        <v>0.99999999999999989</v>
      </c>
      <c r="L95" s="80">
        <f t="shared" si="50"/>
        <v>1</v>
      </c>
      <c r="M95" s="81">
        <f t="shared" si="50"/>
        <v>0.99999839053117268</v>
      </c>
      <c r="N95" s="80">
        <f t="shared" si="50"/>
        <v>1</v>
      </c>
      <c r="O95" s="81">
        <f t="shared" si="50"/>
        <v>0.99999999999999978</v>
      </c>
      <c r="P95" s="80">
        <f t="shared" si="50"/>
        <v>1</v>
      </c>
      <c r="Q95" s="81">
        <f t="shared" si="50"/>
        <v>0.99999999999999989</v>
      </c>
      <c r="R95" s="80">
        <f t="shared" si="50"/>
        <v>1</v>
      </c>
      <c r="S95" s="81">
        <f t="shared" si="50"/>
        <v>0.99999999999999989</v>
      </c>
      <c r="T95" s="80">
        <f t="shared" si="50"/>
        <v>0.99999999999999989</v>
      </c>
      <c r="U95" s="81">
        <f t="shared" si="50"/>
        <v>1.0000000000000002</v>
      </c>
      <c r="V95" s="80">
        <f t="shared" si="50"/>
        <v>0.99999999999999989</v>
      </c>
      <c r="W95" s="81">
        <f t="shared" si="50"/>
        <v>1</v>
      </c>
      <c r="X95" s="80">
        <f t="shared" si="50"/>
        <v>1</v>
      </c>
      <c r="Y95" s="81">
        <f t="shared" si="50"/>
        <v>0.99999698783386115</v>
      </c>
      <c r="Z95" s="80">
        <f t="shared" si="50"/>
        <v>0.99999999999999978</v>
      </c>
      <c r="AA95" s="80">
        <f t="shared" si="50"/>
        <v>1</v>
      </c>
      <c r="AB95" s="80">
        <f t="shared" si="50"/>
        <v>0.99999999999999989</v>
      </c>
      <c r="AC95" s="82">
        <f t="shared" si="50"/>
        <v>0.99999999999999989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11" t="s">
        <v>45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 t="s">
        <v>45</v>
      </c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301" t="s">
        <v>0</v>
      </c>
      <c r="B5" s="306" t="s">
        <v>1</v>
      </c>
      <c r="C5" s="307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16" t="s">
        <v>8</v>
      </c>
      <c r="Q5" s="304"/>
      <c r="R5" s="303" t="s">
        <v>9</v>
      </c>
      <c r="S5" s="304"/>
      <c r="T5" s="303" t="s">
        <v>10</v>
      </c>
      <c r="U5" s="304"/>
      <c r="V5" s="317" t="s">
        <v>11</v>
      </c>
      <c r="W5" s="318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29" ht="15" thickTop="1" thickBot="1" x14ac:dyDescent="0.3">
      <c r="A6" s="302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2">
      <c r="A8" s="136" t="s">
        <v>17</v>
      </c>
      <c r="B8" s="175">
        <f>Monthly!B8-(Saturdays!B8+'Sundays &amp; Holidays'!B8)</f>
        <v>7845</v>
      </c>
      <c r="C8" s="176">
        <f>Monthly!C8-(Saturdays!C8+'Sundays &amp; Holidays'!C8)</f>
        <v>0</v>
      </c>
      <c r="D8" s="177">
        <f>Monthly!D8-(Saturdays!D8+'Sundays &amp; Holidays'!D8)</f>
        <v>6005</v>
      </c>
      <c r="E8" s="178">
        <f>Monthly!E8-(Saturdays!E8+'Sundays &amp; Holidays'!E8)</f>
        <v>72</v>
      </c>
      <c r="F8" s="175">
        <f>Monthly!F8-(Saturdays!F8+'Sundays &amp; Holidays'!F8)</f>
        <v>14916</v>
      </c>
      <c r="G8" s="179">
        <f>Monthly!G8-(Saturdays!G8+'Sundays &amp; Holidays'!G8)</f>
        <v>179</v>
      </c>
      <c r="H8" s="177">
        <f>Monthly!H8-(Saturdays!H8+'Sundays &amp; Holidays'!H8)</f>
        <v>11051</v>
      </c>
      <c r="I8" s="178">
        <f>Monthly!I8-(Saturdays!I8+'Sundays &amp; Holidays'!I8)</f>
        <v>1135</v>
      </c>
      <c r="J8" s="175">
        <f>Monthly!J8-(Saturdays!J8+'Sundays &amp; Holidays'!J8)</f>
        <v>201</v>
      </c>
      <c r="K8" s="179">
        <f>Monthly!K8-(Saturdays!K8+'Sundays &amp; Holidays'!K8)</f>
        <v>540</v>
      </c>
      <c r="L8" s="177">
        <f>Monthly!L8-(Saturdays!L8+'Sundays &amp; Holidays'!L8)</f>
        <v>1416</v>
      </c>
      <c r="M8" s="175">
        <f>Monthly!M8-(Saturdays!M8+'Sundays &amp; Holidays'!M8)</f>
        <v>2062</v>
      </c>
      <c r="N8" s="180">
        <f>Monthly!N8-(Saturdays!N8+'Sundays &amp; Holidays'!N8)</f>
        <v>4781</v>
      </c>
      <c r="O8" s="181">
        <f>Monthly!O8-(Saturdays!O8+'Sundays &amp; Holidays'!O8)</f>
        <v>3364</v>
      </c>
      <c r="P8" s="175">
        <f>Monthly!P8-(Saturdays!P8+'Sundays &amp; Holidays'!P8)</f>
        <v>1610</v>
      </c>
      <c r="Q8" s="179">
        <f>Monthly!Q8-(Saturdays!Q8+'Sundays &amp; Holidays'!Q8)</f>
        <v>936</v>
      </c>
      <c r="R8" s="177">
        <f>Monthly!R8-(Saturdays!R8+'Sundays &amp; Holidays'!R8)</f>
        <v>694</v>
      </c>
      <c r="S8" s="178">
        <f>Monthly!S8-(Saturdays!S8+'Sundays &amp; Holidays'!S8)</f>
        <v>843</v>
      </c>
      <c r="T8" s="175">
        <f>Monthly!T8-(Saturdays!T8+'Sundays &amp; Holidays'!T8)</f>
        <v>25</v>
      </c>
      <c r="U8" s="179">
        <f>Monthly!U8-(Saturdays!U8+'Sundays &amp; Holidays'!U8)</f>
        <v>121</v>
      </c>
      <c r="V8" s="177">
        <f>Monthly!V8-(Saturdays!V8+'Sundays &amp; Holidays'!V8)</f>
        <v>341</v>
      </c>
      <c r="W8" s="178">
        <f>Monthly!W8-(Saturdays!W8+'Sundays &amp; Holidays'!W8)</f>
        <v>207</v>
      </c>
      <c r="X8" s="175">
        <f>Monthly!X8-(Saturdays!X8+'Sundays &amp; Holidays'!X8)</f>
        <v>47</v>
      </c>
      <c r="Y8" s="179">
        <f>Monthly!Y8-(Saturdays!Y8+'Sundays &amp; Holidays'!Y8)</f>
        <v>0</v>
      </c>
      <c r="Z8" s="177">
        <f>Monthly!Z8-(Saturdays!Z8+'Sundays &amp; Holidays'!Z8)</f>
        <v>0</v>
      </c>
      <c r="AA8" s="175">
        <f>Monthly!AA8-(Saturdays!AA8+'Sundays &amp; Holidays'!AA8)</f>
        <v>1</v>
      </c>
      <c r="AB8" s="158">
        <f>+B8+D8+F8+H8+J8+L8+N8+P8+R8+T8+V8+X8+Z8</f>
        <v>48932</v>
      </c>
      <c r="AC8" s="159">
        <f>+C8+E8+G8+I8+K8+M8+O8+Q8+S8+U8+W8+Y8+AA8</f>
        <v>9460</v>
      </c>
    </row>
    <row r="9" spans="1:29" x14ac:dyDescent="0.2">
      <c r="A9" s="145" t="s">
        <v>18</v>
      </c>
      <c r="B9" s="182">
        <f>Monthly!B9-(Saturdays!B9+'Sundays &amp; Holidays'!B9)</f>
        <v>37291</v>
      </c>
      <c r="C9" s="183">
        <f>Monthly!C9-(Saturdays!C9+'Sundays &amp; Holidays'!C9)</f>
        <v>1293</v>
      </c>
      <c r="D9" s="184">
        <f>Monthly!D9-(Saturdays!D9+'Sundays &amp; Holidays'!D9)</f>
        <v>20137</v>
      </c>
      <c r="E9" s="185">
        <f>Monthly!E9-(Saturdays!E9+'Sundays &amp; Holidays'!E9)</f>
        <v>3596</v>
      </c>
      <c r="F9" s="182">
        <f>Monthly!F9-(Saturdays!F9+'Sundays &amp; Holidays'!F9)</f>
        <v>55415</v>
      </c>
      <c r="G9" s="186">
        <f>Monthly!G9-(Saturdays!G9+'Sundays &amp; Holidays'!G9)</f>
        <v>7481</v>
      </c>
      <c r="H9" s="184">
        <f>Monthly!H9-(Saturdays!H9+'Sundays &amp; Holidays'!H9)</f>
        <v>45996</v>
      </c>
      <c r="I9" s="185">
        <f>Monthly!I9-(Saturdays!I9+'Sundays &amp; Holidays'!I9)</f>
        <v>15820</v>
      </c>
      <c r="J9" s="182">
        <f>Monthly!J9-(Saturdays!J9+'Sundays &amp; Holidays'!J9)</f>
        <v>1681</v>
      </c>
      <c r="K9" s="186">
        <f>Monthly!K9-(Saturdays!K9+'Sundays &amp; Holidays'!K9)</f>
        <v>6575</v>
      </c>
      <c r="L9" s="184">
        <f>Monthly!L9-(Saturdays!L9+'Sundays &amp; Holidays'!L9)</f>
        <v>11097</v>
      </c>
      <c r="M9" s="182">
        <f>Monthly!M9-(Saturdays!M9+'Sundays &amp; Holidays'!M9)</f>
        <v>21791</v>
      </c>
      <c r="N9" s="187">
        <f>Monthly!N9-(Saturdays!N9+'Sundays &amp; Holidays'!N9)</f>
        <v>34177</v>
      </c>
      <c r="O9" s="188">
        <f>Monthly!O9-(Saturdays!O9+'Sundays &amp; Holidays'!O9)</f>
        <v>41506</v>
      </c>
      <c r="P9" s="182">
        <f>Monthly!P9-(Saturdays!P9+'Sundays &amp; Holidays'!P9)</f>
        <v>16437</v>
      </c>
      <c r="Q9" s="186">
        <f>Monthly!Q9-(Saturdays!Q9+'Sundays &amp; Holidays'!Q9)</f>
        <v>19279</v>
      </c>
      <c r="R9" s="184">
        <f>Monthly!R9-(Saturdays!R9+'Sundays &amp; Holidays'!R9)</f>
        <v>19962</v>
      </c>
      <c r="S9" s="185">
        <f>Monthly!S9-(Saturdays!S9+'Sundays &amp; Holidays'!S9)</f>
        <v>23876</v>
      </c>
      <c r="T9" s="182">
        <f>Monthly!T9-(Saturdays!T9+'Sundays &amp; Holidays'!T9)</f>
        <v>2948</v>
      </c>
      <c r="U9" s="186">
        <f>Monthly!U9-(Saturdays!U9+'Sundays &amp; Holidays'!U9)</f>
        <v>12783</v>
      </c>
      <c r="V9" s="184">
        <f>Monthly!V9-(Saturdays!V9+'Sundays &amp; Holidays'!V9)</f>
        <v>13379</v>
      </c>
      <c r="W9" s="185">
        <f>Monthly!W9-(Saturdays!W9+'Sundays &amp; Holidays'!W9)</f>
        <v>31965</v>
      </c>
      <c r="X9" s="182">
        <f>Monthly!X9-(Saturdays!X9+'Sundays &amp; Holidays'!X9)</f>
        <v>17523</v>
      </c>
      <c r="Y9" s="186">
        <f>Monthly!Y9-(Saturdays!Y9+'Sundays &amp; Holidays'!Y9)</f>
        <v>14043</v>
      </c>
      <c r="Z9" s="184">
        <f>Monthly!Z9-(Saturdays!Z9+'Sundays &amp; Holidays'!Z9)</f>
        <v>39764</v>
      </c>
      <c r="AA9" s="182">
        <f>Monthly!AA9-(Saturdays!AA9+'Sundays &amp; Holidays'!AA9)</f>
        <v>25377</v>
      </c>
      <c r="AB9" s="158">
        <f t="shared" ref="AB9:AC30" si="0">+B9+D9+F9+H9+J9+L9+N9+P9+R9+T9+V9+X9+Z9</f>
        <v>315807</v>
      </c>
      <c r="AC9" s="159">
        <f t="shared" si="0"/>
        <v>225385</v>
      </c>
    </row>
    <row r="10" spans="1:29" x14ac:dyDescent="0.2">
      <c r="A10" s="136" t="s">
        <v>19</v>
      </c>
      <c r="B10" s="175">
        <f>Monthly!B10-(Saturdays!B10+'Sundays &amp; Holidays'!B10)</f>
        <v>60655</v>
      </c>
      <c r="C10" s="176">
        <f>Monthly!C10-(Saturdays!C10+'Sundays &amp; Holidays'!C10)</f>
        <v>24622</v>
      </c>
      <c r="D10" s="177">
        <f>Monthly!D10-(Saturdays!D10+'Sundays &amp; Holidays'!D10)</f>
        <v>24837</v>
      </c>
      <c r="E10" s="178">
        <f>Monthly!E10-(Saturdays!E10+'Sundays &amp; Holidays'!E10)</f>
        <v>16749</v>
      </c>
      <c r="F10" s="175">
        <f>Monthly!F10-(Saturdays!F10+'Sundays &amp; Holidays'!F10)</f>
        <v>63461</v>
      </c>
      <c r="G10" s="179">
        <f>Monthly!G10-(Saturdays!G10+'Sundays &amp; Holidays'!G10)</f>
        <v>26872</v>
      </c>
      <c r="H10" s="177">
        <f>Monthly!H10-(Saturdays!H10+'Sundays &amp; Holidays'!H10)</f>
        <v>68903</v>
      </c>
      <c r="I10" s="178">
        <f>Monthly!I10-(Saturdays!I10+'Sundays &amp; Holidays'!I10)</f>
        <v>38539</v>
      </c>
      <c r="J10" s="175">
        <f>Monthly!J10-(Saturdays!J10+'Sundays &amp; Holidays'!J10)</f>
        <v>3824</v>
      </c>
      <c r="K10" s="179">
        <f>Monthly!K10-(Saturdays!K10+'Sundays &amp; Holidays'!K10)</f>
        <v>14196</v>
      </c>
      <c r="L10" s="177">
        <f>Monthly!L10-(Saturdays!L10+'Sundays &amp; Holidays'!L10)</f>
        <v>20137</v>
      </c>
      <c r="M10" s="175">
        <f>Monthly!M10-(Saturdays!M10+'Sundays &amp; Holidays'!M10)</f>
        <v>46632</v>
      </c>
      <c r="N10" s="180">
        <f>Monthly!N10-(Saturdays!N10+'Sundays &amp; Holidays'!N10)</f>
        <v>58814</v>
      </c>
      <c r="O10" s="181">
        <f>Monthly!O10-(Saturdays!O10+'Sundays &amp; Holidays'!O10)</f>
        <v>72212</v>
      </c>
      <c r="P10" s="175">
        <f>Monthly!P10-(Saturdays!P10+'Sundays &amp; Holidays'!P10)</f>
        <v>36041</v>
      </c>
      <c r="Q10" s="179">
        <f>Monthly!Q10-(Saturdays!Q10+'Sundays &amp; Holidays'!Q10)</f>
        <v>36163</v>
      </c>
      <c r="R10" s="177">
        <f>Monthly!R10-(Saturdays!R10+'Sundays &amp; Holidays'!R10)</f>
        <v>42226</v>
      </c>
      <c r="S10" s="178">
        <f>Monthly!S10-(Saturdays!S10+'Sundays &amp; Holidays'!S10)</f>
        <v>37232</v>
      </c>
      <c r="T10" s="175">
        <f>Monthly!T10-(Saturdays!T10+'Sundays &amp; Holidays'!T10)</f>
        <v>5946</v>
      </c>
      <c r="U10" s="179">
        <f>Monthly!U10-(Saturdays!U10+'Sundays &amp; Holidays'!U10)</f>
        <v>25346</v>
      </c>
      <c r="V10" s="177">
        <f>Monthly!V10-(Saturdays!V10+'Sundays &amp; Holidays'!V10)</f>
        <v>24301</v>
      </c>
      <c r="W10" s="178">
        <f>Monthly!W10-(Saturdays!W10+'Sundays &amp; Holidays'!W10)</f>
        <v>56546</v>
      </c>
      <c r="X10" s="175">
        <f>Monthly!X10-(Saturdays!X10+'Sundays &amp; Holidays'!X10)</f>
        <v>36324</v>
      </c>
      <c r="Y10" s="179">
        <f>Monthly!Y10-(Saturdays!Y10+'Sundays &amp; Holidays'!Y10)</f>
        <v>25994</v>
      </c>
      <c r="Z10" s="177">
        <f>Monthly!Z10-(Saturdays!Z10+'Sundays &amp; Holidays'!Z10)</f>
        <v>65334</v>
      </c>
      <c r="AA10" s="175">
        <f>Monthly!AA10-(Saturdays!AA10+'Sundays &amp; Holidays'!AA10)</f>
        <v>44474</v>
      </c>
      <c r="AB10" s="158">
        <f t="shared" si="0"/>
        <v>510803</v>
      </c>
      <c r="AC10" s="159">
        <f t="shared" si="0"/>
        <v>465577</v>
      </c>
    </row>
    <row r="11" spans="1:29" x14ac:dyDescent="0.2">
      <c r="A11" s="145" t="s">
        <v>20</v>
      </c>
      <c r="B11" s="182">
        <f>Monthly!B11-(Saturdays!B11+'Sundays &amp; Holidays'!B11)</f>
        <v>65813</v>
      </c>
      <c r="C11" s="183">
        <f>Monthly!C11-(Saturdays!C11+'Sundays &amp; Holidays'!C11)</f>
        <v>25671</v>
      </c>
      <c r="D11" s="184">
        <f>Monthly!D11-(Saturdays!D11+'Sundays &amp; Holidays'!D11)</f>
        <v>23656</v>
      </c>
      <c r="E11" s="185">
        <f>Monthly!E11-(Saturdays!E11+'Sundays &amp; Holidays'!E11)</f>
        <v>22859</v>
      </c>
      <c r="F11" s="182">
        <f>Monthly!F11-(Saturdays!F11+'Sundays &amp; Holidays'!F11)</f>
        <v>59005</v>
      </c>
      <c r="G11" s="186">
        <f>Monthly!G11-(Saturdays!G11+'Sundays &amp; Holidays'!G11)</f>
        <v>30153</v>
      </c>
      <c r="H11" s="184">
        <f>Monthly!H11-(Saturdays!H11+'Sundays &amp; Holidays'!H11)</f>
        <v>78151</v>
      </c>
      <c r="I11" s="185">
        <f>Monthly!I11-(Saturdays!I11+'Sundays &amp; Holidays'!I11)</f>
        <v>47275</v>
      </c>
      <c r="J11" s="182">
        <f>Monthly!J11-(Saturdays!J11+'Sundays &amp; Holidays'!J11)</f>
        <v>5295</v>
      </c>
      <c r="K11" s="186">
        <f>Monthly!K11-(Saturdays!K11+'Sundays &amp; Holidays'!K11)</f>
        <v>21188</v>
      </c>
      <c r="L11" s="184">
        <f>Monthly!L11-(Saturdays!L11+'Sundays &amp; Holidays'!L11)</f>
        <v>21774</v>
      </c>
      <c r="M11" s="182">
        <f>Monthly!M11-(Saturdays!M11+'Sundays &amp; Holidays'!M11)</f>
        <v>68191</v>
      </c>
      <c r="N11" s="187">
        <f>Monthly!N11-(Saturdays!N11+'Sundays &amp; Holidays'!N11)</f>
        <v>59345</v>
      </c>
      <c r="O11" s="188">
        <f>Monthly!O11-(Saturdays!O11+'Sundays &amp; Holidays'!O11)</f>
        <v>87200</v>
      </c>
      <c r="P11" s="182">
        <f>Monthly!P11-(Saturdays!P11+'Sundays &amp; Holidays'!P11)</f>
        <v>42409</v>
      </c>
      <c r="Q11" s="186">
        <f>Monthly!Q11-(Saturdays!Q11+'Sundays &amp; Holidays'!Q11)</f>
        <v>42166</v>
      </c>
      <c r="R11" s="184">
        <f>Monthly!R11-(Saturdays!R11+'Sundays &amp; Holidays'!R11)</f>
        <v>51286</v>
      </c>
      <c r="S11" s="185">
        <f>Monthly!S11-(Saturdays!S11+'Sundays &amp; Holidays'!S11)</f>
        <v>39634</v>
      </c>
      <c r="T11" s="182">
        <f>Monthly!T11-(Saturdays!T11+'Sundays &amp; Holidays'!T11)</f>
        <v>6696</v>
      </c>
      <c r="U11" s="186">
        <f>Monthly!U11-(Saturdays!U11+'Sundays &amp; Holidays'!U11)</f>
        <v>31176</v>
      </c>
      <c r="V11" s="184">
        <f>Monthly!V11-(Saturdays!V11+'Sundays &amp; Holidays'!V11)</f>
        <v>23201</v>
      </c>
      <c r="W11" s="185">
        <f>Monthly!W11-(Saturdays!W11+'Sundays &amp; Holidays'!W11)</f>
        <v>61703</v>
      </c>
      <c r="X11" s="182">
        <f>Monthly!X11-(Saturdays!X11+'Sundays &amp; Holidays'!X11)</f>
        <v>37509</v>
      </c>
      <c r="Y11" s="186">
        <f>Monthly!Y11-(Saturdays!Y11+'Sundays &amp; Holidays'!Y11)</f>
        <v>37162</v>
      </c>
      <c r="Z11" s="184">
        <f>Monthly!Z11-(Saturdays!Z11+'Sundays &amp; Holidays'!Z11)</f>
        <v>77689</v>
      </c>
      <c r="AA11" s="182">
        <f>Monthly!AA11-(Saturdays!AA11+'Sundays &amp; Holidays'!AA11)</f>
        <v>53112</v>
      </c>
      <c r="AB11" s="158">
        <f t="shared" si="0"/>
        <v>551829</v>
      </c>
      <c r="AC11" s="159">
        <f t="shared" si="0"/>
        <v>567490</v>
      </c>
    </row>
    <row r="12" spans="1:29" x14ac:dyDescent="0.2">
      <c r="A12" s="136" t="s">
        <v>21</v>
      </c>
      <c r="B12" s="175">
        <f>Monthly!B12-(Saturdays!B12+'Sundays &amp; Holidays'!B12)</f>
        <v>51527</v>
      </c>
      <c r="C12" s="176">
        <f>Monthly!C12-(Saturdays!C12+'Sundays &amp; Holidays'!C12)</f>
        <v>22216</v>
      </c>
      <c r="D12" s="177">
        <f>Monthly!D12-(Saturdays!D12+'Sundays &amp; Holidays'!D12)</f>
        <v>18005</v>
      </c>
      <c r="E12" s="178">
        <f>Monthly!E12-(Saturdays!E12+'Sundays &amp; Holidays'!E12)</f>
        <v>17512</v>
      </c>
      <c r="F12" s="175">
        <f>Monthly!F12-(Saturdays!F12+'Sundays &amp; Holidays'!F12)</f>
        <v>49793</v>
      </c>
      <c r="G12" s="179">
        <f>Monthly!G12-(Saturdays!G12+'Sundays &amp; Holidays'!G12)</f>
        <v>23334</v>
      </c>
      <c r="H12" s="177">
        <f>Monthly!H12-(Saturdays!H12+'Sundays &amp; Holidays'!H12)</f>
        <v>63842</v>
      </c>
      <c r="I12" s="178">
        <f>Monthly!I12-(Saturdays!I12+'Sundays &amp; Holidays'!I12)</f>
        <v>42778</v>
      </c>
      <c r="J12" s="175">
        <f>Monthly!J12-(Saturdays!J12+'Sundays &amp; Holidays'!J12)</f>
        <v>4687</v>
      </c>
      <c r="K12" s="179">
        <f>Monthly!K12-(Saturdays!K12+'Sundays &amp; Holidays'!K12)</f>
        <v>16918</v>
      </c>
      <c r="L12" s="177">
        <f>Monthly!L12-(Saturdays!L12+'Sundays &amp; Holidays'!L12)</f>
        <v>17908</v>
      </c>
      <c r="M12" s="175">
        <f>Monthly!M12-(Saturdays!M12+'Sundays &amp; Holidays'!M12)</f>
        <v>60148</v>
      </c>
      <c r="N12" s="180">
        <f>Monthly!N12-(Saturdays!N12+'Sundays &amp; Holidays'!N12)</f>
        <v>46925</v>
      </c>
      <c r="O12" s="181">
        <f>Monthly!O12-(Saturdays!O12+'Sundays &amp; Holidays'!O12)</f>
        <v>77336</v>
      </c>
      <c r="P12" s="175">
        <f>Monthly!P12-(Saturdays!P12+'Sundays &amp; Holidays'!P12)</f>
        <v>31398</v>
      </c>
      <c r="Q12" s="179">
        <f>Monthly!Q12-(Saturdays!Q12+'Sundays &amp; Holidays'!Q12)</f>
        <v>34628</v>
      </c>
      <c r="R12" s="177">
        <f>Monthly!R12-(Saturdays!R12+'Sundays &amp; Holidays'!R12)</f>
        <v>42014</v>
      </c>
      <c r="S12" s="178">
        <f>Monthly!S12-(Saturdays!S12+'Sundays &amp; Holidays'!S12)</f>
        <v>31056</v>
      </c>
      <c r="T12" s="175">
        <f>Monthly!T12-(Saturdays!T12+'Sundays &amp; Holidays'!T12)</f>
        <v>4853</v>
      </c>
      <c r="U12" s="179">
        <f>Monthly!U12-(Saturdays!U12+'Sundays &amp; Holidays'!U12)</f>
        <v>21209</v>
      </c>
      <c r="V12" s="177">
        <f>Monthly!V12-(Saturdays!V12+'Sundays &amp; Holidays'!V12)</f>
        <v>17214</v>
      </c>
      <c r="W12" s="178">
        <f>Monthly!W12-(Saturdays!W12+'Sundays &amp; Holidays'!W12)</f>
        <v>46734</v>
      </c>
      <c r="X12" s="175">
        <f>Monthly!X12-(Saturdays!X12+'Sundays &amp; Holidays'!X12)</f>
        <v>29845</v>
      </c>
      <c r="Y12" s="179">
        <f>Monthly!Y12-(Saturdays!Y12+'Sundays &amp; Holidays'!Y12)</f>
        <v>28929</v>
      </c>
      <c r="Z12" s="177">
        <f>Monthly!Z12-(Saturdays!Z12+'Sundays &amp; Holidays'!Z12)</f>
        <v>63368</v>
      </c>
      <c r="AA12" s="175">
        <f>Monthly!AA12-(Saturdays!AA12+'Sundays &amp; Holidays'!AA12)</f>
        <v>45024</v>
      </c>
      <c r="AB12" s="158">
        <f t="shared" si="0"/>
        <v>441379</v>
      </c>
      <c r="AC12" s="159">
        <f t="shared" si="0"/>
        <v>467822</v>
      </c>
    </row>
    <row r="13" spans="1:29" x14ac:dyDescent="0.2">
      <c r="A13" s="145" t="s">
        <v>22</v>
      </c>
      <c r="B13" s="182">
        <f>Monthly!B13-(Saturdays!B13+'Sundays &amp; Holidays'!B13)</f>
        <v>37567</v>
      </c>
      <c r="C13" s="183">
        <f>Monthly!C13-(Saturdays!C13+'Sundays &amp; Holidays'!C13)</f>
        <v>22259</v>
      </c>
      <c r="D13" s="184">
        <f>Monthly!D13-(Saturdays!D13+'Sundays &amp; Holidays'!D13)</f>
        <v>14519</v>
      </c>
      <c r="E13" s="185">
        <f>Monthly!E13-(Saturdays!E13+'Sundays &amp; Holidays'!E13)</f>
        <v>12700</v>
      </c>
      <c r="F13" s="182">
        <f>Monthly!F13-(Saturdays!F13+'Sundays &amp; Holidays'!F13)</f>
        <v>41194</v>
      </c>
      <c r="G13" s="186">
        <f>Monthly!G13-(Saturdays!G13+'Sundays &amp; Holidays'!G13)</f>
        <v>18198</v>
      </c>
      <c r="H13" s="184">
        <f>Monthly!H13-(Saturdays!H13+'Sundays &amp; Holidays'!H13)</f>
        <v>52209</v>
      </c>
      <c r="I13" s="185">
        <f>Monthly!I13-(Saturdays!I13+'Sundays &amp; Holidays'!I13)</f>
        <v>38790</v>
      </c>
      <c r="J13" s="182">
        <f>Monthly!J13-(Saturdays!J13+'Sundays &amp; Holidays'!J13)</f>
        <v>4727</v>
      </c>
      <c r="K13" s="186">
        <f>Monthly!K13-(Saturdays!K13+'Sundays &amp; Holidays'!K13)</f>
        <v>14954</v>
      </c>
      <c r="L13" s="184">
        <f>Monthly!L13-(Saturdays!L13+'Sundays &amp; Holidays'!L13)</f>
        <v>15720</v>
      </c>
      <c r="M13" s="182">
        <f>Monthly!M13-(Saturdays!M13+'Sundays &amp; Holidays'!M13)</f>
        <v>42583</v>
      </c>
      <c r="N13" s="187">
        <f>Monthly!N13-(Saturdays!N13+'Sundays &amp; Holidays'!N13)</f>
        <v>38075</v>
      </c>
      <c r="O13" s="188">
        <f>Monthly!O13-(Saturdays!O13+'Sundays &amp; Holidays'!O13)</f>
        <v>61804</v>
      </c>
      <c r="P13" s="182">
        <f>Monthly!P13-(Saturdays!P13+'Sundays &amp; Holidays'!P13)</f>
        <v>22396</v>
      </c>
      <c r="Q13" s="186">
        <f>Monthly!Q13-(Saturdays!Q13+'Sundays &amp; Holidays'!Q13)</f>
        <v>24437</v>
      </c>
      <c r="R13" s="184">
        <f>Monthly!R13-(Saturdays!R13+'Sundays &amp; Holidays'!R13)</f>
        <v>34245</v>
      </c>
      <c r="S13" s="185">
        <f>Monthly!S13-(Saturdays!S13+'Sundays &amp; Holidays'!S13)</f>
        <v>26581</v>
      </c>
      <c r="T13" s="182">
        <f>Monthly!T13-(Saturdays!T13+'Sundays &amp; Holidays'!T13)</f>
        <v>4421</v>
      </c>
      <c r="U13" s="186">
        <f>Monthly!U13-(Saturdays!U13+'Sundays &amp; Holidays'!U13)</f>
        <v>11474</v>
      </c>
      <c r="V13" s="184">
        <f>Monthly!V13-(Saturdays!V13+'Sundays &amp; Holidays'!V13)</f>
        <v>14429</v>
      </c>
      <c r="W13" s="185">
        <f>Monthly!W13-(Saturdays!W13+'Sundays &amp; Holidays'!W13)</f>
        <v>40854</v>
      </c>
      <c r="X13" s="182">
        <f>Monthly!X13-(Saturdays!X13+'Sundays &amp; Holidays'!X13)</f>
        <v>22156</v>
      </c>
      <c r="Y13" s="186">
        <f>Monthly!Y13-(Saturdays!Y13+'Sundays &amp; Holidays'!Y13)</f>
        <v>18019</v>
      </c>
      <c r="Z13" s="184">
        <f>Monthly!Z13-(Saturdays!Z13+'Sundays &amp; Holidays'!Z13)</f>
        <v>51519</v>
      </c>
      <c r="AA13" s="182">
        <f>Monthly!AA13-(Saturdays!AA13+'Sundays &amp; Holidays'!AA13)</f>
        <v>44067</v>
      </c>
      <c r="AB13" s="158">
        <f t="shared" si="0"/>
        <v>353177</v>
      </c>
      <c r="AC13" s="159">
        <f t="shared" si="0"/>
        <v>376720</v>
      </c>
    </row>
    <row r="14" spans="1:29" x14ac:dyDescent="0.2">
      <c r="A14" s="136" t="s">
        <v>23</v>
      </c>
      <c r="B14" s="175">
        <f>Monthly!B14-(Saturdays!B14+'Sundays &amp; Holidays'!B14)</f>
        <v>29794</v>
      </c>
      <c r="C14" s="176">
        <f>Monthly!C14-(Saturdays!C14+'Sundays &amp; Holidays'!C14)</f>
        <v>21559</v>
      </c>
      <c r="D14" s="177">
        <f>Monthly!D14-(Saturdays!D14+'Sundays &amp; Holidays'!D14)</f>
        <v>12487</v>
      </c>
      <c r="E14" s="178">
        <f>Monthly!E14-(Saturdays!E14+'Sundays &amp; Holidays'!E14)</f>
        <v>10713</v>
      </c>
      <c r="F14" s="175">
        <f>Monthly!F14-(Saturdays!F14+'Sundays &amp; Holidays'!F14)</f>
        <v>34437</v>
      </c>
      <c r="G14" s="179">
        <f>Monthly!G14-(Saturdays!G14+'Sundays &amp; Holidays'!G14)</f>
        <v>15635</v>
      </c>
      <c r="H14" s="177">
        <f>Monthly!H14-(Saturdays!H14+'Sundays &amp; Holidays'!H14)</f>
        <v>43961</v>
      </c>
      <c r="I14" s="178">
        <f>Monthly!I14-(Saturdays!I14+'Sundays &amp; Holidays'!I14)</f>
        <v>34810</v>
      </c>
      <c r="J14" s="175">
        <f>Monthly!J14-(Saturdays!J14+'Sundays &amp; Holidays'!J14)</f>
        <v>4949</v>
      </c>
      <c r="K14" s="179">
        <f>Monthly!K14-(Saturdays!K14+'Sundays &amp; Holidays'!K14)</f>
        <v>10476</v>
      </c>
      <c r="L14" s="177">
        <f>Monthly!L14-(Saturdays!L14+'Sundays &amp; Holidays'!L14)</f>
        <v>15162</v>
      </c>
      <c r="M14" s="175">
        <f>Monthly!M14-(Saturdays!M14+'Sundays &amp; Holidays'!M14)</f>
        <v>28911</v>
      </c>
      <c r="N14" s="180">
        <f>Monthly!N14-(Saturdays!N14+'Sundays &amp; Holidays'!N14)</f>
        <v>33444</v>
      </c>
      <c r="O14" s="181">
        <f>Monthly!O14-(Saturdays!O14+'Sundays &amp; Holidays'!O14)</f>
        <v>44349</v>
      </c>
      <c r="P14" s="175">
        <f>Monthly!P14-(Saturdays!P14+'Sundays &amp; Holidays'!P14)</f>
        <v>19731</v>
      </c>
      <c r="Q14" s="179">
        <f>Monthly!Q14-(Saturdays!Q14+'Sundays &amp; Holidays'!Q14)</f>
        <v>17920</v>
      </c>
      <c r="R14" s="177">
        <f>Monthly!R14-(Saturdays!R14+'Sundays &amp; Holidays'!R14)</f>
        <v>29180</v>
      </c>
      <c r="S14" s="178">
        <f>Monthly!S14-(Saturdays!S14+'Sundays &amp; Holidays'!S14)</f>
        <v>24131</v>
      </c>
      <c r="T14" s="175">
        <f>Monthly!T14-(Saturdays!T14+'Sundays &amp; Holidays'!T14)</f>
        <v>5386</v>
      </c>
      <c r="U14" s="179">
        <f>Monthly!U14-(Saturdays!U14+'Sundays &amp; Holidays'!U14)</f>
        <v>7416</v>
      </c>
      <c r="V14" s="177">
        <f>Monthly!V14-(Saturdays!V14+'Sundays &amp; Holidays'!V14)</f>
        <v>13554</v>
      </c>
      <c r="W14" s="178">
        <f>Monthly!W14-(Saturdays!W14+'Sundays &amp; Holidays'!W14)</f>
        <v>33330</v>
      </c>
      <c r="X14" s="175">
        <f>Monthly!X14-(Saturdays!X14+'Sundays &amp; Holidays'!X14)</f>
        <v>17511</v>
      </c>
      <c r="Y14" s="179">
        <f>Monthly!Y14-(Saturdays!Y14+'Sundays &amp; Holidays'!Y14)</f>
        <v>13409</v>
      </c>
      <c r="Z14" s="177">
        <f>Monthly!Z14-(Saturdays!Z14+'Sundays &amp; Holidays'!Z14)</f>
        <v>46112</v>
      </c>
      <c r="AA14" s="175">
        <f>Monthly!AA14-(Saturdays!AA14+'Sundays &amp; Holidays'!AA14)</f>
        <v>43464</v>
      </c>
      <c r="AB14" s="158">
        <f t="shared" si="0"/>
        <v>305708</v>
      </c>
      <c r="AC14" s="159">
        <f t="shared" si="0"/>
        <v>306123</v>
      </c>
    </row>
    <row r="15" spans="1:29" x14ac:dyDescent="0.2">
      <c r="A15" s="145" t="s">
        <v>24</v>
      </c>
      <c r="B15" s="189">
        <f>Monthly!B15-(Saturdays!B15+'Sundays &amp; Holidays'!B15)</f>
        <v>28881</v>
      </c>
      <c r="C15" s="183">
        <f>Monthly!C15-(Saturdays!C15+'Sundays &amp; Holidays'!C15)</f>
        <v>23752</v>
      </c>
      <c r="D15" s="184">
        <f>Monthly!D15-(Saturdays!D15+'Sundays &amp; Holidays'!D15)</f>
        <v>12378</v>
      </c>
      <c r="E15" s="185">
        <f>Monthly!E15-(Saturdays!E15+'Sundays &amp; Holidays'!E15)</f>
        <v>10907</v>
      </c>
      <c r="F15" s="182">
        <f>Monthly!F15-(Saturdays!F15+'Sundays &amp; Holidays'!F15)</f>
        <v>33812</v>
      </c>
      <c r="G15" s="186">
        <f>Monthly!G15-(Saturdays!G15+'Sundays &amp; Holidays'!G15)</f>
        <v>16414</v>
      </c>
      <c r="H15" s="184">
        <f>Monthly!H15-(Saturdays!H15+'Sundays &amp; Holidays'!H15)</f>
        <v>45366</v>
      </c>
      <c r="I15" s="185">
        <f>Monthly!I15-(Saturdays!I15+'Sundays &amp; Holidays'!I15)</f>
        <v>37349</v>
      </c>
      <c r="J15" s="182">
        <f>Monthly!J15-(Saturdays!J15+'Sundays &amp; Holidays'!J15)</f>
        <v>5563</v>
      </c>
      <c r="K15" s="186">
        <f>Monthly!K15-(Saturdays!K15+'Sundays &amp; Holidays'!K15)</f>
        <v>7638</v>
      </c>
      <c r="L15" s="184">
        <f>Monthly!L15-(Saturdays!L15+'Sundays &amp; Holidays'!L15)</f>
        <v>16807</v>
      </c>
      <c r="M15" s="182">
        <f>Monthly!M15-(Saturdays!M15+'Sundays &amp; Holidays'!M15)</f>
        <v>29484</v>
      </c>
      <c r="N15" s="187">
        <f>Monthly!N15-(Saturdays!N15+'Sundays &amp; Holidays'!N15)</f>
        <v>34787</v>
      </c>
      <c r="O15" s="190">
        <f>Monthly!O15-(Saturdays!O15+'Sundays &amp; Holidays'!O15)</f>
        <v>45368</v>
      </c>
      <c r="P15" s="182">
        <f>Monthly!P15-(Saturdays!P15+'Sundays &amp; Holidays'!P15)</f>
        <v>20201</v>
      </c>
      <c r="Q15" s="186">
        <f>Monthly!Q15-(Saturdays!Q15+'Sundays &amp; Holidays'!Q15)</f>
        <v>16851</v>
      </c>
      <c r="R15" s="184">
        <f>Monthly!R15-(Saturdays!R15+'Sundays &amp; Holidays'!R15)</f>
        <v>27157</v>
      </c>
      <c r="S15" s="185">
        <f>Monthly!S15-(Saturdays!S15+'Sundays &amp; Holidays'!S15)</f>
        <v>24237</v>
      </c>
      <c r="T15" s="182">
        <f>Monthly!T15-(Saturdays!T15+'Sundays &amp; Holidays'!T15)</f>
        <v>4870</v>
      </c>
      <c r="U15" s="186">
        <f>Monthly!U15-(Saturdays!U15+'Sundays &amp; Holidays'!U15)</f>
        <v>6494</v>
      </c>
      <c r="V15" s="184">
        <f>Monthly!V15-(Saturdays!V15+'Sundays &amp; Holidays'!V15)</f>
        <v>14902</v>
      </c>
      <c r="W15" s="191">
        <f>Monthly!W15-(Saturdays!W15+'Sundays &amp; Holidays'!W15)</f>
        <v>33474</v>
      </c>
      <c r="X15" s="182">
        <f>Monthly!X15-(Saturdays!X15+'Sundays &amp; Holidays'!X15)</f>
        <v>17041</v>
      </c>
      <c r="Y15" s="186">
        <f>Monthly!Y15-(Saturdays!Y15+'Sundays &amp; Holidays'!Y15)</f>
        <v>10738</v>
      </c>
      <c r="Z15" s="184">
        <f>Monthly!Z15-(Saturdays!Z15+'Sundays &amp; Holidays'!Z15)</f>
        <v>46002</v>
      </c>
      <c r="AA15" s="182">
        <f>Monthly!AA15-(Saturdays!AA15+'Sundays &amp; Holidays'!AA15)</f>
        <v>47638</v>
      </c>
      <c r="AB15" s="158">
        <f t="shared" si="0"/>
        <v>307767</v>
      </c>
      <c r="AC15" s="159">
        <f t="shared" si="0"/>
        <v>310344</v>
      </c>
    </row>
    <row r="16" spans="1:29" x14ac:dyDescent="0.2">
      <c r="A16" s="136" t="s">
        <v>25</v>
      </c>
      <c r="B16" s="192">
        <f>Monthly!B16-(Saturdays!B16+'Sundays &amp; Holidays'!B16)</f>
        <v>27170</v>
      </c>
      <c r="C16" s="176">
        <f>Monthly!C16-(Saturdays!C16+'Sundays &amp; Holidays'!C16)</f>
        <v>25588</v>
      </c>
      <c r="D16" s="177">
        <f>Monthly!D16-(Saturdays!D16+'Sundays &amp; Holidays'!D16)</f>
        <v>12503</v>
      </c>
      <c r="E16" s="178">
        <f>Monthly!E16-(Saturdays!E16+'Sundays &amp; Holidays'!E16)</f>
        <v>10905</v>
      </c>
      <c r="F16" s="175">
        <f>Monthly!F16-(Saturdays!F16+'Sundays &amp; Holidays'!F16)</f>
        <v>31117</v>
      </c>
      <c r="G16" s="179">
        <f>Monthly!G16-(Saturdays!G16+'Sundays &amp; Holidays'!G16)</f>
        <v>17342</v>
      </c>
      <c r="H16" s="177">
        <f>Monthly!H16-(Saturdays!H16+'Sundays &amp; Holidays'!H16)</f>
        <v>42803</v>
      </c>
      <c r="I16" s="178">
        <f>Monthly!I16-(Saturdays!I16+'Sundays &amp; Holidays'!I16)</f>
        <v>39346</v>
      </c>
      <c r="J16" s="175">
        <f>Monthly!J16-(Saturdays!J16+'Sundays &amp; Holidays'!J16)</f>
        <v>5522</v>
      </c>
      <c r="K16" s="176">
        <f>Monthly!K16-(Saturdays!K16+'Sundays &amp; Holidays'!K16)</f>
        <v>6127</v>
      </c>
      <c r="L16" s="177">
        <f>Monthly!L16-(Saturdays!L16+'Sundays &amp; Holidays'!L16)</f>
        <v>16273</v>
      </c>
      <c r="M16" s="175">
        <f>Monthly!M16-(Saturdays!M16+'Sundays &amp; Holidays'!M16)</f>
        <v>26520</v>
      </c>
      <c r="N16" s="180">
        <f>Monthly!N16-(Saturdays!N16+'Sundays &amp; Holidays'!N16)</f>
        <v>34416</v>
      </c>
      <c r="O16" s="193">
        <f>Monthly!O16-(Saturdays!O16+'Sundays &amp; Holidays'!O16)</f>
        <v>40172</v>
      </c>
      <c r="P16" s="175">
        <f>Monthly!P16-(Saturdays!P16+'Sundays &amp; Holidays'!P16)</f>
        <v>20240</v>
      </c>
      <c r="Q16" s="176">
        <f>Monthly!Q16-(Saturdays!Q16+'Sundays &amp; Holidays'!Q16)</f>
        <v>16451</v>
      </c>
      <c r="R16" s="177">
        <f>Monthly!R16-(Saturdays!R16+'Sundays &amp; Holidays'!R16)</f>
        <v>26191</v>
      </c>
      <c r="S16" s="178">
        <f>Monthly!S16-(Saturdays!S16+'Sundays &amp; Holidays'!S16)</f>
        <v>24295</v>
      </c>
      <c r="T16" s="184">
        <f>Monthly!T16-(Saturdays!T16+'Sundays &amp; Holidays'!T16)</f>
        <v>4532</v>
      </c>
      <c r="U16" s="175">
        <f>Monthly!U16-(Saturdays!U16+'Sundays &amp; Holidays'!U16)</f>
        <v>6140</v>
      </c>
      <c r="V16" s="177">
        <f>Monthly!V16-(Saturdays!V16+'Sundays &amp; Holidays'!V16)</f>
        <v>16426</v>
      </c>
      <c r="W16" s="194">
        <f>Monthly!W16-(Saturdays!W16+'Sundays &amp; Holidays'!W16)</f>
        <v>31363</v>
      </c>
      <c r="X16" s="175">
        <f>Monthly!X16-(Saturdays!X16+'Sundays &amp; Holidays'!X16)</f>
        <v>16743</v>
      </c>
      <c r="Y16" s="179">
        <f>Monthly!Y16-(Saturdays!Y16+'Sundays &amp; Holidays'!Y16)</f>
        <v>9857</v>
      </c>
      <c r="Z16" s="177">
        <f>Monthly!Z16-(Saturdays!Z16+'Sundays &amp; Holidays'!Z16)</f>
        <v>44638</v>
      </c>
      <c r="AA16" s="175">
        <f>Monthly!AA16-(Saturdays!AA16+'Sundays &amp; Holidays'!AA16)</f>
        <v>47229</v>
      </c>
      <c r="AB16" s="158">
        <f t="shared" si="0"/>
        <v>298574</v>
      </c>
      <c r="AC16" s="159">
        <f t="shared" si="0"/>
        <v>301335</v>
      </c>
    </row>
    <row r="17" spans="1:29" x14ac:dyDescent="0.2">
      <c r="A17" s="145" t="s">
        <v>26</v>
      </c>
      <c r="B17" s="189">
        <f>Monthly!B17-(Saturdays!B17+'Sundays &amp; Holidays'!B17)</f>
        <v>24376</v>
      </c>
      <c r="C17" s="183">
        <f>Monthly!C17-(Saturdays!C17+'Sundays &amp; Holidays'!C17)</f>
        <v>23610</v>
      </c>
      <c r="D17" s="184">
        <f>Monthly!D17-(Saturdays!D17+'Sundays &amp; Holidays'!D17)</f>
        <v>11087</v>
      </c>
      <c r="E17" s="185">
        <f>Monthly!E17-(Saturdays!E17+'Sundays &amp; Holidays'!E17)</f>
        <v>10937</v>
      </c>
      <c r="F17" s="182">
        <f>Monthly!F17-(Saturdays!F17+'Sundays &amp; Holidays'!F17)</f>
        <v>25737</v>
      </c>
      <c r="G17" s="186">
        <f>Monthly!G17-(Saturdays!G17+'Sundays &amp; Holidays'!G17)</f>
        <v>17162</v>
      </c>
      <c r="H17" s="184">
        <f>Monthly!H17-(Saturdays!H17+'Sundays &amp; Holidays'!H17)</f>
        <v>38302</v>
      </c>
      <c r="I17" s="185">
        <f>Monthly!I17-(Saturdays!I17+'Sundays &amp; Holidays'!I17)</f>
        <v>37043</v>
      </c>
      <c r="J17" s="182">
        <f>Monthly!J17-(Saturdays!J17+'Sundays &amp; Holidays'!J17)</f>
        <v>5792</v>
      </c>
      <c r="K17" s="183">
        <f>Monthly!K17-(Saturdays!K17+'Sundays &amp; Holidays'!K17)</f>
        <v>5500</v>
      </c>
      <c r="L17" s="184">
        <f>Monthly!L17-(Saturdays!L17+'Sundays &amp; Holidays'!L17)</f>
        <v>16867</v>
      </c>
      <c r="M17" s="182">
        <f>Monthly!M17-(Saturdays!M17+'Sundays &amp; Holidays'!M17)</f>
        <v>22322</v>
      </c>
      <c r="N17" s="187">
        <f>Monthly!N17-(Saturdays!N17+'Sundays &amp; Holidays'!N17)</f>
        <v>32614</v>
      </c>
      <c r="O17" s="190">
        <f>Monthly!O17-(Saturdays!O17+'Sundays &amp; Holidays'!O17)</f>
        <v>35301</v>
      </c>
      <c r="P17" s="182">
        <f>Monthly!P17-(Saturdays!P17+'Sundays &amp; Holidays'!P17)</f>
        <v>19021</v>
      </c>
      <c r="Q17" s="183">
        <f>Monthly!Q17-(Saturdays!Q17+'Sundays &amp; Holidays'!Q17)</f>
        <v>15743</v>
      </c>
      <c r="R17" s="184">
        <f>Monthly!R17-(Saturdays!R17+'Sundays &amp; Holidays'!R17)</f>
        <v>23661</v>
      </c>
      <c r="S17" s="185">
        <f>Monthly!S17-(Saturdays!S17+'Sundays &amp; Holidays'!S17)</f>
        <v>22195</v>
      </c>
      <c r="T17" s="182">
        <f>Monthly!T17-(Saturdays!T17+'Sundays &amp; Holidays'!T17)</f>
        <v>4087</v>
      </c>
      <c r="U17" s="186">
        <f>Monthly!U17-(Saturdays!U17+'Sundays &amp; Holidays'!U17)</f>
        <v>6355</v>
      </c>
      <c r="V17" s="184">
        <f>Monthly!V17-(Saturdays!V17+'Sundays &amp; Holidays'!V17)</f>
        <v>16239</v>
      </c>
      <c r="W17" s="191">
        <f>Monthly!W17-(Saturdays!W17+'Sundays &amp; Holidays'!W17)</f>
        <v>26018</v>
      </c>
      <c r="X17" s="182">
        <f>Monthly!X17-(Saturdays!X17+'Sundays &amp; Holidays'!X17)</f>
        <v>14755</v>
      </c>
      <c r="Y17" s="186">
        <f>Monthly!Y17-(Saturdays!Y17+'Sundays &amp; Holidays'!Y17)</f>
        <v>9055</v>
      </c>
      <c r="Z17" s="184">
        <f>Monthly!Z17-(Saturdays!Z17+'Sundays &amp; Holidays'!Z17)</f>
        <v>42653</v>
      </c>
      <c r="AA17" s="182">
        <f>Monthly!AA17-(Saturdays!AA17+'Sundays &amp; Holidays'!AA17)</f>
        <v>45772</v>
      </c>
      <c r="AB17" s="158">
        <f t="shared" si="0"/>
        <v>275191</v>
      </c>
      <c r="AC17" s="159">
        <f t="shared" si="0"/>
        <v>277013</v>
      </c>
    </row>
    <row r="18" spans="1:29" x14ac:dyDescent="0.2">
      <c r="A18" s="136" t="s">
        <v>27</v>
      </c>
      <c r="B18" s="192">
        <f>Monthly!B18-(Saturdays!B18+'Sundays &amp; Holidays'!B18)</f>
        <v>21994</v>
      </c>
      <c r="C18" s="176">
        <f>Monthly!C18-(Saturdays!C18+'Sundays &amp; Holidays'!C18)</f>
        <v>27252</v>
      </c>
      <c r="D18" s="177">
        <f>Monthly!D18-(Saturdays!D18+'Sundays &amp; Holidays'!D18)</f>
        <v>10909</v>
      </c>
      <c r="E18" s="178">
        <f>Monthly!E18-(Saturdays!E18+'Sundays &amp; Holidays'!E18)</f>
        <v>11474</v>
      </c>
      <c r="F18" s="175">
        <f>Monthly!F18-(Saturdays!F18+'Sundays &amp; Holidays'!F18)</f>
        <v>21681</v>
      </c>
      <c r="G18" s="179">
        <f>Monthly!G18-(Saturdays!G18+'Sundays &amp; Holidays'!G18)</f>
        <v>20931</v>
      </c>
      <c r="H18" s="177">
        <f>Monthly!H18-(Saturdays!H18+'Sundays &amp; Holidays'!H18)</f>
        <v>38586</v>
      </c>
      <c r="I18" s="178">
        <f>Monthly!I18-(Saturdays!I18+'Sundays &amp; Holidays'!I18)</f>
        <v>41081</v>
      </c>
      <c r="J18" s="175">
        <f>Monthly!J18-(Saturdays!J18+'Sundays &amp; Holidays'!J18)</f>
        <v>6377</v>
      </c>
      <c r="K18" s="176">
        <f>Monthly!K18-(Saturdays!K18+'Sundays &amp; Holidays'!K18)</f>
        <v>4948</v>
      </c>
      <c r="L18" s="177">
        <f>Monthly!L18-(Saturdays!L18+'Sundays &amp; Holidays'!L18)</f>
        <v>20047</v>
      </c>
      <c r="M18" s="175">
        <f>Monthly!M18-(Saturdays!M18+'Sundays &amp; Holidays'!M18)</f>
        <v>18654</v>
      </c>
      <c r="N18" s="180">
        <f>Monthly!N18-(Saturdays!N18+'Sundays &amp; Holidays'!N18)</f>
        <v>36891</v>
      </c>
      <c r="O18" s="193">
        <f>Monthly!O18-(Saturdays!O18+'Sundays &amp; Holidays'!O18)</f>
        <v>32538</v>
      </c>
      <c r="P18" s="175">
        <f>Monthly!P18-(Saturdays!P18+'Sundays &amp; Holidays'!P18)</f>
        <v>20412</v>
      </c>
      <c r="Q18" s="176">
        <f>Monthly!Q18-(Saturdays!Q18+'Sundays &amp; Holidays'!Q18)</f>
        <v>15542</v>
      </c>
      <c r="R18" s="177">
        <f>Monthly!R18-(Saturdays!R18+'Sundays &amp; Holidays'!R18)</f>
        <v>23386</v>
      </c>
      <c r="S18" s="178">
        <f>Monthly!S18-(Saturdays!S18+'Sundays &amp; Holidays'!S18)</f>
        <v>23685</v>
      </c>
      <c r="T18" s="175">
        <f>Monthly!T18-(Saturdays!T18+'Sundays &amp; Holidays'!T18)</f>
        <v>5830</v>
      </c>
      <c r="U18" s="179">
        <f>Monthly!U18-(Saturdays!U18+'Sundays &amp; Holidays'!U18)</f>
        <v>4924</v>
      </c>
      <c r="V18" s="177">
        <f>Monthly!V18-(Saturdays!V18+'Sundays &amp; Holidays'!V18)</f>
        <v>20592</v>
      </c>
      <c r="W18" s="194">
        <f>Monthly!W18-(Saturdays!W18+'Sundays &amp; Holidays'!W18)</f>
        <v>24923</v>
      </c>
      <c r="X18" s="175">
        <f>Monthly!X18-(Saturdays!X18+'Sundays &amp; Holidays'!X18)</f>
        <v>15351</v>
      </c>
      <c r="Y18" s="179">
        <f>Monthly!Y18-(Saturdays!Y18+'Sundays &amp; Holidays'!Y18)</f>
        <v>8154</v>
      </c>
      <c r="Z18" s="177">
        <f>Monthly!Z18-(Saturdays!Z18+'Sundays &amp; Holidays'!Z18)</f>
        <v>43411</v>
      </c>
      <c r="AA18" s="175">
        <f>Monthly!AA18-(Saturdays!AA18+'Sundays &amp; Holidays'!AA18)</f>
        <v>47022</v>
      </c>
      <c r="AB18" s="158">
        <f t="shared" si="0"/>
        <v>285467</v>
      </c>
      <c r="AC18" s="159">
        <f t="shared" si="0"/>
        <v>281128</v>
      </c>
    </row>
    <row r="19" spans="1:29" x14ac:dyDescent="0.2">
      <c r="A19" s="145" t="s">
        <v>28</v>
      </c>
      <c r="B19" s="189">
        <f>Monthly!B19-(Saturdays!B19+'Sundays &amp; Holidays'!B19)</f>
        <v>21753</v>
      </c>
      <c r="C19" s="183">
        <f>Monthly!C19-(Saturdays!C19+'Sundays &amp; Holidays'!C19)</f>
        <v>33555</v>
      </c>
      <c r="D19" s="184">
        <f>Monthly!D19-(Saturdays!D19+'Sundays &amp; Holidays'!D19)</f>
        <v>12424</v>
      </c>
      <c r="E19" s="185">
        <f>Monthly!E19-(Saturdays!E19+'Sundays &amp; Holidays'!E19)</f>
        <v>12536</v>
      </c>
      <c r="F19" s="182">
        <f>Monthly!F19-(Saturdays!F19+'Sundays &amp; Holidays'!F19)</f>
        <v>22093</v>
      </c>
      <c r="G19" s="186">
        <f>Monthly!G19-(Saturdays!G19+'Sundays &amp; Holidays'!G19)</f>
        <v>30574</v>
      </c>
      <c r="H19" s="184">
        <f>Monthly!H19-(Saturdays!H19+'Sundays &amp; Holidays'!H19)</f>
        <v>40159</v>
      </c>
      <c r="I19" s="185">
        <f>Monthly!I19-(Saturdays!I19+'Sundays &amp; Holidays'!I19)</f>
        <v>50591</v>
      </c>
      <c r="J19" s="182">
        <f>Monthly!J19-(Saturdays!J19+'Sundays &amp; Holidays'!J19)</f>
        <v>7754</v>
      </c>
      <c r="K19" s="183">
        <f>Monthly!K19-(Saturdays!K19+'Sundays &amp; Holidays'!K19)</f>
        <v>4506</v>
      </c>
      <c r="L19" s="184">
        <f>Monthly!L19-(Saturdays!L19+'Sundays &amp; Holidays'!L19)</f>
        <v>33142</v>
      </c>
      <c r="M19" s="182">
        <f>Monthly!M19-(Saturdays!M19+'Sundays &amp; Holidays'!M19)</f>
        <v>16231</v>
      </c>
      <c r="N19" s="187">
        <f>Monthly!N19-(Saturdays!N19+'Sundays &amp; Holidays'!N19)</f>
        <v>48093</v>
      </c>
      <c r="O19" s="190">
        <f>Monthly!O19-(Saturdays!O19+'Sundays &amp; Holidays'!O19)</f>
        <v>33226</v>
      </c>
      <c r="P19" s="182">
        <f>Monthly!P19-(Saturdays!P19+'Sundays &amp; Holidays'!P19)</f>
        <v>23567</v>
      </c>
      <c r="Q19" s="183">
        <f>Monthly!Q19-(Saturdays!Q19+'Sundays &amp; Holidays'!Q19)</f>
        <v>17706</v>
      </c>
      <c r="R19" s="184">
        <f>Monthly!R19-(Saturdays!R19+'Sundays &amp; Holidays'!R19)</f>
        <v>25305</v>
      </c>
      <c r="S19" s="185">
        <f>Monthly!S19-(Saturdays!S19+'Sundays &amp; Holidays'!S19)</f>
        <v>29084</v>
      </c>
      <c r="T19" s="182">
        <f>Monthly!T19-(Saturdays!T19+'Sundays &amp; Holidays'!T19)</f>
        <v>8772</v>
      </c>
      <c r="U19" s="186">
        <f>Monthly!U19-(Saturdays!U19+'Sundays &amp; Holidays'!U19)</f>
        <v>4135</v>
      </c>
      <c r="V19" s="184">
        <f>Monthly!V19-(Saturdays!V19+'Sundays &amp; Holidays'!V19)</f>
        <v>31346</v>
      </c>
      <c r="W19" s="191">
        <f>Monthly!W19-(Saturdays!W19+'Sundays &amp; Holidays'!W19)</f>
        <v>23594</v>
      </c>
      <c r="X19" s="182">
        <f>Monthly!X19-(Saturdays!X19+'Sundays &amp; Holidays'!X19)</f>
        <v>21882</v>
      </c>
      <c r="Y19" s="186">
        <f>Monthly!Y19-(Saturdays!Y19+'Sundays &amp; Holidays'!Y19)</f>
        <v>8294</v>
      </c>
      <c r="Z19" s="184">
        <f>Monthly!Z19-(Saturdays!Z19+'Sundays &amp; Holidays'!Z19)</f>
        <v>44135</v>
      </c>
      <c r="AA19" s="182">
        <f>Monthly!AA19-(Saturdays!AA19+'Sundays &amp; Holidays'!AA19)</f>
        <v>52166</v>
      </c>
      <c r="AB19" s="158">
        <f t="shared" si="0"/>
        <v>340425</v>
      </c>
      <c r="AC19" s="159">
        <f t="shared" si="0"/>
        <v>316198</v>
      </c>
    </row>
    <row r="20" spans="1:29" x14ac:dyDescent="0.2">
      <c r="A20" s="136" t="s">
        <v>29</v>
      </c>
      <c r="B20" s="192">
        <f>Monthly!B20-(Saturdays!B20+'Sundays &amp; Holidays'!B20)</f>
        <v>24803</v>
      </c>
      <c r="C20" s="176">
        <f>Monthly!C20-(Saturdays!C20+'Sundays &amp; Holidays'!C20)</f>
        <v>46722</v>
      </c>
      <c r="D20" s="177">
        <f>Monthly!D20-(Saturdays!D20+'Sundays &amp; Holidays'!D20)</f>
        <v>19712</v>
      </c>
      <c r="E20" s="178">
        <f>Monthly!E20-(Saturdays!E20+'Sundays &amp; Holidays'!E20)</f>
        <v>15824</v>
      </c>
      <c r="F20" s="175">
        <f>Monthly!F20-(Saturdays!F20+'Sundays &amp; Holidays'!F20)</f>
        <v>27022</v>
      </c>
      <c r="G20" s="179">
        <f>Monthly!G20-(Saturdays!G20+'Sundays &amp; Holidays'!G20)</f>
        <v>42314</v>
      </c>
      <c r="H20" s="177">
        <f>Monthly!H20-(Saturdays!H20+'Sundays &amp; Holidays'!H20)</f>
        <v>44311</v>
      </c>
      <c r="I20" s="178">
        <f>Monthly!I20-(Saturdays!I20+'Sundays &amp; Holidays'!I20)</f>
        <v>68775</v>
      </c>
      <c r="J20" s="175">
        <f>Monthly!J20-(Saturdays!J20+'Sundays &amp; Holidays'!J20)</f>
        <v>13285</v>
      </c>
      <c r="K20" s="176">
        <f>Monthly!K20-(Saturdays!K20+'Sundays &amp; Holidays'!K20)</f>
        <v>4534</v>
      </c>
      <c r="L20" s="177">
        <f>Monthly!L20-(Saturdays!L20+'Sundays &amp; Holidays'!L20)</f>
        <v>46717</v>
      </c>
      <c r="M20" s="175">
        <f>Monthly!M20-(Saturdays!M20+'Sundays &amp; Holidays'!M20)</f>
        <v>15476</v>
      </c>
      <c r="N20" s="180">
        <f>Monthly!N20-(Saturdays!N20+'Sundays &amp; Holidays'!N20)</f>
        <v>63985</v>
      </c>
      <c r="O20" s="193">
        <f>Monthly!O20-(Saturdays!O20+'Sundays &amp; Holidays'!O20)</f>
        <v>41682</v>
      </c>
      <c r="P20" s="175">
        <f>Monthly!P20-(Saturdays!P20+'Sundays &amp; Holidays'!P20)</f>
        <v>32978</v>
      </c>
      <c r="Q20" s="176">
        <f>Monthly!Q20-(Saturdays!Q20+'Sundays &amp; Holidays'!Q20)</f>
        <v>23188</v>
      </c>
      <c r="R20" s="177">
        <f>Monthly!R20-(Saturdays!R20+'Sundays &amp; Holidays'!R20)</f>
        <v>32554</v>
      </c>
      <c r="S20" s="178">
        <f>Monthly!S20-(Saturdays!S20+'Sundays &amp; Holidays'!S20)</f>
        <v>38178</v>
      </c>
      <c r="T20" s="175">
        <f>Monthly!T20-(Saturdays!T20+'Sundays &amp; Holidays'!T20)</f>
        <v>19688</v>
      </c>
      <c r="U20" s="179">
        <f>Monthly!U20-(Saturdays!U20+'Sundays &amp; Holidays'!U20)</f>
        <v>4282</v>
      </c>
      <c r="V20" s="177">
        <f>Monthly!V20-(Saturdays!V20+'Sundays &amp; Holidays'!V20)</f>
        <v>45718</v>
      </c>
      <c r="W20" s="194">
        <f>Monthly!W20-(Saturdays!W20+'Sundays &amp; Holidays'!W20)</f>
        <v>26888</v>
      </c>
      <c r="X20" s="175">
        <f>Monthly!X20-(Saturdays!X20+'Sundays &amp; Holidays'!X20)</f>
        <v>33635</v>
      </c>
      <c r="Y20" s="179">
        <f>Monthly!Y20-(Saturdays!Y20+'Sundays &amp; Holidays'!Y20)</f>
        <v>11348</v>
      </c>
      <c r="Z20" s="177">
        <f>Monthly!Z20-(Saturdays!Z20+'Sundays &amp; Holidays'!Z20)</f>
        <v>51215</v>
      </c>
      <c r="AA20" s="175">
        <f>Monthly!AA20-(Saturdays!AA20+'Sundays &amp; Holidays'!AA20)</f>
        <v>66748</v>
      </c>
      <c r="AB20" s="158">
        <f t="shared" si="0"/>
        <v>455623</v>
      </c>
      <c r="AC20" s="159">
        <f t="shared" si="0"/>
        <v>405959</v>
      </c>
    </row>
    <row r="21" spans="1:29" x14ac:dyDescent="0.2">
      <c r="A21" s="145" t="s">
        <v>30</v>
      </c>
      <c r="B21" s="189">
        <f>Monthly!B21-(Saturdays!B21+'Sundays &amp; Holidays'!B21)</f>
        <v>32262</v>
      </c>
      <c r="C21" s="183">
        <f>Monthly!C21-(Saturdays!C21+'Sundays &amp; Holidays'!C21)</f>
        <v>66661</v>
      </c>
      <c r="D21" s="184">
        <f>Monthly!D21-(Saturdays!D21+'Sundays &amp; Holidays'!D21)</f>
        <v>25094</v>
      </c>
      <c r="E21" s="185">
        <f>Monthly!E21-(Saturdays!E21+'Sundays &amp; Holidays'!E21)</f>
        <v>22963</v>
      </c>
      <c r="F21" s="182">
        <f>Monthly!F21-(Saturdays!F21+'Sundays &amp; Holidays'!F21)</f>
        <v>30911</v>
      </c>
      <c r="G21" s="186">
        <f>Monthly!G21-(Saturdays!G21+'Sundays &amp; Holidays'!G21)</f>
        <v>53824</v>
      </c>
      <c r="H21" s="184">
        <f>Monthly!H21-(Saturdays!H21+'Sundays &amp; Holidays'!H21)</f>
        <v>51490</v>
      </c>
      <c r="I21" s="185">
        <f>Monthly!I21-(Saturdays!I21+'Sundays &amp; Holidays'!I21)</f>
        <v>95227</v>
      </c>
      <c r="J21" s="182">
        <f>Monthly!J21-(Saturdays!J21+'Sundays &amp; Holidays'!J21)</f>
        <v>20714</v>
      </c>
      <c r="K21" s="183">
        <f>Monthly!K21-(Saturdays!K21+'Sundays &amp; Holidays'!K21)</f>
        <v>5401</v>
      </c>
      <c r="L21" s="184">
        <f>Monthly!L21-(Saturdays!L21+'Sundays &amp; Holidays'!L21)</f>
        <v>61848</v>
      </c>
      <c r="M21" s="182">
        <f>Monthly!M21-(Saturdays!M21+'Sundays &amp; Holidays'!M21)</f>
        <v>18015</v>
      </c>
      <c r="N21" s="187">
        <f>Monthly!N21-(Saturdays!N21+'Sundays &amp; Holidays'!N21)</f>
        <v>85352</v>
      </c>
      <c r="O21" s="190">
        <f>Monthly!O21-(Saturdays!O21+'Sundays &amp; Holidays'!O21)</f>
        <v>52470</v>
      </c>
      <c r="P21" s="182">
        <f>Monthly!P21-(Saturdays!P21+'Sundays &amp; Holidays'!P21)</f>
        <v>42687</v>
      </c>
      <c r="Q21" s="183">
        <f>Monthly!Q21-(Saturdays!Q21+'Sundays &amp; Holidays'!Q21)</f>
        <v>34011</v>
      </c>
      <c r="R21" s="184">
        <f>Monthly!R21-(Saturdays!R21+'Sundays &amp; Holidays'!R21)</f>
        <v>36944</v>
      </c>
      <c r="S21" s="185">
        <f>Monthly!S21-(Saturdays!S21+'Sundays &amp; Holidays'!S21)</f>
        <v>50260</v>
      </c>
      <c r="T21" s="182">
        <f>Monthly!T21-(Saturdays!T21+'Sundays &amp; Holidays'!T21)</f>
        <v>27224</v>
      </c>
      <c r="U21" s="186">
        <f>Monthly!U21-(Saturdays!U21+'Sundays &amp; Holidays'!U21)</f>
        <v>5468</v>
      </c>
      <c r="V21" s="184">
        <f>Monthly!V21-(Saturdays!V21+'Sundays &amp; Holidays'!V21)</f>
        <v>59565</v>
      </c>
      <c r="W21" s="191">
        <f>Monthly!W21-(Saturdays!W21+'Sundays &amp; Holidays'!W21)</f>
        <v>31861</v>
      </c>
      <c r="X21" s="182">
        <f>Monthly!X21-(Saturdays!X21+'Sundays &amp; Holidays'!X21)</f>
        <v>46582</v>
      </c>
      <c r="Y21" s="186">
        <f>Monthly!Y21-(Saturdays!Y21+'Sundays &amp; Holidays'!Y21)</f>
        <v>15412</v>
      </c>
      <c r="Z21" s="184">
        <f>Monthly!Z21-(Saturdays!Z21+'Sundays &amp; Holidays'!Z21)</f>
        <v>61777</v>
      </c>
      <c r="AA21" s="182">
        <f>Monthly!AA21-(Saturdays!AA21+'Sundays &amp; Holidays'!AA21)</f>
        <v>87710</v>
      </c>
      <c r="AB21" s="158">
        <f t="shared" si="0"/>
        <v>582450</v>
      </c>
      <c r="AC21" s="159">
        <f t="shared" si="0"/>
        <v>539283</v>
      </c>
    </row>
    <row r="22" spans="1:29" x14ac:dyDescent="0.2">
      <c r="A22" s="136" t="s">
        <v>31</v>
      </c>
      <c r="B22" s="192">
        <f>Monthly!B22-(Saturdays!B22+'Sundays &amp; Holidays'!B22)</f>
        <v>34761</v>
      </c>
      <c r="C22" s="176">
        <f>Monthly!C22-(Saturdays!C22+'Sundays &amp; Holidays'!C22)</f>
        <v>75612</v>
      </c>
      <c r="D22" s="177">
        <f>Monthly!D22-(Saturdays!D22+'Sundays &amp; Holidays'!D22)</f>
        <v>18726</v>
      </c>
      <c r="E22" s="178">
        <f>Monthly!E22-(Saturdays!E22+'Sundays &amp; Holidays'!E22)</f>
        <v>26753</v>
      </c>
      <c r="F22" s="175">
        <f>Monthly!F22-(Saturdays!F22+'Sundays &amp; Holidays'!F22)</f>
        <v>27077</v>
      </c>
      <c r="G22" s="179">
        <f>Monthly!G22-(Saturdays!G22+'Sundays &amp; Holidays'!G22)</f>
        <v>54816</v>
      </c>
      <c r="H22" s="177">
        <f>Monthly!H22-(Saturdays!H22+'Sundays &amp; Holidays'!H22)</f>
        <v>52002</v>
      </c>
      <c r="I22" s="178">
        <f>Monthly!I22-(Saturdays!I22+'Sundays &amp; Holidays'!I22)</f>
        <v>103541</v>
      </c>
      <c r="J22" s="175">
        <f>Monthly!J22-(Saturdays!J22+'Sundays &amp; Holidays'!J22)</f>
        <v>13419</v>
      </c>
      <c r="K22" s="176">
        <f>Monthly!K22-(Saturdays!K22+'Sundays &amp; Holidays'!K22)</f>
        <v>6170</v>
      </c>
      <c r="L22" s="177">
        <f>Monthly!L22-(Saturdays!L22+'Sundays &amp; Holidays'!L22)</f>
        <v>60802</v>
      </c>
      <c r="M22" s="175">
        <f>Monthly!M22-(Saturdays!M22+'Sundays &amp; Holidays'!M22)</f>
        <v>18406</v>
      </c>
      <c r="N22" s="180">
        <f>Monthly!N22-(Saturdays!N22+'Sundays &amp; Holidays'!N22)</f>
        <v>82102</v>
      </c>
      <c r="O22" s="193">
        <f>Monthly!O22-(Saturdays!O22+'Sundays &amp; Holidays'!O22)</f>
        <v>53669</v>
      </c>
      <c r="P22" s="175">
        <f>Monthly!P22-(Saturdays!P22+'Sundays &amp; Holidays'!P22)</f>
        <v>38928</v>
      </c>
      <c r="Q22" s="176">
        <f>Monthly!Q22-(Saturdays!Q22+'Sundays &amp; Holidays'!Q22)</f>
        <v>38781</v>
      </c>
      <c r="R22" s="177">
        <f>Monthly!R22-(Saturdays!R22+'Sundays &amp; Holidays'!R22)</f>
        <v>37129</v>
      </c>
      <c r="S22" s="178">
        <f>Monthly!S22-(Saturdays!S22+'Sundays &amp; Holidays'!S22)</f>
        <v>54054</v>
      </c>
      <c r="T22" s="175">
        <f>Monthly!T22-(Saturdays!T22+'Sundays &amp; Holidays'!T22)</f>
        <v>23140</v>
      </c>
      <c r="U22" s="179">
        <f>Monthly!U22-(Saturdays!U22+'Sundays &amp; Holidays'!U22)</f>
        <v>5478</v>
      </c>
      <c r="V22" s="177">
        <f>Monthly!V22-(Saturdays!V22+'Sundays &amp; Holidays'!V22)</f>
        <v>66273</v>
      </c>
      <c r="W22" s="194">
        <f>Monthly!W22-(Saturdays!W22+'Sundays &amp; Holidays'!W22)</f>
        <v>33651</v>
      </c>
      <c r="X22" s="175">
        <f>Monthly!X22-(Saturdays!X22+'Sundays &amp; Holidays'!X22)</f>
        <v>42758</v>
      </c>
      <c r="Y22" s="179">
        <f>Monthly!Y22-(Saturdays!Y22+'Sundays &amp; Holidays'!Y22)</f>
        <v>17509</v>
      </c>
      <c r="Z22" s="177">
        <f>Monthly!Z22-(Saturdays!Z22+'Sundays &amp; Holidays'!Z22)</f>
        <v>59181</v>
      </c>
      <c r="AA22" s="175">
        <f>Monthly!AA22-(Saturdays!AA22+'Sundays &amp; Holidays'!AA22)</f>
        <v>89358</v>
      </c>
      <c r="AB22" s="158">
        <f t="shared" si="0"/>
        <v>556298</v>
      </c>
      <c r="AC22" s="159">
        <f t="shared" si="0"/>
        <v>577798</v>
      </c>
    </row>
    <row r="23" spans="1:29" x14ac:dyDescent="0.2">
      <c r="A23" s="145" t="s">
        <v>32</v>
      </c>
      <c r="B23" s="189">
        <f>Monthly!B23-(Saturdays!B23+'Sundays &amp; Holidays'!B23)</f>
        <v>36269</v>
      </c>
      <c r="C23" s="183">
        <f>Monthly!C23-(Saturdays!C23+'Sundays &amp; Holidays'!C23)</f>
        <v>57198</v>
      </c>
      <c r="D23" s="184">
        <f>Monthly!D23-(Saturdays!D23+'Sundays &amp; Holidays'!D23)</f>
        <v>12198</v>
      </c>
      <c r="E23" s="185">
        <f>Monthly!E23-(Saturdays!E23+'Sundays &amp; Holidays'!E23)</f>
        <v>22524</v>
      </c>
      <c r="F23" s="182">
        <f>Monthly!F23-(Saturdays!F23+'Sundays &amp; Holidays'!F23)</f>
        <v>24358</v>
      </c>
      <c r="G23" s="186">
        <f>Monthly!G23-(Saturdays!G23+'Sundays &amp; Holidays'!G23)</f>
        <v>51230</v>
      </c>
      <c r="H23" s="184">
        <f>Monthly!H23-(Saturdays!H23+'Sundays &amp; Holidays'!H23)</f>
        <v>46838</v>
      </c>
      <c r="I23" s="185">
        <f>Monthly!I23-(Saturdays!I23+'Sundays &amp; Holidays'!I23)</f>
        <v>85952</v>
      </c>
      <c r="J23" s="182">
        <f>Monthly!J23-(Saturdays!J23+'Sundays &amp; Holidays'!J23)</f>
        <v>9572</v>
      </c>
      <c r="K23" s="183">
        <f>Monthly!K23-(Saturdays!K23+'Sundays &amp; Holidays'!K23)</f>
        <v>4449</v>
      </c>
      <c r="L23" s="184">
        <f>Monthly!L23-(Saturdays!L23+'Sundays &amp; Holidays'!L23)</f>
        <v>44941</v>
      </c>
      <c r="M23" s="182">
        <f>Monthly!M23-(Saturdays!M23+'Sundays &amp; Holidays'!M23)</f>
        <v>19004</v>
      </c>
      <c r="N23" s="187">
        <f>Monthly!N23-(Saturdays!N23+'Sundays &amp; Holidays'!N23)</f>
        <v>64341</v>
      </c>
      <c r="O23" s="190">
        <f>Monthly!O23-(Saturdays!O23+'Sundays &amp; Holidays'!O23)</f>
        <v>51494</v>
      </c>
      <c r="P23" s="182">
        <f>Monthly!P23-(Saturdays!P23+'Sundays &amp; Holidays'!P23)</f>
        <v>27507</v>
      </c>
      <c r="Q23" s="183">
        <f>Monthly!Q23-(Saturdays!Q23+'Sundays &amp; Holidays'!Q23)</f>
        <v>34456</v>
      </c>
      <c r="R23" s="184">
        <f>Monthly!R23-(Saturdays!R23+'Sundays &amp; Holidays'!R23)</f>
        <v>31194</v>
      </c>
      <c r="S23" s="185">
        <f>Monthly!S23-(Saturdays!S23+'Sundays &amp; Holidays'!S23)</f>
        <v>43193</v>
      </c>
      <c r="T23" s="182">
        <f>Monthly!T23-(Saturdays!T23+'Sundays &amp; Holidays'!T23)</f>
        <v>12532</v>
      </c>
      <c r="U23" s="186">
        <f>Monthly!U23-(Saturdays!U23+'Sundays &amp; Holidays'!U23)</f>
        <v>6439</v>
      </c>
      <c r="V23" s="184">
        <f>Monthly!V23-(Saturdays!V23+'Sundays &amp; Holidays'!V23)</f>
        <v>52951</v>
      </c>
      <c r="W23" s="191">
        <f>Monthly!W23-(Saturdays!W23+'Sundays &amp; Holidays'!W23)</f>
        <v>33588</v>
      </c>
      <c r="X23" s="182">
        <f>Monthly!X23-(Saturdays!X23+'Sundays &amp; Holidays'!X23)</f>
        <v>28287</v>
      </c>
      <c r="Y23" s="186">
        <f>Monthly!Y23-(Saturdays!Y23+'Sundays &amp; Holidays'!Y23)</f>
        <v>15236</v>
      </c>
      <c r="Z23" s="184">
        <f>Monthly!Z23-(Saturdays!Z23+'Sundays &amp; Holidays'!Z23)</f>
        <v>51352</v>
      </c>
      <c r="AA23" s="182">
        <f>Monthly!AA23-(Saturdays!AA23+'Sundays &amp; Holidays'!AA23)</f>
        <v>68499</v>
      </c>
      <c r="AB23" s="158">
        <f t="shared" si="0"/>
        <v>442340</v>
      </c>
      <c r="AC23" s="159">
        <f t="shared" si="0"/>
        <v>493262</v>
      </c>
    </row>
    <row r="24" spans="1:29" x14ac:dyDescent="0.2">
      <c r="A24" s="136" t="s">
        <v>33</v>
      </c>
      <c r="B24" s="192">
        <f>Monthly!B24-(Saturdays!B24+'Sundays &amp; Holidays'!B24)</f>
        <v>30427</v>
      </c>
      <c r="C24" s="176">
        <f>Monthly!C24-(Saturdays!C24+'Sundays &amp; Holidays'!C24)</f>
        <v>34694</v>
      </c>
      <c r="D24" s="177">
        <f>Monthly!D24-(Saturdays!D24+'Sundays &amp; Holidays'!D24)</f>
        <v>9128</v>
      </c>
      <c r="E24" s="178">
        <f>Monthly!E24-(Saturdays!E24+'Sundays &amp; Holidays'!E24)</f>
        <v>15898</v>
      </c>
      <c r="F24" s="175">
        <f>Monthly!F24-(Saturdays!F24+'Sundays &amp; Holidays'!F24)</f>
        <v>21563</v>
      </c>
      <c r="G24" s="179">
        <f>Monthly!G24-(Saturdays!G24+'Sundays &amp; Holidays'!G24)</f>
        <v>35614</v>
      </c>
      <c r="H24" s="177">
        <f>Monthly!H24-(Saturdays!H24+'Sundays &amp; Holidays'!H24)</f>
        <v>39350</v>
      </c>
      <c r="I24" s="178">
        <f>Monthly!I24-(Saturdays!I24+'Sundays &amp; Holidays'!I24)</f>
        <v>57291</v>
      </c>
      <c r="J24" s="175">
        <f>Monthly!J24-(Saturdays!J24+'Sundays &amp; Holidays'!J24)</f>
        <v>7748</v>
      </c>
      <c r="K24" s="176">
        <f>Monthly!K24-(Saturdays!K24+'Sundays &amp; Holidays'!K24)</f>
        <v>2548</v>
      </c>
      <c r="L24" s="177">
        <f>Monthly!L24-(Saturdays!L24+'Sundays &amp; Holidays'!L24)</f>
        <v>27241</v>
      </c>
      <c r="M24" s="175">
        <f>Monthly!M24-(Saturdays!M24+'Sundays &amp; Holidays'!M24)</f>
        <v>18654</v>
      </c>
      <c r="N24" s="180">
        <f>Monthly!N24-(Saturdays!N24+'Sundays &amp; Holidays'!N24)</f>
        <v>45180</v>
      </c>
      <c r="O24" s="193">
        <f>Monthly!O24-(Saturdays!O24+'Sundays &amp; Holidays'!O24)</f>
        <v>42878</v>
      </c>
      <c r="P24" s="175">
        <f>Monthly!P24-(Saturdays!P24+'Sundays &amp; Holidays'!P24)</f>
        <v>18232</v>
      </c>
      <c r="Q24" s="176">
        <f>Monthly!Q24-(Saturdays!Q24+'Sundays &amp; Holidays'!Q24)</f>
        <v>28262</v>
      </c>
      <c r="R24" s="177">
        <f>Monthly!R24-(Saturdays!R24+'Sundays &amp; Holidays'!R24)</f>
        <v>23291</v>
      </c>
      <c r="S24" s="178">
        <f>Monthly!S24-(Saturdays!S24+'Sundays &amp; Holidays'!S24)</f>
        <v>31933</v>
      </c>
      <c r="T24" s="175">
        <f>Monthly!T24-(Saturdays!T24+'Sundays &amp; Holidays'!T24)</f>
        <v>7061</v>
      </c>
      <c r="U24" s="179">
        <f>Monthly!U24-(Saturdays!U24+'Sundays &amp; Holidays'!U24)</f>
        <v>5722</v>
      </c>
      <c r="V24" s="177">
        <f>Monthly!V24-(Saturdays!V24+'Sundays &amp; Holidays'!V24)</f>
        <v>38095</v>
      </c>
      <c r="W24" s="194">
        <f>Monthly!W24-(Saturdays!W24+'Sundays &amp; Holidays'!W24)</f>
        <v>29606</v>
      </c>
      <c r="X24" s="175">
        <f>Monthly!X24-(Saturdays!X24+'Sundays &amp; Holidays'!X24)</f>
        <v>17843</v>
      </c>
      <c r="Y24" s="179">
        <f>Monthly!Y24-(Saturdays!Y24+'Sundays &amp; Holidays'!Y24)</f>
        <v>13259</v>
      </c>
      <c r="Z24" s="177">
        <f>Monthly!Z24-(Saturdays!Z24+'Sundays &amp; Holidays'!Z24)</f>
        <v>40051</v>
      </c>
      <c r="AA24" s="175">
        <f>Monthly!AA24-(Saturdays!AA24+'Sundays &amp; Holidays'!AA24)</f>
        <v>46173</v>
      </c>
      <c r="AB24" s="158">
        <f t="shared" si="0"/>
        <v>325210</v>
      </c>
      <c r="AC24" s="159">
        <f t="shared" si="0"/>
        <v>362532</v>
      </c>
    </row>
    <row r="25" spans="1:29" x14ac:dyDescent="0.2">
      <c r="A25" s="145" t="s">
        <v>34</v>
      </c>
      <c r="B25" s="189">
        <f>Monthly!B25-(Saturdays!B25+'Sundays &amp; Holidays'!B25)</f>
        <v>10832</v>
      </c>
      <c r="C25" s="183">
        <f>Monthly!C25-(Saturdays!C25+'Sundays &amp; Holidays'!C25)</f>
        <v>21553</v>
      </c>
      <c r="D25" s="184">
        <f>Monthly!D25-(Saturdays!D25+'Sundays &amp; Holidays'!D25)</f>
        <v>4463</v>
      </c>
      <c r="E25" s="185">
        <f>Monthly!E25-(Saturdays!E25+'Sundays &amp; Holidays'!E25)</f>
        <v>11622</v>
      </c>
      <c r="F25" s="182">
        <f>Monthly!F25-(Saturdays!F25+'Sundays &amp; Holidays'!F25)</f>
        <v>10988</v>
      </c>
      <c r="G25" s="186">
        <f>Monthly!G25-(Saturdays!G25+'Sundays &amp; Holidays'!G25)</f>
        <v>27801</v>
      </c>
      <c r="H25" s="184">
        <f>Monthly!H25-(Saturdays!H25+'Sundays &amp; Holidays'!H25)</f>
        <v>19783</v>
      </c>
      <c r="I25" s="185">
        <f>Monthly!I25-(Saturdays!I25+'Sundays &amp; Holidays'!I25)</f>
        <v>41177</v>
      </c>
      <c r="J25" s="182">
        <f>Monthly!J25-(Saturdays!J25+'Sundays &amp; Holidays'!J25)</f>
        <v>3732</v>
      </c>
      <c r="K25" s="183">
        <f>Monthly!K25-(Saturdays!K25+'Sundays &amp; Holidays'!K25)</f>
        <v>1770</v>
      </c>
      <c r="L25" s="184">
        <f>Monthly!L25-(Saturdays!L25+'Sundays &amp; Holidays'!L25)</f>
        <v>19759</v>
      </c>
      <c r="M25" s="182">
        <f>Monthly!M25-(Saturdays!M25+'Sundays &amp; Holidays'!M25)</f>
        <v>13099</v>
      </c>
      <c r="N25" s="187">
        <f>Monthly!N25-(Saturdays!N25+'Sundays &amp; Holidays'!N25)</f>
        <v>38632</v>
      </c>
      <c r="O25" s="190">
        <f>Monthly!O25-(Saturdays!O25+'Sundays &amp; Holidays'!O25)</f>
        <v>33566</v>
      </c>
      <c r="P25" s="182">
        <f>Monthly!P25-(Saturdays!P25+'Sundays &amp; Holidays'!P25)</f>
        <v>12366</v>
      </c>
      <c r="Q25" s="183">
        <f>Monthly!Q25-(Saturdays!Q25+'Sundays &amp; Holidays'!Q25)</f>
        <v>20892</v>
      </c>
      <c r="R25" s="184">
        <f>Monthly!R25-(Saturdays!R25+'Sundays &amp; Holidays'!R25)</f>
        <v>16821</v>
      </c>
      <c r="S25" s="185">
        <f>Monthly!S25-(Saturdays!S25+'Sundays &amp; Holidays'!S25)</f>
        <v>25212</v>
      </c>
      <c r="T25" s="182">
        <f>Monthly!T25-(Saturdays!T25+'Sundays &amp; Holidays'!T25)</f>
        <v>3970</v>
      </c>
      <c r="U25" s="186">
        <f>Monthly!U25-(Saturdays!U25+'Sundays &amp; Holidays'!U25)</f>
        <v>5008</v>
      </c>
      <c r="V25" s="184">
        <f>Monthly!V25-(Saturdays!V25+'Sundays &amp; Holidays'!V25)</f>
        <v>28262</v>
      </c>
      <c r="W25" s="191">
        <f>Monthly!W25-(Saturdays!W25+'Sundays &amp; Holidays'!W25)</f>
        <v>18844</v>
      </c>
      <c r="X25" s="182">
        <f>Monthly!X25-(Saturdays!X25+'Sundays &amp; Holidays'!X25)</f>
        <v>10896</v>
      </c>
      <c r="Y25" s="186">
        <f>Monthly!Y25-(Saturdays!Y25+'Sundays &amp; Holidays'!Y25)</f>
        <v>9851</v>
      </c>
      <c r="Z25" s="184">
        <f>Monthly!Z25-(Saturdays!Z25+'Sundays &amp; Holidays'!Z25)</f>
        <v>26171</v>
      </c>
      <c r="AA25" s="182">
        <f>Monthly!AA25-(Saturdays!AA25+'Sundays &amp; Holidays'!AA25)</f>
        <v>32492</v>
      </c>
      <c r="AB25" s="158">
        <f t="shared" si="0"/>
        <v>206675</v>
      </c>
      <c r="AC25" s="159">
        <f t="shared" si="0"/>
        <v>262887</v>
      </c>
    </row>
    <row r="26" spans="1:29" x14ac:dyDescent="0.2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9808</v>
      </c>
      <c r="D26" s="177">
        <f>Monthly!D26-(Saturdays!D26+'Sundays &amp; Holidays'!D26)</f>
        <v>153</v>
      </c>
      <c r="E26" s="178">
        <f>Monthly!E26-(Saturdays!E26+'Sundays &amp; Holidays'!E26)</f>
        <v>6468</v>
      </c>
      <c r="F26" s="175">
        <f>Monthly!F26-(Saturdays!F26+'Sundays &amp; Holidays'!F26)</f>
        <v>405</v>
      </c>
      <c r="G26" s="179">
        <f>Monthly!G26-(Saturdays!G26+'Sundays &amp; Holidays'!G26)</f>
        <v>16552</v>
      </c>
      <c r="H26" s="177">
        <f>Monthly!H26-(Saturdays!H26+'Sundays &amp; Holidays'!H26)</f>
        <v>2216</v>
      </c>
      <c r="I26" s="178">
        <f>Monthly!I26-(Saturdays!I26+'Sundays &amp; Holidays'!I26)</f>
        <v>18408</v>
      </c>
      <c r="J26" s="175">
        <f>Monthly!J26-(Saturdays!J26+'Sundays &amp; Holidays'!J26)</f>
        <v>954</v>
      </c>
      <c r="K26" s="176">
        <f>Monthly!K26-(Saturdays!K26+'Sundays &amp; Holidays'!K26)</f>
        <v>920</v>
      </c>
      <c r="L26" s="177">
        <f>Monthly!L26-(Saturdays!L26+'Sundays &amp; Holidays'!L26)</f>
        <v>11979</v>
      </c>
      <c r="M26" s="175">
        <f>Monthly!M26-(Saturdays!M26+'Sundays &amp; Holidays'!M26)</f>
        <v>2582</v>
      </c>
      <c r="N26" s="180">
        <f>Monthly!N26-(Saturdays!N26+'Sundays &amp; Holidays'!N26)</f>
        <v>10167</v>
      </c>
      <c r="O26" s="193">
        <f>Monthly!O26-(Saturdays!O26+'Sundays &amp; Holidays'!O26)</f>
        <v>5830</v>
      </c>
      <c r="P26" s="175">
        <f>Monthly!P26-(Saturdays!P26+'Sundays &amp; Holidays'!P26)</f>
        <v>2455</v>
      </c>
      <c r="Q26" s="176">
        <f>Monthly!Q26-(Saturdays!Q26+'Sundays &amp; Holidays'!Q26)</f>
        <v>3976</v>
      </c>
      <c r="R26" s="177">
        <f>Monthly!R26-(Saturdays!R26+'Sundays &amp; Holidays'!R26)</f>
        <v>4026</v>
      </c>
      <c r="S26" s="178">
        <f>Monthly!S26-(Saturdays!S26+'Sundays &amp; Holidays'!S26)</f>
        <v>2461</v>
      </c>
      <c r="T26" s="175">
        <f>Monthly!T26-(Saturdays!T26+'Sundays &amp; Holidays'!T26)</f>
        <v>874</v>
      </c>
      <c r="U26" s="179">
        <f>Monthly!U26-(Saturdays!U26+'Sundays &amp; Holidays'!U26)</f>
        <v>409</v>
      </c>
      <c r="V26" s="177">
        <f>Monthly!V26-(Saturdays!V26+'Sundays &amp; Holidays'!V26)</f>
        <v>4638</v>
      </c>
      <c r="W26" s="194">
        <f>Monthly!W26-(Saturdays!W26+'Sundays &amp; Holidays'!W26)</f>
        <v>991</v>
      </c>
      <c r="X26" s="175">
        <f>Monthly!X26-(Saturdays!X26+'Sundays &amp; Holidays'!X26)</f>
        <v>2147</v>
      </c>
      <c r="Y26" s="179">
        <f>Monthly!Y26-(Saturdays!Y26+'Sundays &amp; Holidays'!Y26)</f>
        <v>567</v>
      </c>
      <c r="Z26" s="177">
        <f>Monthly!Z26-(Saturdays!Z26+'Sundays &amp; Holidays'!Z26)</f>
        <v>2101</v>
      </c>
      <c r="AA26" s="175">
        <f>Monthly!AA26-(Saturdays!AA26+'Sundays &amp; Holidays'!AA26)</f>
        <v>3338</v>
      </c>
      <c r="AB26" s="158">
        <f t="shared" si="0"/>
        <v>42115</v>
      </c>
      <c r="AC26" s="159">
        <f t="shared" si="0"/>
        <v>72310</v>
      </c>
    </row>
    <row r="27" spans="1:29" x14ac:dyDescent="0.2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1</v>
      </c>
      <c r="D27" s="184">
        <f>Monthly!D27-(Saturdays!D27+'Sundays &amp; Holidays'!D27)</f>
        <v>0</v>
      </c>
      <c r="E27" s="185">
        <f>Monthly!E27-(Saturdays!E27+'Sundays &amp; Holidays'!E27)</f>
        <v>0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0</v>
      </c>
      <c r="I27" s="185">
        <f>Monthly!I27-(Saturdays!I27+'Sundays &amp; Holidays'!I27)</f>
        <v>1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1</v>
      </c>
      <c r="M27" s="182">
        <f>Monthly!M27-(Saturdays!M27+'Sundays &amp; Holidays'!M27)</f>
        <v>0</v>
      </c>
      <c r="N27" s="187">
        <f>Monthly!N27-(Saturdays!N27+'Sundays &amp; Holidays'!N27)</f>
        <v>0</v>
      </c>
      <c r="O27" s="190">
        <f>Monthly!O27-(Saturdays!O27+'Sundays &amp; Holidays'!O27)</f>
        <v>0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0</v>
      </c>
      <c r="S27" s="185">
        <f>Monthly!S27-(Saturdays!S27+'Sundays &amp; Holidays'!S27)</f>
        <v>0</v>
      </c>
      <c r="T27" s="182">
        <f>Monthly!T27-(Saturdays!T27+'Sundays &amp; Holidays'!T27)</f>
        <v>0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0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1</v>
      </c>
      <c r="AC27" s="159">
        <f t="shared" si="0"/>
        <v>2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2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0</v>
      </c>
      <c r="AC28" s="159">
        <f t="shared" si="0"/>
        <v>2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1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1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0</v>
      </c>
      <c r="AC30" s="159">
        <f>+C30+E30+G30+I30+K30+M30+O30+Q30+S30+U30+W30+Y30+AA30</f>
        <v>2</v>
      </c>
    </row>
    <row r="31" spans="1:29" ht="14.25" thickTop="1" thickBot="1" x14ac:dyDescent="0.25">
      <c r="A31" s="241" t="s">
        <v>13</v>
      </c>
      <c r="B31" s="20">
        <f t="shared" ref="B31:AA31" si="1">SUM(B7:B30)</f>
        <v>584020</v>
      </c>
      <c r="C31" s="21">
        <f t="shared" si="1"/>
        <v>563626</v>
      </c>
      <c r="D31" s="242">
        <f t="shared" si="1"/>
        <v>268421</v>
      </c>
      <c r="E31" s="243">
        <f t="shared" si="1"/>
        <v>263012</v>
      </c>
      <c r="F31" s="20">
        <f t="shared" si="1"/>
        <v>594985</v>
      </c>
      <c r="G31" s="21">
        <f t="shared" si="1"/>
        <v>506426</v>
      </c>
      <c r="H31" s="242">
        <f t="shared" si="1"/>
        <v>825319</v>
      </c>
      <c r="I31" s="243">
        <f t="shared" si="1"/>
        <v>894931</v>
      </c>
      <c r="J31" s="20">
        <f t="shared" si="1"/>
        <v>125796</v>
      </c>
      <c r="K31" s="21">
        <f t="shared" si="1"/>
        <v>139358</v>
      </c>
      <c r="L31" s="242">
        <f t="shared" si="1"/>
        <v>479638</v>
      </c>
      <c r="M31" s="243">
        <f t="shared" si="1"/>
        <v>488766</v>
      </c>
      <c r="N31" s="20">
        <f t="shared" si="1"/>
        <v>852121</v>
      </c>
      <c r="O31" s="21">
        <f t="shared" si="1"/>
        <v>855965</v>
      </c>
      <c r="P31" s="242">
        <f t="shared" si="1"/>
        <v>448616</v>
      </c>
      <c r="Q31" s="243">
        <f t="shared" si="1"/>
        <v>441388</v>
      </c>
      <c r="R31" s="20">
        <f t="shared" si="1"/>
        <v>527266</v>
      </c>
      <c r="S31" s="21">
        <f t="shared" si="1"/>
        <v>552140</v>
      </c>
      <c r="T31" s="242">
        <f t="shared" si="1"/>
        <v>152855</v>
      </c>
      <c r="U31" s="243">
        <f t="shared" si="1"/>
        <v>170379</v>
      </c>
      <c r="V31" s="20">
        <f t="shared" si="1"/>
        <v>501426</v>
      </c>
      <c r="W31" s="21">
        <f t="shared" si="1"/>
        <v>586140</v>
      </c>
      <c r="X31" s="242">
        <f t="shared" si="1"/>
        <v>428835</v>
      </c>
      <c r="Y31" s="243">
        <f t="shared" si="1"/>
        <v>266837</v>
      </c>
      <c r="Z31" s="20">
        <f t="shared" si="1"/>
        <v>856473</v>
      </c>
      <c r="AA31" s="21">
        <f t="shared" si="1"/>
        <v>889664</v>
      </c>
      <c r="AB31" s="242">
        <f>SUM(AB7:AB30)</f>
        <v>6645771</v>
      </c>
      <c r="AC31" s="21">
        <f>SUM(AC7:AC30)</f>
        <v>6618632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2" t="s">
        <v>0</v>
      </c>
      <c r="B37" s="306" t="s">
        <v>1</v>
      </c>
      <c r="C37" s="307"/>
      <c r="D37" s="306" t="s">
        <v>2</v>
      </c>
      <c r="E37" s="307"/>
      <c r="F37" s="306" t="s">
        <v>3</v>
      </c>
      <c r="G37" s="307"/>
      <c r="H37" s="306" t="s">
        <v>4</v>
      </c>
      <c r="I37" s="307"/>
      <c r="J37" s="306" t="s">
        <v>5</v>
      </c>
      <c r="K37" s="307"/>
      <c r="L37" s="306" t="s">
        <v>6</v>
      </c>
      <c r="M37" s="307"/>
      <c r="N37" s="306" t="s">
        <v>7</v>
      </c>
      <c r="O37" s="307"/>
      <c r="P37" s="306" t="s">
        <v>8</v>
      </c>
      <c r="Q37" s="307"/>
      <c r="R37" s="306" t="s">
        <v>9</v>
      </c>
      <c r="S37" s="307"/>
      <c r="T37" s="306" t="s">
        <v>10</v>
      </c>
      <c r="U37" s="307"/>
      <c r="V37" s="306" t="s">
        <v>11</v>
      </c>
      <c r="W37" s="307"/>
      <c r="X37" s="306" t="s">
        <v>12</v>
      </c>
      <c r="Y37" s="307"/>
      <c r="Z37" s="306" t="s">
        <v>40</v>
      </c>
      <c r="AA37" s="307"/>
      <c r="AB37" s="306" t="s">
        <v>47</v>
      </c>
      <c r="AC37" s="307"/>
    </row>
    <row r="38" spans="1:29" ht="15" thickTop="1" thickBot="1" x14ac:dyDescent="0.3">
      <c r="A38" s="313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2">
      <c r="A40" s="136" t="s">
        <v>17</v>
      </c>
      <c r="B40" s="175">
        <f t="shared" ref="B40:AA40" si="3">+B8/$B$65</f>
        <v>373.57142857142856</v>
      </c>
      <c r="C40" s="176">
        <f t="shared" si="3"/>
        <v>0</v>
      </c>
      <c r="D40" s="177">
        <f t="shared" si="3"/>
        <v>285.95238095238096</v>
      </c>
      <c r="E40" s="178">
        <f t="shared" si="3"/>
        <v>3.4285714285714284</v>
      </c>
      <c r="F40" s="175">
        <f t="shared" si="3"/>
        <v>710.28571428571433</v>
      </c>
      <c r="G40" s="179">
        <f t="shared" si="3"/>
        <v>8.5238095238095237</v>
      </c>
      <c r="H40" s="177">
        <f t="shared" si="3"/>
        <v>526.23809523809518</v>
      </c>
      <c r="I40" s="178">
        <f t="shared" si="3"/>
        <v>54.047619047619051</v>
      </c>
      <c r="J40" s="175">
        <f t="shared" si="3"/>
        <v>9.5714285714285712</v>
      </c>
      <c r="K40" s="179">
        <f t="shared" si="3"/>
        <v>25.714285714285715</v>
      </c>
      <c r="L40" s="177">
        <f t="shared" si="3"/>
        <v>67.428571428571431</v>
      </c>
      <c r="M40" s="175">
        <f t="shared" si="3"/>
        <v>98.19047619047619</v>
      </c>
      <c r="N40" s="180">
        <f t="shared" si="3"/>
        <v>227.66666666666666</v>
      </c>
      <c r="O40" s="181">
        <f t="shared" si="3"/>
        <v>160.1904761904762</v>
      </c>
      <c r="P40" s="175">
        <f t="shared" si="3"/>
        <v>76.666666666666671</v>
      </c>
      <c r="Q40" s="179">
        <f t="shared" si="3"/>
        <v>44.571428571428569</v>
      </c>
      <c r="R40" s="177">
        <f t="shared" si="3"/>
        <v>33.047619047619051</v>
      </c>
      <c r="S40" s="178">
        <f t="shared" si="3"/>
        <v>40.142857142857146</v>
      </c>
      <c r="T40" s="175">
        <f t="shared" si="3"/>
        <v>1.1904761904761905</v>
      </c>
      <c r="U40" s="179">
        <f t="shared" si="3"/>
        <v>5.7619047619047619</v>
      </c>
      <c r="V40" s="177">
        <f t="shared" si="3"/>
        <v>16.238095238095237</v>
      </c>
      <c r="W40" s="178">
        <f t="shared" si="3"/>
        <v>9.8571428571428577</v>
      </c>
      <c r="X40" s="175">
        <f t="shared" si="3"/>
        <v>2.2380952380952381</v>
      </c>
      <c r="Y40" s="179">
        <f t="shared" si="3"/>
        <v>0</v>
      </c>
      <c r="Z40" s="177">
        <f t="shared" si="3"/>
        <v>0</v>
      </c>
      <c r="AA40" s="175">
        <f t="shared" si="3"/>
        <v>4.7619047619047616E-2</v>
      </c>
      <c r="AB40" s="158">
        <f>+B40+D40+F40+H40+J40+L40+N40+P40+R40+T40+V40+X40+Z40</f>
        <v>2330.0952380952385</v>
      </c>
      <c r="AC40" s="159">
        <f>+C40+E40+G40+I40+K40+M40+O40+Q40+S40+U40+W40+Y40+AA40</f>
        <v>450.47619047619048</v>
      </c>
    </row>
    <row r="41" spans="1:29" x14ac:dyDescent="0.2">
      <c r="A41" s="145" t="s">
        <v>18</v>
      </c>
      <c r="B41" s="182">
        <f t="shared" ref="B41:AA41" si="4">+B9/$B$65</f>
        <v>1775.7619047619048</v>
      </c>
      <c r="C41" s="183">
        <f t="shared" si="4"/>
        <v>61.571428571428569</v>
      </c>
      <c r="D41" s="184">
        <f t="shared" si="4"/>
        <v>958.90476190476193</v>
      </c>
      <c r="E41" s="185">
        <f t="shared" si="4"/>
        <v>171.23809523809524</v>
      </c>
      <c r="F41" s="182">
        <f t="shared" si="4"/>
        <v>2638.8095238095239</v>
      </c>
      <c r="G41" s="186">
        <f t="shared" si="4"/>
        <v>356.23809523809524</v>
      </c>
      <c r="H41" s="184">
        <f t="shared" si="4"/>
        <v>2190.2857142857142</v>
      </c>
      <c r="I41" s="185">
        <f t="shared" si="4"/>
        <v>753.33333333333337</v>
      </c>
      <c r="J41" s="182">
        <f t="shared" si="4"/>
        <v>80.047619047619051</v>
      </c>
      <c r="K41" s="186">
        <f t="shared" si="4"/>
        <v>313.09523809523807</v>
      </c>
      <c r="L41" s="184">
        <f t="shared" si="4"/>
        <v>528.42857142857144</v>
      </c>
      <c r="M41" s="182">
        <f t="shared" si="4"/>
        <v>1037.6666666666667</v>
      </c>
      <c r="N41" s="187">
        <f t="shared" si="4"/>
        <v>1627.4761904761904</v>
      </c>
      <c r="O41" s="188">
        <f t="shared" si="4"/>
        <v>1976.4761904761904</v>
      </c>
      <c r="P41" s="182">
        <f t="shared" si="4"/>
        <v>782.71428571428567</v>
      </c>
      <c r="Q41" s="186">
        <f t="shared" si="4"/>
        <v>918.04761904761904</v>
      </c>
      <c r="R41" s="184">
        <f t="shared" si="4"/>
        <v>950.57142857142856</v>
      </c>
      <c r="S41" s="185">
        <f t="shared" si="4"/>
        <v>1136.952380952381</v>
      </c>
      <c r="T41" s="182">
        <f t="shared" si="4"/>
        <v>140.38095238095238</v>
      </c>
      <c r="U41" s="186">
        <f t="shared" si="4"/>
        <v>608.71428571428567</v>
      </c>
      <c r="V41" s="184">
        <f t="shared" si="4"/>
        <v>637.09523809523807</v>
      </c>
      <c r="W41" s="185">
        <f t="shared" si="4"/>
        <v>1522.1428571428571</v>
      </c>
      <c r="X41" s="182">
        <f t="shared" si="4"/>
        <v>834.42857142857144</v>
      </c>
      <c r="Y41" s="186">
        <f t="shared" si="4"/>
        <v>668.71428571428567</v>
      </c>
      <c r="Z41" s="184">
        <f t="shared" si="4"/>
        <v>1893.5238095238096</v>
      </c>
      <c r="AA41" s="182">
        <f t="shared" si="4"/>
        <v>1208.4285714285713</v>
      </c>
      <c r="AB41" s="158">
        <f t="shared" ref="AB41:AB62" si="5">+B41+D41+F41+H41+J41+L41+N41+P41+R41+T41+V41+X41+Z41</f>
        <v>15038.428571428572</v>
      </c>
      <c r="AC41" s="159">
        <f t="shared" ref="AC41:AC62" si="6">+C41+E41+G41+I41+K41+M41+O41+Q41+S41+U41+W41+Y41+AA41</f>
        <v>10732.619047619048</v>
      </c>
    </row>
    <row r="42" spans="1:29" x14ac:dyDescent="0.2">
      <c r="A42" s="136" t="s">
        <v>19</v>
      </c>
      <c r="B42" s="175">
        <f t="shared" ref="B42:AA42" si="7">+B10/$B$65</f>
        <v>2888.3333333333335</v>
      </c>
      <c r="C42" s="176">
        <f t="shared" si="7"/>
        <v>1172.4761904761904</v>
      </c>
      <c r="D42" s="177">
        <f t="shared" si="7"/>
        <v>1182.7142857142858</v>
      </c>
      <c r="E42" s="178">
        <f t="shared" si="7"/>
        <v>797.57142857142856</v>
      </c>
      <c r="F42" s="175">
        <f t="shared" si="7"/>
        <v>3021.9523809523807</v>
      </c>
      <c r="G42" s="179">
        <f t="shared" si="7"/>
        <v>1279.6190476190477</v>
      </c>
      <c r="H42" s="177">
        <f t="shared" si="7"/>
        <v>3281.0952380952381</v>
      </c>
      <c r="I42" s="178">
        <f t="shared" si="7"/>
        <v>1835.1904761904761</v>
      </c>
      <c r="J42" s="175">
        <f t="shared" si="7"/>
        <v>182.0952380952381</v>
      </c>
      <c r="K42" s="179">
        <f t="shared" si="7"/>
        <v>676</v>
      </c>
      <c r="L42" s="177">
        <f t="shared" si="7"/>
        <v>958.90476190476193</v>
      </c>
      <c r="M42" s="175">
        <f t="shared" si="7"/>
        <v>2220.5714285714284</v>
      </c>
      <c r="N42" s="180">
        <f t="shared" si="7"/>
        <v>2800.6666666666665</v>
      </c>
      <c r="O42" s="181">
        <f t="shared" si="7"/>
        <v>3438.6666666666665</v>
      </c>
      <c r="P42" s="175">
        <f t="shared" si="7"/>
        <v>1716.2380952380952</v>
      </c>
      <c r="Q42" s="179">
        <f t="shared" si="7"/>
        <v>1722.047619047619</v>
      </c>
      <c r="R42" s="177">
        <f t="shared" si="7"/>
        <v>2010.7619047619048</v>
      </c>
      <c r="S42" s="178">
        <f t="shared" si="7"/>
        <v>1772.952380952381</v>
      </c>
      <c r="T42" s="175">
        <f t="shared" si="7"/>
        <v>283.14285714285717</v>
      </c>
      <c r="U42" s="179">
        <f t="shared" si="7"/>
        <v>1206.952380952381</v>
      </c>
      <c r="V42" s="177">
        <f t="shared" si="7"/>
        <v>1157.1904761904761</v>
      </c>
      <c r="W42" s="178">
        <f t="shared" si="7"/>
        <v>2692.6666666666665</v>
      </c>
      <c r="X42" s="175">
        <f t="shared" si="7"/>
        <v>1729.7142857142858</v>
      </c>
      <c r="Y42" s="179">
        <f t="shared" si="7"/>
        <v>1237.8095238095239</v>
      </c>
      <c r="Z42" s="177">
        <f t="shared" si="7"/>
        <v>3111.1428571428573</v>
      </c>
      <c r="AA42" s="175">
        <f t="shared" si="7"/>
        <v>2117.8095238095239</v>
      </c>
      <c r="AB42" s="158">
        <f t="shared" si="5"/>
        <v>24323.952380952385</v>
      </c>
      <c r="AC42" s="159">
        <f t="shared" si="6"/>
        <v>22170.333333333332</v>
      </c>
    </row>
    <row r="43" spans="1:29" x14ac:dyDescent="0.2">
      <c r="A43" s="145" t="s">
        <v>20</v>
      </c>
      <c r="B43" s="182">
        <f t="shared" ref="B43:AA43" si="8">+B11/$B$65</f>
        <v>3133.9523809523807</v>
      </c>
      <c r="C43" s="183">
        <f t="shared" si="8"/>
        <v>1222.4285714285713</v>
      </c>
      <c r="D43" s="184">
        <f t="shared" si="8"/>
        <v>1126.4761904761904</v>
      </c>
      <c r="E43" s="185">
        <f t="shared" si="8"/>
        <v>1088.5238095238096</v>
      </c>
      <c r="F43" s="182">
        <f t="shared" si="8"/>
        <v>2809.7619047619046</v>
      </c>
      <c r="G43" s="186">
        <f t="shared" si="8"/>
        <v>1435.8571428571429</v>
      </c>
      <c r="H43" s="184">
        <f t="shared" si="8"/>
        <v>3721.4761904761904</v>
      </c>
      <c r="I43" s="185">
        <f t="shared" si="8"/>
        <v>2251.1904761904761</v>
      </c>
      <c r="J43" s="182">
        <f t="shared" si="8"/>
        <v>252.14285714285714</v>
      </c>
      <c r="K43" s="186">
        <f t="shared" si="8"/>
        <v>1008.952380952381</v>
      </c>
      <c r="L43" s="184">
        <f t="shared" si="8"/>
        <v>1036.8571428571429</v>
      </c>
      <c r="M43" s="182">
        <f t="shared" si="8"/>
        <v>3247.1904761904761</v>
      </c>
      <c r="N43" s="187">
        <f t="shared" si="8"/>
        <v>2825.9523809523807</v>
      </c>
      <c r="O43" s="188">
        <f t="shared" si="8"/>
        <v>4152.3809523809523</v>
      </c>
      <c r="P43" s="182">
        <f t="shared" si="8"/>
        <v>2019.4761904761904</v>
      </c>
      <c r="Q43" s="186">
        <f t="shared" si="8"/>
        <v>2007.9047619047619</v>
      </c>
      <c r="R43" s="184">
        <f t="shared" si="8"/>
        <v>2442.1904761904761</v>
      </c>
      <c r="S43" s="185">
        <f t="shared" si="8"/>
        <v>1887.3333333333333</v>
      </c>
      <c r="T43" s="182">
        <f t="shared" si="8"/>
        <v>318.85714285714283</v>
      </c>
      <c r="U43" s="186">
        <f t="shared" si="8"/>
        <v>1484.5714285714287</v>
      </c>
      <c r="V43" s="184">
        <f t="shared" si="8"/>
        <v>1104.8095238095239</v>
      </c>
      <c r="W43" s="185">
        <f t="shared" si="8"/>
        <v>2938.2380952380954</v>
      </c>
      <c r="X43" s="182">
        <f t="shared" si="8"/>
        <v>1786.1428571428571</v>
      </c>
      <c r="Y43" s="186">
        <f t="shared" si="8"/>
        <v>1769.6190476190477</v>
      </c>
      <c r="Z43" s="184">
        <f t="shared" si="8"/>
        <v>3699.4761904761904</v>
      </c>
      <c r="AA43" s="182">
        <f t="shared" si="8"/>
        <v>2529.1428571428573</v>
      </c>
      <c r="AB43" s="158">
        <f t="shared" si="5"/>
        <v>26277.571428571428</v>
      </c>
      <c r="AC43" s="159">
        <f t="shared" si="6"/>
        <v>27023.333333333332</v>
      </c>
    </row>
    <row r="44" spans="1:29" x14ac:dyDescent="0.2">
      <c r="A44" s="136" t="s">
        <v>21</v>
      </c>
      <c r="B44" s="175">
        <f t="shared" ref="B44:AA44" si="9">+B12/$B$65</f>
        <v>2453.6666666666665</v>
      </c>
      <c r="C44" s="176">
        <f t="shared" si="9"/>
        <v>1057.9047619047619</v>
      </c>
      <c r="D44" s="177">
        <f t="shared" si="9"/>
        <v>857.38095238095241</v>
      </c>
      <c r="E44" s="178">
        <f t="shared" si="9"/>
        <v>833.90476190476193</v>
      </c>
      <c r="F44" s="175">
        <f t="shared" si="9"/>
        <v>2371.0952380952381</v>
      </c>
      <c r="G44" s="179">
        <f t="shared" si="9"/>
        <v>1111.1428571428571</v>
      </c>
      <c r="H44" s="177">
        <f t="shared" si="9"/>
        <v>3040.0952380952381</v>
      </c>
      <c r="I44" s="178">
        <f t="shared" si="9"/>
        <v>2037.047619047619</v>
      </c>
      <c r="J44" s="175">
        <f t="shared" si="9"/>
        <v>223.1904761904762</v>
      </c>
      <c r="K44" s="179">
        <f t="shared" si="9"/>
        <v>805.61904761904759</v>
      </c>
      <c r="L44" s="177">
        <f t="shared" si="9"/>
        <v>852.76190476190482</v>
      </c>
      <c r="M44" s="175">
        <f t="shared" si="9"/>
        <v>2864.1904761904761</v>
      </c>
      <c r="N44" s="180">
        <f t="shared" si="9"/>
        <v>2234.5238095238096</v>
      </c>
      <c r="O44" s="181">
        <f t="shared" si="9"/>
        <v>3682.6666666666665</v>
      </c>
      <c r="P44" s="175">
        <f t="shared" si="9"/>
        <v>1495.1428571428571</v>
      </c>
      <c r="Q44" s="179">
        <f t="shared" si="9"/>
        <v>1648.952380952381</v>
      </c>
      <c r="R44" s="177">
        <f t="shared" si="9"/>
        <v>2000.6666666666667</v>
      </c>
      <c r="S44" s="178">
        <f t="shared" si="9"/>
        <v>1478.8571428571429</v>
      </c>
      <c r="T44" s="175">
        <f t="shared" si="9"/>
        <v>231.0952380952381</v>
      </c>
      <c r="U44" s="179">
        <f t="shared" si="9"/>
        <v>1009.952380952381</v>
      </c>
      <c r="V44" s="177">
        <f t="shared" si="9"/>
        <v>819.71428571428567</v>
      </c>
      <c r="W44" s="178">
        <f t="shared" si="9"/>
        <v>2225.4285714285716</v>
      </c>
      <c r="X44" s="175">
        <f t="shared" si="9"/>
        <v>1421.1904761904761</v>
      </c>
      <c r="Y44" s="179">
        <f t="shared" si="9"/>
        <v>1377.5714285714287</v>
      </c>
      <c r="Z44" s="177">
        <f t="shared" si="9"/>
        <v>3017.5238095238096</v>
      </c>
      <c r="AA44" s="175">
        <f t="shared" si="9"/>
        <v>2144</v>
      </c>
      <c r="AB44" s="158">
        <f t="shared" si="5"/>
        <v>21018.047619047618</v>
      </c>
      <c r="AC44" s="159">
        <f t="shared" si="6"/>
        <v>22277.238095238095</v>
      </c>
    </row>
    <row r="45" spans="1:29" x14ac:dyDescent="0.2">
      <c r="A45" s="145" t="s">
        <v>22</v>
      </c>
      <c r="B45" s="182">
        <f t="shared" ref="B45:AA45" si="10">+B13/$B$65</f>
        <v>1788.9047619047619</v>
      </c>
      <c r="C45" s="183">
        <f t="shared" si="10"/>
        <v>1059.952380952381</v>
      </c>
      <c r="D45" s="184">
        <f t="shared" si="10"/>
        <v>691.38095238095241</v>
      </c>
      <c r="E45" s="185">
        <f t="shared" si="10"/>
        <v>604.76190476190482</v>
      </c>
      <c r="F45" s="182">
        <f t="shared" si="10"/>
        <v>1961.6190476190477</v>
      </c>
      <c r="G45" s="186">
        <f t="shared" si="10"/>
        <v>866.57142857142856</v>
      </c>
      <c r="H45" s="184">
        <f t="shared" si="10"/>
        <v>2486.1428571428573</v>
      </c>
      <c r="I45" s="185">
        <f t="shared" si="10"/>
        <v>1847.1428571428571</v>
      </c>
      <c r="J45" s="182">
        <f t="shared" si="10"/>
        <v>225.0952380952381</v>
      </c>
      <c r="K45" s="186">
        <f t="shared" si="10"/>
        <v>712.09523809523807</v>
      </c>
      <c r="L45" s="184">
        <f t="shared" si="10"/>
        <v>748.57142857142856</v>
      </c>
      <c r="M45" s="182">
        <f t="shared" si="10"/>
        <v>2027.7619047619048</v>
      </c>
      <c r="N45" s="187">
        <f t="shared" si="10"/>
        <v>1813.0952380952381</v>
      </c>
      <c r="O45" s="188">
        <f t="shared" si="10"/>
        <v>2943.0476190476193</v>
      </c>
      <c r="P45" s="182">
        <f t="shared" si="10"/>
        <v>1066.4761904761904</v>
      </c>
      <c r="Q45" s="186">
        <f t="shared" si="10"/>
        <v>1163.6666666666667</v>
      </c>
      <c r="R45" s="184">
        <f t="shared" si="10"/>
        <v>1630.7142857142858</v>
      </c>
      <c r="S45" s="185">
        <f t="shared" si="10"/>
        <v>1265.7619047619048</v>
      </c>
      <c r="T45" s="182">
        <f t="shared" si="10"/>
        <v>210.52380952380952</v>
      </c>
      <c r="U45" s="186">
        <f t="shared" si="10"/>
        <v>546.38095238095241</v>
      </c>
      <c r="V45" s="184">
        <f t="shared" si="10"/>
        <v>687.09523809523807</v>
      </c>
      <c r="W45" s="185">
        <f t="shared" si="10"/>
        <v>1945.4285714285713</v>
      </c>
      <c r="X45" s="182">
        <f t="shared" si="10"/>
        <v>1055.047619047619</v>
      </c>
      <c r="Y45" s="186">
        <f t="shared" si="10"/>
        <v>858.04761904761904</v>
      </c>
      <c r="Z45" s="184">
        <f t="shared" si="10"/>
        <v>2453.2857142857142</v>
      </c>
      <c r="AA45" s="182">
        <f t="shared" si="10"/>
        <v>2098.4285714285716</v>
      </c>
      <c r="AB45" s="158">
        <f t="shared" si="5"/>
        <v>16817.952380952382</v>
      </c>
      <c r="AC45" s="159">
        <f t="shared" si="6"/>
        <v>17939.047619047615</v>
      </c>
    </row>
    <row r="46" spans="1:29" x14ac:dyDescent="0.2">
      <c r="A46" s="136" t="s">
        <v>23</v>
      </c>
      <c r="B46" s="175">
        <f t="shared" ref="B46:AA46" si="11">+B14/$B$65</f>
        <v>1418.7619047619048</v>
      </c>
      <c r="C46" s="176">
        <f t="shared" si="11"/>
        <v>1026.6190476190477</v>
      </c>
      <c r="D46" s="177">
        <f t="shared" si="11"/>
        <v>594.61904761904759</v>
      </c>
      <c r="E46" s="178">
        <f t="shared" si="11"/>
        <v>510.14285714285717</v>
      </c>
      <c r="F46" s="175">
        <f t="shared" si="11"/>
        <v>1639.8571428571429</v>
      </c>
      <c r="G46" s="179">
        <f t="shared" si="11"/>
        <v>744.52380952380952</v>
      </c>
      <c r="H46" s="177">
        <f t="shared" si="11"/>
        <v>2093.3809523809523</v>
      </c>
      <c r="I46" s="178">
        <f t="shared" si="11"/>
        <v>1657.6190476190477</v>
      </c>
      <c r="J46" s="175">
        <f t="shared" si="11"/>
        <v>235.66666666666666</v>
      </c>
      <c r="K46" s="179">
        <f t="shared" si="11"/>
        <v>498.85714285714283</v>
      </c>
      <c r="L46" s="177">
        <f t="shared" si="11"/>
        <v>722</v>
      </c>
      <c r="M46" s="175">
        <f t="shared" si="11"/>
        <v>1376.7142857142858</v>
      </c>
      <c r="N46" s="180">
        <f t="shared" si="11"/>
        <v>1592.5714285714287</v>
      </c>
      <c r="O46" s="181">
        <f t="shared" si="11"/>
        <v>2111.8571428571427</v>
      </c>
      <c r="P46" s="175">
        <f t="shared" si="11"/>
        <v>939.57142857142856</v>
      </c>
      <c r="Q46" s="179">
        <f t="shared" si="11"/>
        <v>853.33333333333337</v>
      </c>
      <c r="R46" s="177">
        <f t="shared" si="11"/>
        <v>1389.5238095238096</v>
      </c>
      <c r="S46" s="178">
        <f t="shared" si="11"/>
        <v>1149.0952380952381</v>
      </c>
      <c r="T46" s="175">
        <f t="shared" si="11"/>
        <v>256.47619047619048</v>
      </c>
      <c r="U46" s="179">
        <f t="shared" si="11"/>
        <v>353.14285714285717</v>
      </c>
      <c r="V46" s="177">
        <f t="shared" si="11"/>
        <v>645.42857142857144</v>
      </c>
      <c r="W46" s="178">
        <f t="shared" si="11"/>
        <v>1587.1428571428571</v>
      </c>
      <c r="X46" s="175">
        <f t="shared" si="11"/>
        <v>833.85714285714289</v>
      </c>
      <c r="Y46" s="179">
        <f t="shared" si="11"/>
        <v>638.52380952380952</v>
      </c>
      <c r="Z46" s="177">
        <f t="shared" si="11"/>
        <v>2195.8095238095239</v>
      </c>
      <c r="AA46" s="175">
        <f t="shared" si="11"/>
        <v>2069.7142857142858</v>
      </c>
      <c r="AB46" s="158">
        <f t="shared" si="5"/>
        <v>14557.523809523809</v>
      </c>
      <c r="AC46" s="159">
        <f t="shared" si="6"/>
        <v>14577.285714285716</v>
      </c>
    </row>
    <row r="47" spans="1:29" x14ac:dyDescent="0.2">
      <c r="A47" s="145" t="s">
        <v>24</v>
      </c>
      <c r="B47" s="189">
        <f t="shared" ref="B47:AA47" si="12">+B15/$B$65</f>
        <v>1375.2857142857142</v>
      </c>
      <c r="C47" s="183">
        <f t="shared" si="12"/>
        <v>1131.047619047619</v>
      </c>
      <c r="D47" s="184">
        <f t="shared" si="12"/>
        <v>589.42857142857144</v>
      </c>
      <c r="E47" s="185">
        <f t="shared" si="12"/>
        <v>519.38095238095241</v>
      </c>
      <c r="F47" s="182">
        <f t="shared" si="12"/>
        <v>1610.0952380952381</v>
      </c>
      <c r="G47" s="186">
        <f t="shared" si="12"/>
        <v>781.61904761904759</v>
      </c>
      <c r="H47" s="184">
        <f t="shared" si="12"/>
        <v>2160.2857142857142</v>
      </c>
      <c r="I47" s="185">
        <f t="shared" si="12"/>
        <v>1778.5238095238096</v>
      </c>
      <c r="J47" s="182">
        <f t="shared" si="12"/>
        <v>264.90476190476193</v>
      </c>
      <c r="K47" s="186">
        <f t="shared" si="12"/>
        <v>363.71428571428572</v>
      </c>
      <c r="L47" s="184">
        <f t="shared" si="12"/>
        <v>800.33333333333337</v>
      </c>
      <c r="M47" s="182">
        <f t="shared" si="12"/>
        <v>1404</v>
      </c>
      <c r="N47" s="187">
        <f t="shared" si="12"/>
        <v>1656.5238095238096</v>
      </c>
      <c r="O47" s="190">
        <f t="shared" si="12"/>
        <v>2160.3809523809523</v>
      </c>
      <c r="P47" s="182">
        <f t="shared" si="12"/>
        <v>961.95238095238096</v>
      </c>
      <c r="Q47" s="186">
        <f t="shared" si="12"/>
        <v>802.42857142857144</v>
      </c>
      <c r="R47" s="184">
        <f t="shared" si="12"/>
        <v>1293.1904761904761</v>
      </c>
      <c r="S47" s="185">
        <f t="shared" si="12"/>
        <v>1154.1428571428571</v>
      </c>
      <c r="T47" s="182">
        <f t="shared" si="12"/>
        <v>231.9047619047619</v>
      </c>
      <c r="U47" s="186">
        <f t="shared" si="12"/>
        <v>309.23809523809524</v>
      </c>
      <c r="V47" s="184">
        <f t="shared" si="12"/>
        <v>709.61904761904759</v>
      </c>
      <c r="W47" s="191">
        <f t="shared" si="12"/>
        <v>1594</v>
      </c>
      <c r="X47" s="182">
        <f t="shared" si="12"/>
        <v>811.47619047619048</v>
      </c>
      <c r="Y47" s="186">
        <f t="shared" si="12"/>
        <v>511.33333333333331</v>
      </c>
      <c r="Z47" s="184">
        <f t="shared" si="12"/>
        <v>2190.5714285714284</v>
      </c>
      <c r="AA47" s="182">
        <f t="shared" si="12"/>
        <v>2268.4761904761904</v>
      </c>
      <c r="AB47" s="158">
        <f t="shared" si="5"/>
        <v>14655.571428571428</v>
      </c>
      <c r="AC47" s="159">
        <f t="shared" si="6"/>
        <v>14778.285714285716</v>
      </c>
    </row>
    <row r="48" spans="1:29" x14ac:dyDescent="0.2">
      <c r="A48" s="136" t="s">
        <v>25</v>
      </c>
      <c r="B48" s="192">
        <f t="shared" ref="B48:AA48" si="13">+B16/$B$65</f>
        <v>1293.8095238095239</v>
      </c>
      <c r="C48" s="176">
        <f t="shared" si="13"/>
        <v>1218.4761904761904</v>
      </c>
      <c r="D48" s="177">
        <f t="shared" si="13"/>
        <v>595.38095238095241</v>
      </c>
      <c r="E48" s="178">
        <f t="shared" si="13"/>
        <v>519.28571428571433</v>
      </c>
      <c r="F48" s="175">
        <f t="shared" si="13"/>
        <v>1481.7619047619048</v>
      </c>
      <c r="G48" s="179">
        <f t="shared" si="13"/>
        <v>825.80952380952385</v>
      </c>
      <c r="H48" s="177">
        <f t="shared" si="13"/>
        <v>2038.2380952380952</v>
      </c>
      <c r="I48" s="178">
        <f t="shared" si="13"/>
        <v>1873.6190476190477</v>
      </c>
      <c r="J48" s="175">
        <f t="shared" si="13"/>
        <v>262.95238095238096</v>
      </c>
      <c r="K48" s="176">
        <f t="shared" si="13"/>
        <v>291.76190476190476</v>
      </c>
      <c r="L48" s="177">
        <f t="shared" si="13"/>
        <v>774.90476190476193</v>
      </c>
      <c r="M48" s="175">
        <f t="shared" si="13"/>
        <v>1262.8571428571429</v>
      </c>
      <c r="N48" s="180">
        <f t="shared" si="13"/>
        <v>1638.8571428571429</v>
      </c>
      <c r="O48" s="193">
        <f t="shared" si="13"/>
        <v>1912.952380952381</v>
      </c>
      <c r="P48" s="175">
        <f t="shared" si="13"/>
        <v>963.80952380952385</v>
      </c>
      <c r="Q48" s="176">
        <f t="shared" si="13"/>
        <v>783.38095238095241</v>
      </c>
      <c r="R48" s="177">
        <f t="shared" si="13"/>
        <v>1247.1904761904761</v>
      </c>
      <c r="S48" s="178">
        <f t="shared" si="13"/>
        <v>1156.9047619047619</v>
      </c>
      <c r="T48" s="184">
        <f t="shared" si="13"/>
        <v>215.8095238095238</v>
      </c>
      <c r="U48" s="175">
        <f t="shared" si="13"/>
        <v>292.38095238095241</v>
      </c>
      <c r="V48" s="177">
        <f t="shared" si="13"/>
        <v>782.19047619047615</v>
      </c>
      <c r="W48" s="194">
        <f t="shared" si="13"/>
        <v>1493.4761904761904</v>
      </c>
      <c r="X48" s="175">
        <f t="shared" si="13"/>
        <v>797.28571428571433</v>
      </c>
      <c r="Y48" s="179">
        <f t="shared" si="13"/>
        <v>469.38095238095241</v>
      </c>
      <c r="Z48" s="177">
        <f t="shared" si="13"/>
        <v>2125.6190476190477</v>
      </c>
      <c r="AA48" s="175">
        <f t="shared" si="13"/>
        <v>2249</v>
      </c>
      <c r="AB48" s="158">
        <f t="shared" si="5"/>
        <v>14217.809523809525</v>
      </c>
      <c r="AC48" s="159">
        <f t="shared" si="6"/>
        <v>14349.285714285714</v>
      </c>
    </row>
    <row r="49" spans="1:29" x14ac:dyDescent="0.2">
      <c r="A49" s="145" t="s">
        <v>26</v>
      </c>
      <c r="B49" s="189">
        <f t="shared" ref="B49:AA49" si="14">+B17/$B$65</f>
        <v>1160.7619047619048</v>
      </c>
      <c r="C49" s="183">
        <f t="shared" si="14"/>
        <v>1124.2857142857142</v>
      </c>
      <c r="D49" s="184">
        <f t="shared" si="14"/>
        <v>527.95238095238096</v>
      </c>
      <c r="E49" s="185">
        <f t="shared" si="14"/>
        <v>520.80952380952385</v>
      </c>
      <c r="F49" s="182">
        <f t="shared" si="14"/>
        <v>1225.5714285714287</v>
      </c>
      <c r="G49" s="186">
        <f t="shared" si="14"/>
        <v>817.23809523809518</v>
      </c>
      <c r="H49" s="184">
        <f t="shared" si="14"/>
        <v>1823.9047619047619</v>
      </c>
      <c r="I49" s="185">
        <f t="shared" si="14"/>
        <v>1763.952380952381</v>
      </c>
      <c r="J49" s="182">
        <f t="shared" si="14"/>
        <v>275.8095238095238</v>
      </c>
      <c r="K49" s="183">
        <f t="shared" si="14"/>
        <v>261.90476190476193</v>
      </c>
      <c r="L49" s="184">
        <f t="shared" si="14"/>
        <v>803.19047619047615</v>
      </c>
      <c r="M49" s="182">
        <f t="shared" si="14"/>
        <v>1062.952380952381</v>
      </c>
      <c r="N49" s="187">
        <f t="shared" si="14"/>
        <v>1553.047619047619</v>
      </c>
      <c r="O49" s="190">
        <f t="shared" si="14"/>
        <v>1681</v>
      </c>
      <c r="P49" s="182">
        <f t="shared" si="14"/>
        <v>905.76190476190482</v>
      </c>
      <c r="Q49" s="183">
        <f t="shared" si="14"/>
        <v>749.66666666666663</v>
      </c>
      <c r="R49" s="184">
        <f t="shared" si="14"/>
        <v>1126.7142857142858</v>
      </c>
      <c r="S49" s="185">
        <f t="shared" si="14"/>
        <v>1056.9047619047619</v>
      </c>
      <c r="T49" s="182">
        <f t="shared" si="14"/>
        <v>194.61904761904762</v>
      </c>
      <c r="U49" s="186">
        <f t="shared" si="14"/>
        <v>302.61904761904759</v>
      </c>
      <c r="V49" s="184">
        <f t="shared" si="14"/>
        <v>773.28571428571433</v>
      </c>
      <c r="W49" s="191">
        <f t="shared" si="14"/>
        <v>1238.952380952381</v>
      </c>
      <c r="X49" s="182">
        <f t="shared" si="14"/>
        <v>702.61904761904759</v>
      </c>
      <c r="Y49" s="186">
        <f t="shared" si="14"/>
        <v>431.1904761904762</v>
      </c>
      <c r="Z49" s="184">
        <f t="shared" si="14"/>
        <v>2031.0952380952381</v>
      </c>
      <c r="AA49" s="182">
        <f t="shared" si="14"/>
        <v>2179.6190476190477</v>
      </c>
      <c r="AB49" s="158">
        <f t="shared" si="5"/>
        <v>13104.333333333336</v>
      </c>
      <c r="AC49" s="159">
        <f t="shared" si="6"/>
        <v>13191.095238095239</v>
      </c>
    </row>
    <row r="50" spans="1:29" x14ac:dyDescent="0.2">
      <c r="A50" s="136" t="s">
        <v>27</v>
      </c>
      <c r="B50" s="192">
        <f t="shared" ref="B50:AA50" si="15">+B18/$B$65</f>
        <v>1047.3333333333333</v>
      </c>
      <c r="C50" s="176">
        <f t="shared" si="15"/>
        <v>1297.7142857142858</v>
      </c>
      <c r="D50" s="177">
        <f t="shared" si="15"/>
        <v>519.47619047619048</v>
      </c>
      <c r="E50" s="178">
        <f t="shared" si="15"/>
        <v>546.38095238095241</v>
      </c>
      <c r="F50" s="175">
        <f t="shared" si="15"/>
        <v>1032.4285714285713</v>
      </c>
      <c r="G50" s="179">
        <f t="shared" si="15"/>
        <v>996.71428571428567</v>
      </c>
      <c r="H50" s="177">
        <f t="shared" si="15"/>
        <v>1837.4285714285713</v>
      </c>
      <c r="I50" s="178">
        <f t="shared" si="15"/>
        <v>1956.2380952380952</v>
      </c>
      <c r="J50" s="175">
        <f t="shared" si="15"/>
        <v>303.66666666666669</v>
      </c>
      <c r="K50" s="176">
        <f t="shared" si="15"/>
        <v>235.61904761904762</v>
      </c>
      <c r="L50" s="177">
        <f t="shared" si="15"/>
        <v>954.61904761904759</v>
      </c>
      <c r="M50" s="175">
        <f t="shared" si="15"/>
        <v>888.28571428571433</v>
      </c>
      <c r="N50" s="180">
        <f t="shared" si="15"/>
        <v>1756.7142857142858</v>
      </c>
      <c r="O50" s="193">
        <f t="shared" si="15"/>
        <v>1549.4285714285713</v>
      </c>
      <c r="P50" s="175">
        <f t="shared" si="15"/>
        <v>972</v>
      </c>
      <c r="Q50" s="176">
        <f t="shared" si="15"/>
        <v>740.09523809523807</v>
      </c>
      <c r="R50" s="177">
        <f t="shared" si="15"/>
        <v>1113.6190476190477</v>
      </c>
      <c r="S50" s="178">
        <f t="shared" si="15"/>
        <v>1127.8571428571429</v>
      </c>
      <c r="T50" s="175">
        <f t="shared" si="15"/>
        <v>277.61904761904759</v>
      </c>
      <c r="U50" s="179">
        <f t="shared" si="15"/>
        <v>234.47619047619048</v>
      </c>
      <c r="V50" s="177">
        <f t="shared" si="15"/>
        <v>980.57142857142856</v>
      </c>
      <c r="W50" s="194">
        <f t="shared" si="15"/>
        <v>1186.8095238095239</v>
      </c>
      <c r="X50" s="175">
        <f t="shared" si="15"/>
        <v>731</v>
      </c>
      <c r="Y50" s="179">
        <f t="shared" si="15"/>
        <v>388.28571428571428</v>
      </c>
      <c r="Z50" s="177">
        <f t="shared" si="15"/>
        <v>2067.1904761904761</v>
      </c>
      <c r="AA50" s="175">
        <f t="shared" si="15"/>
        <v>2239.1428571428573</v>
      </c>
      <c r="AB50" s="158">
        <f t="shared" si="5"/>
        <v>13593.666666666668</v>
      </c>
      <c r="AC50" s="159">
        <f t="shared" si="6"/>
        <v>13387.04761904762</v>
      </c>
    </row>
    <row r="51" spans="1:29" x14ac:dyDescent="0.2">
      <c r="A51" s="145" t="s">
        <v>28</v>
      </c>
      <c r="B51" s="189">
        <f t="shared" ref="B51:AA51" si="16">+B19/$B$65</f>
        <v>1035.8571428571429</v>
      </c>
      <c r="C51" s="183">
        <f t="shared" si="16"/>
        <v>1597.8571428571429</v>
      </c>
      <c r="D51" s="184">
        <f t="shared" si="16"/>
        <v>591.61904761904759</v>
      </c>
      <c r="E51" s="185">
        <f t="shared" si="16"/>
        <v>596.95238095238096</v>
      </c>
      <c r="F51" s="182">
        <f t="shared" si="16"/>
        <v>1052.047619047619</v>
      </c>
      <c r="G51" s="186">
        <f t="shared" si="16"/>
        <v>1455.9047619047619</v>
      </c>
      <c r="H51" s="184">
        <f t="shared" si="16"/>
        <v>1912.3333333333333</v>
      </c>
      <c r="I51" s="185">
        <f t="shared" si="16"/>
        <v>2409.0952380952381</v>
      </c>
      <c r="J51" s="182">
        <f t="shared" si="16"/>
        <v>369.23809523809524</v>
      </c>
      <c r="K51" s="183">
        <f t="shared" si="16"/>
        <v>214.57142857142858</v>
      </c>
      <c r="L51" s="184">
        <f t="shared" si="16"/>
        <v>1578.1904761904761</v>
      </c>
      <c r="M51" s="182">
        <f t="shared" si="16"/>
        <v>772.90476190476193</v>
      </c>
      <c r="N51" s="187">
        <f t="shared" si="16"/>
        <v>2290.1428571428573</v>
      </c>
      <c r="O51" s="190">
        <f t="shared" si="16"/>
        <v>1582.1904761904761</v>
      </c>
      <c r="P51" s="182">
        <f t="shared" si="16"/>
        <v>1122.2380952380952</v>
      </c>
      <c r="Q51" s="183">
        <f t="shared" si="16"/>
        <v>843.14285714285711</v>
      </c>
      <c r="R51" s="184">
        <f t="shared" si="16"/>
        <v>1205</v>
      </c>
      <c r="S51" s="185">
        <f t="shared" si="16"/>
        <v>1384.952380952381</v>
      </c>
      <c r="T51" s="182">
        <f t="shared" si="16"/>
        <v>417.71428571428572</v>
      </c>
      <c r="U51" s="186">
        <f t="shared" si="16"/>
        <v>196.9047619047619</v>
      </c>
      <c r="V51" s="184">
        <f t="shared" si="16"/>
        <v>1492.6666666666667</v>
      </c>
      <c r="W51" s="191">
        <f t="shared" si="16"/>
        <v>1123.5238095238096</v>
      </c>
      <c r="X51" s="182">
        <f t="shared" si="16"/>
        <v>1042</v>
      </c>
      <c r="Y51" s="186">
        <f t="shared" si="16"/>
        <v>394.95238095238096</v>
      </c>
      <c r="Z51" s="184">
        <f t="shared" si="16"/>
        <v>2101.6666666666665</v>
      </c>
      <c r="AA51" s="182">
        <f t="shared" si="16"/>
        <v>2484.0952380952381</v>
      </c>
      <c r="AB51" s="158">
        <f t="shared" si="5"/>
        <v>16210.714285714284</v>
      </c>
      <c r="AC51" s="159">
        <f t="shared" si="6"/>
        <v>15057.04761904762</v>
      </c>
    </row>
    <row r="52" spans="1:29" x14ac:dyDescent="0.2">
      <c r="A52" s="136" t="s">
        <v>29</v>
      </c>
      <c r="B52" s="192">
        <f t="shared" ref="B52:AA52" si="17">+B20/$B$65</f>
        <v>1181.0952380952381</v>
      </c>
      <c r="C52" s="176">
        <f t="shared" si="17"/>
        <v>2224.8571428571427</v>
      </c>
      <c r="D52" s="177">
        <f t="shared" si="17"/>
        <v>938.66666666666663</v>
      </c>
      <c r="E52" s="178">
        <f t="shared" si="17"/>
        <v>753.52380952380952</v>
      </c>
      <c r="F52" s="175">
        <f t="shared" si="17"/>
        <v>1286.7619047619048</v>
      </c>
      <c r="G52" s="179">
        <f t="shared" si="17"/>
        <v>2014.952380952381</v>
      </c>
      <c r="H52" s="177">
        <f t="shared" si="17"/>
        <v>2110.0476190476193</v>
      </c>
      <c r="I52" s="178">
        <f t="shared" si="17"/>
        <v>3275</v>
      </c>
      <c r="J52" s="175">
        <f t="shared" si="17"/>
        <v>632.61904761904759</v>
      </c>
      <c r="K52" s="176">
        <f t="shared" si="17"/>
        <v>215.9047619047619</v>
      </c>
      <c r="L52" s="177">
        <f t="shared" si="17"/>
        <v>2224.6190476190477</v>
      </c>
      <c r="M52" s="175">
        <f t="shared" si="17"/>
        <v>736.95238095238096</v>
      </c>
      <c r="N52" s="180">
        <f t="shared" si="17"/>
        <v>3046.9047619047619</v>
      </c>
      <c r="O52" s="193">
        <f t="shared" si="17"/>
        <v>1984.8571428571429</v>
      </c>
      <c r="P52" s="175">
        <f t="shared" si="17"/>
        <v>1570.3809523809523</v>
      </c>
      <c r="Q52" s="176">
        <f t="shared" si="17"/>
        <v>1104.1904761904761</v>
      </c>
      <c r="R52" s="177">
        <f t="shared" si="17"/>
        <v>1550.1904761904761</v>
      </c>
      <c r="S52" s="178">
        <f t="shared" si="17"/>
        <v>1818</v>
      </c>
      <c r="T52" s="175">
        <f t="shared" si="17"/>
        <v>937.52380952380952</v>
      </c>
      <c r="U52" s="179">
        <f t="shared" si="17"/>
        <v>203.9047619047619</v>
      </c>
      <c r="V52" s="177">
        <f t="shared" si="17"/>
        <v>2177.0476190476193</v>
      </c>
      <c r="W52" s="194">
        <f t="shared" si="17"/>
        <v>1280.3809523809523</v>
      </c>
      <c r="X52" s="175">
        <f t="shared" si="17"/>
        <v>1601.6666666666667</v>
      </c>
      <c r="Y52" s="179">
        <f t="shared" si="17"/>
        <v>540.38095238095241</v>
      </c>
      <c r="Z52" s="177">
        <f t="shared" si="17"/>
        <v>2438.8095238095239</v>
      </c>
      <c r="AA52" s="175">
        <f t="shared" si="17"/>
        <v>3178.4761904761904</v>
      </c>
      <c r="AB52" s="158">
        <f t="shared" si="5"/>
        <v>21696.333333333332</v>
      </c>
      <c r="AC52" s="159">
        <f t="shared" si="6"/>
        <v>19331.38095238095</v>
      </c>
    </row>
    <row r="53" spans="1:29" x14ac:dyDescent="0.2">
      <c r="A53" s="145" t="s">
        <v>30</v>
      </c>
      <c r="B53" s="189">
        <f t="shared" ref="B53:AA53" si="18">+B21/$B$65</f>
        <v>1536.2857142857142</v>
      </c>
      <c r="C53" s="183">
        <f t="shared" si="18"/>
        <v>3174.3333333333335</v>
      </c>
      <c r="D53" s="184">
        <f t="shared" si="18"/>
        <v>1194.952380952381</v>
      </c>
      <c r="E53" s="185">
        <f t="shared" si="18"/>
        <v>1093.4761904761904</v>
      </c>
      <c r="F53" s="182">
        <f t="shared" si="18"/>
        <v>1471.952380952381</v>
      </c>
      <c r="G53" s="186">
        <f t="shared" si="18"/>
        <v>2563.0476190476193</v>
      </c>
      <c r="H53" s="184">
        <f t="shared" si="18"/>
        <v>2451.9047619047619</v>
      </c>
      <c r="I53" s="185">
        <f t="shared" si="18"/>
        <v>4534.6190476190477</v>
      </c>
      <c r="J53" s="182">
        <f t="shared" si="18"/>
        <v>986.38095238095241</v>
      </c>
      <c r="K53" s="183">
        <f t="shared" si="18"/>
        <v>257.1904761904762</v>
      </c>
      <c r="L53" s="184">
        <f t="shared" si="18"/>
        <v>2945.1428571428573</v>
      </c>
      <c r="M53" s="182">
        <f t="shared" si="18"/>
        <v>857.85714285714289</v>
      </c>
      <c r="N53" s="187">
        <f t="shared" si="18"/>
        <v>4064.3809523809523</v>
      </c>
      <c r="O53" s="190">
        <f t="shared" si="18"/>
        <v>2498.5714285714284</v>
      </c>
      <c r="P53" s="182">
        <f t="shared" si="18"/>
        <v>2032.7142857142858</v>
      </c>
      <c r="Q53" s="183">
        <f t="shared" si="18"/>
        <v>1619.5714285714287</v>
      </c>
      <c r="R53" s="184">
        <f t="shared" si="18"/>
        <v>1759.2380952380952</v>
      </c>
      <c r="S53" s="185">
        <f t="shared" si="18"/>
        <v>2393.3333333333335</v>
      </c>
      <c r="T53" s="182">
        <f t="shared" si="18"/>
        <v>1296.3809523809523</v>
      </c>
      <c r="U53" s="186">
        <f t="shared" si="18"/>
        <v>260.38095238095241</v>
      </c>
      <c r="V53" s="184">
        <f t="shared" si="18"/>
        <v>2836.4285714285716</v>
      </c>
      <c r="W53" s="191">
        <f t="shared" si="18"/>
        <v>1517.1904761904761</v>
      </c>
      <c r="X53" s="182">
        <f t="shared" si="18"/>
        <v>2218.1904761904761</v>
      </c>
      <c r="Y53" s="186">
        <f t="shared" si="18"/>
        <v>733.90476190476193</v>
      </c>
      <c r="Z53" s="184">
        <f t="shared" si="18"/>
        <v>2941.7619047619046</v>
      </c>
      <c r="AA53" s="182">
        <f t="shared" si="18"/>
        <v>4176.666666666667</v>
      </c>
      <c r="AB53" s="158">
        <f t="shared" si="5"/>
        <v>27735.71428571429</v>
      </c>
      <c r="AC53" s="159">
        <f t="shared" si="6"/>
        <v>25680.142857142862</v>
      </c>
    </row>
    <row r="54" spans="1:29" x14ac:dyDescent="0.2">
      <c r="A54" s="136" t="s">
        <v>31</v>
      </c>
      <c r="B54" s="192">
        <f t="shared" ref="B54:AA54" si="19">+B22/$B$65</f>
        <v>1655.2857142857142</v>
      </c>
      <c r="C54" s="176">
        <f t="shared" si="19"/>
        <v>3600.5714285714284</v>
      </c>
      <c r="D54" s="177">
        <f t="shared" si="19"/>
        <v>891.71428571428567</v>
      </c>
      <c r="E54" s="178">
        <f t="shared" si="19"/>
        <v>1273.952380952381</v>
      </c>
      <c r="F54" s="175">
        <f t="shared" si="19"/>
        <v>1289.3809523809523</v>
      </c>
      <c r="G54" s="179">
        <f t="shared" si="19"/>
        <v>2610.2857142857142</v>
      </c>
      <c r="H54" s="177">
        <f t="shared" si="19"/>
        <v>2476.2857142857142</v>
      </c>
      <c r="I54" s="178">
        <f t="shared" si="19"/>
        <v>4930.5238095238092</v>
      </c>
      <c r="J54" s="175">
        <f t="shared" si="19"/>
        <v>639</v>
      </c>
      <c r="K54" s="176">
        <f t="shared" si="19"/>
        <v>293.8095238095238</v>
      </c>
      <c r="L54" s="177">
        <f t="shared" si="19"/>
        <v>2895.3333333333335</v>
      </c>
      <c r="M54" s="175">
        <f t="shared" si="19"/>
        <v>876.47619047619048</v>
      </c>
      <c r="N54" s="180">
        <f t="shared" si="19"/>
        <v>3909.6190476190477</v>
      </c>
      <c r="O54" s="193">
        <f t="shared" si="19"/>
        <v>2555.6666666666665</v>
      </c>
      <c r="P54" s="175">
        <f t="shared" si="19"/>
        <v>1853.7142857142858</v>
      </c>
      <c r="Q54" s="176">
        <f t="shared" si="19"/>
        <v>1846.7142857142858</v>
      </c>
      <c r="R54" s="177">
        <f t="shared" si="19"/>
        <v>1768.047619047619</v>
      </c>
      <c r="S54" s="178">
        <f t="shared" si="19"/>
        <v>2574</v>
      </c>
      <c r="T54" s="175">
        <f t="shared" si="19"/>
        <v>1101.9047619047619</v>
      </c>
      <c r="U54" s="179">
        <f t="shared" si="19"/>
        <v>260.85714285714283</v>
      </c>
      <c r="V54" s="177">
        <f t="shared" si="19"/>
        <v>3155.8571428571427</v>
      </c>
      <c r="W54" s="194">
        <f t="shared" si="19"/>
        <v>1602.4285714285713</v>
      </c>
      <c r="X54" s="175">
        <f t="shared" si="19"/>
        <v>2036.0952380952381</v>
      </c>
      <c r="Y54" s="179">
        <f t="shared" si="19"/>
        <v>833.76190476190482</v>
      </c>
      <c r="Z54" s="177">
        <f t="shared" si="19"/>
        <v>2818.1428571428573</v>
      </c>
      <c r="AA54" s="175">
        <f t="shared" si="19"/>
        <v>4255.1428571428569</v>
      </c>
      <c r="AB54" s="158">
        <f t="shared" si="5"/>
        <v>26490.380952380954</v>
      </c>
      <c r="AC54" s="159">
        <f t="shared" si="6"/>
        <v>27514.190476190473</v>
      </c>
    </row>
    <row r="55" spans="1:29" x14ac:dyDescent="0.2">
      <c r="A55" s="145" t="s">
        <v>32</v>
      </c>
      <c r="B55" s="189">
        <f t="shared" ref="B55:AA55" si="20">+B23/$B$65</f>
        <v>1727.0952380952381</v>
      </c>
      <c r="C55" s="183">
        <f t="shared" si="20"/>
        <v>2723.7142857142858</v>
      </c>
      <c r="D55" s="184">
        <f t="shared" si="20"/>
        <v>580.85714285714289</v>
      </c>
      <c r="E55" s="185">
        <f t="shared" si="20"/>
        <v>1072.5714285714287</v>
      </c>
      <c r="F55" s="182">
        <f t="shared" si="20"/>
        <v>1159.9047619047619</v>
      </c>
      <c r="G55" s="186">
        <f t="shared" si="20"/>
        <v>2439.5238095238096</v>
      </c>
      <c r="H55" s="184">
        <f t="shared" si="20"/>
        <v>2230.3809523809523</v>
      </c>
      <c r="I55" s="185">
        <f t="shared" si="20"/>
        <v>4092.9523809523807</v>
      </c>
      <c r="J55" s="182">
        <f t="shared" si="20"/>
        <v>455.8095238095238</v>
      </c>
      <c r="K55" s="183">
        <f t="shared" si="20"/>
        <v>211.85714285714286</v>
      </c>
      <c r="L55" s="184">
        <f t="shared" si="20"/>
        <v>2140.0476190476193</v>
      </c>
      <c r="M55" s="182">
        <f t="shared" si="20"/>
        <v>904.95238095238096</v>
      </c>
      <c r="N55" s="187">
        <f t="shared" si="20"/>
        <v>3063.8571428571427</v>
      </c>
      <c r="O55" s="190">
        <f t="shared" si="20"/>
        <v>2452.0952380952381</v>
      </c>
      <c r="P55" s="182">
        <f t="shared" si="20"/>
        <v>1309.8571428571429</v>
      </c>
      <c r="Q55" s="183">
        <f t="shared" si="20"/>
        <v>1640.7619047619048</v>
      </c>
      <c r="R55" s="184">
        <f t="shared" si="20"/>
        <v>1485.4285714285713</v>
      </c>
      <c r="S55" s="185">
        <f t="shared" si="20"/>
        <v>2056.8095238095239</v>
      </c>
      <c r="T55" s="182">
        <f t="shared" si="20"/>
        <v>596.76190476190482</v>
      </c>
      <c r="U55" s="186">
        <f t="shared" si="20"/>
        <v>306.61904761904759</v>
      </c>
      <c r="V55" s="184">
        <f t="shared" si="20"/>
        <v>2521.4761904761904</v>
      </c>
      <c r="W55" s="191">
        <f t="shared" si="20"/>
        <v>1599.4285714285713</v>
      </c>
      <c r="X55" s="182">
        <f t="shared" si="20"/>
        <v>1347</v>
      </c>
      <c r="Y55" s="186">
        <f t="shared" si="20"/>
        <v>725.52380952380952</v>
      </c>
      <c r="Z55" s="184">
        <f t="shared" si="20"/>
        <v>2445.3333333333335</v>
      </c>
      <c r="AA55" s="182">
        <f t="shared" si="20"/>
        <v>3261.8571428571427</v>
      </c>
      <c r="AB55" s="158">
        <f t="shared" si="5"/>
        <v>21063.809523809523</v>
      </c>
      <c r="AC55" s="159">
        <f t="shared" si="6"/>
        <v>23488.666666666664</v>
      </c>
    </row>
    <row r="56" spans="1:29" x14ac:dyDescent="0.2">
      <c r="A56" s="136" t="s">
        <v>33</v>
      </c>
      <c r="B56" s="192">
        <f t="shared" ref="B56:AA56" si="21">+B24/$B$65</f>
        <v>1448.9047619047619</v>
      </c>
      <c r="C56" s="176">
        <f t="shared" si="21"/>
        <v>1652.0952380952381</v>
      </c>
      <c r="D56" s="177">
        <f t="shared" si="21"/>
        <v>434.66666666666669</v>
      </c>
      <c r="E56" s="178">
        <f t="shared" si="21"/>
        <v>757.04761904761904</v>
      </c>
      <c r="F56" s="175">
        <f t="shared" si="21"/>
        <v>1026.8095238095239</v>
      </c>
      <c r="G56" s="179">
        <f t="shared" si="21"/>
        <v>1695.9047619047619</v>
      </c>
      <c r="H56" s="177">
        <f t="shared" si="21"/>
        <v>1873.8095238095239</v>
      </c>
      <c r="I56" s="178">
        <f t="shared" si="21"/>
        <v>2728.1428571428573</v>
      </c>
      <c r="J56" s="175">
        <f t="shared" si="21"/>
        <v>368.95238095238096</v>
      </c>
      <c r="K56" s="176">
        <f t="shared" si="21"/>
        <v>121.33333333333333</v>
      </c>
      <c r="L56" s="177">
        <f t="shared" si="21"/>
        <v>1297.1904761904761</v>
      </c>
      <c r="M56" s="175">
        <f t="shared" si="21"/>
        <v>888.28571428571433</v>
      </c>
      <c r="N56" s="180">
        <f t="shared" si="21"/>
        <v>2151.4285714285716</v>
      </c>
      <c r="O56" s="193">
        <f t="shared" si="21"/>
        <v>2041.8095238095239</v>
      </c>
      <c r="P56" s="175">
        <f t="shared" si="21"/>
        <v>868.19047619047615</v>
      </c>
      <c r="Q56" s="176">
        <f t="shared" si="21"/>
        <v>1345.8095238095239</v>
      </c>
      <c r="R56" s="177">
        <f t="shared" si="21"/>
        <v>1109.0952380952381</v>
      </c>
      <c r="S56" s="178">
        <f t="shared" si="21"/>
        <v>1520.6190476190477</v>
      </c>
      <c r="T56" s="175">
        <f t="shared" si="21"/>
        <v>336.23809523809524</v>
      </c>
      <c r="U56" s="179">
        <f t="shared" si="21"/>
        <v>272.47619047619048</v>
      </c>
      <c r="V56" s="177">
        <f t="shared" si="21"/>
        <v>1814.047619047619</v>
      </c>
      <c r="W56" s="194">
        <f t="shared" si="21"/>
        <v>1409.8095238095239</v>
      </c>
      <c r="X56" s="175">
        <f t="shared" si="21"/>
        <v>849.66666666666663</v>
      </c>
      <c r="Y56" s="179">
        <f t="shared" si="21"/>
        <v>631.38095238095241</v>
      </c>
      <c r="Z56" s="177">
        <f t="shared" si="21"/>
        <v>1907.1904761904761</v>
      </c>
      <c r="AA56" s="175">
        <f t="shared" si="21"/>
        <v>2198.7142857142858</v>
      </c>
      <c r="AB56" s="158">
        <f t="shared" si="5"/>
        <v>15486.190476190477</v>
      </c>
      <c r="AC56" s="159">
        <f t="shared" si="6"/>
        <v>17263.428571428569</v>
      </c>
    </row>
    <row r="57" spans="1:29" x14ac:dyDescent="0.2">
      <c r="A57" s="145" t="s">
        <v>34</v>
      </c>
      <c r="B57" s="189">
        <f t="shared" ref="B57:AA57" si="22">+B25/$B$65</f>
        <v>515.80952380952385</v>
      </c>
      <c r="C57" s="183">
        <f t="shared" si="22"/>
        <v>1026.3333333333333</v>
      </c>
      <c r="D57" s="184">
        <f t="shared" si="22"/>
        <v>212.52380952380952</v>
      </c>
      <c r="E57" s="185">
        <f t="shared" si="22"/>
        <v>553.42857142857144</v>
      </c>
      <c r="F57" s="182">
        <f t="shared" si="22"/>
        <v>523.23809523809518</v>
      </c>
      <c r="G57" s="186">
        <f t="shared" si="22"/>
        <v>1323.8571428571429</v>
      </c>
      <c r="H57" s="184">
        <f t="shared" si="22"/>
        <v>942.04761904761904</v>
      </c>
      <c r="I57" s="185">
        <f t="shared" si="22"/>
        <v>1960.8095238095239</v>
      </c>
      <c r="J57" s="182">
        <f t="shared" si="22"/>
        <v>177.71428571428572</v>
      </c>
      <c r="K57" s="183">
        <f t="shared" si="22"/>
        <v>84.285714285714292</v>
      </c>
      <c r="L57" s="184">
        <f t="shared" si="22"/>
        <v>940.90476190476193</v>
      </c>
      <c r="M57" s="182">
        <f t="shared" si="22"/>
        <v>623.76190476190482</v>
      </c>
      <c r="N57" s="187">
        <f t="shared" si="22"/>
        <v>1839.6190476190477</v>
      </c>
      <c r="O57" s="190">
        <f t="shared" si="22"/>
        <v>1598.3809523809523</v>
      </c>
      <c r="P57" s="182">
        <f t="shared" si="22"/>
        <v>588.85714285714289</v>
      </c>
      <c r="Q57" s="183">
        <f t="shared" si="22"/>
        <v>994.85714285714289</v>
      </c>
      <c r="R57" s="184">
        <f t="shared" si="22"/>
        <v>801</v>
      </c>
      <c r="S57" s="185">
        <f t="shared" si="22"/>
        <v>1200.5714285714287</v>
      </c>
      <c r="T57" s="182">
        <f t="shared" si="22"/>
        <v>189.04761904761904</v>
      </c>
      <c r="U57" s="186">
        <f t="shared" si="22"/>
        <v>238.47619047619048</v>
      </c>
      <c r="V57" s="184">
        <f t="shared" si="22"/>
        <v>1345.8095238095239</v>
      </c>
      <c r="W57" s="191">
        <f t="shared" si="22"/>
        <v>897.33333333333337</v>
      </c>
      <c r="X57" s="182">
        <f t="shared" si="22"/>
        <v>518.85714285714289</v>
      </c>
      <c r="Y57" s="186">
        <f t="shared" si="22"/>
        <v>469.09523809523807</v>
      </c>
      <c r="Z57" s="184">
        <f t="shared" si="22"/>
        <v>1246.2380952380952</v>
      </c>
      <c r="AA57" s="182">
        <f t="shared" si="22"/>
        <v>1547.2380952380952</v>
      </c>
      <c r="AB57" s="158">
        <f t="shared" si="5"/>
        <v>9841.6666666666679</v>
      </c>
      <c r="AC57" s="159">
        <f t="shared" si="6"/>
        <v>12518.428571428574</v>
      </c>
    </row>
    <row r="58" spans="1:29" x14ac:dyDescent="0.2">
      <c r="A58" s="136" t="s">
        <v>35</v>
      </c>
      <c r="B58" s="192">
        <f t="shared" ref="B58:AA58" si="23">+B26/$B$65</f>
        <v>0</v>
      </c>
      <c r="C58" s="176">
        <f t="shared" si="23"/>
        <v>467.04761904761904</v>
      </c>
      <c r="D58" s="177">
        <f t="shared" si="23"/>
        <v>7.2857142857142856</v>
      </c>
      <c r="E58" s="178">
        <f t="shared" si="23"/>
        <v>308</v>
      </c>
      <c r="F58" s="175">
        <f t="shared" si="23"/>
        <v>19.285714285714285</v>
      </c>
      <c r="G58" s="179">
        <f t="shared" si="23"/>
        <v>788.19047619047615</v>
      </c>
      <c r="H58" s="177">
        <f t="shared" si="23"/>
        <v>105.52380952380952</v>
      </c>
      <c r="I58" s="178">
        <f t="shared" si="23"/>
        <v>876.57142857142856</v>
      </c>
      <c r="J58" s="175">
        <f t="shared" si="23"/>
        <v>45.428571428571431</v>
      </c>
      <c r="K58" s="176">
        <f t="shared" si="23"/>
        <v>43.80952380952381</v>
      </c>
      <c r="L58" s="177">
        <f t="shared" si="23"/>
        <v>570.42857142857144</v>
      </c>
      <c r="M58" s="175">
        <f t="shared" si="23"/>
        <v>122.95238095238095</v>
      </c>
      <c r="N58" s="180">
        <f t="shared" si="23"/>
        <v>484.14285714285717</v>
      </c>
      <c r="O58" s="193">
        <f t="shared" si="23"/>
        <v>277.61904761904759</v>
      </c>
      <c r="P58" s="175">
        <f t="shared" si="23"/>
        <v>116.9047619047619</v>
      </c>
      <c r="Q58" s="176">
        <f t="shared" si="23"/>
        <v>189.33333333333334</v>
      </c>
      <c r="R58" s="177">
        <f t="shared" si="23"/>
        <v>191.71428571428572</v>
      </c>
      <c r="S58" s="178">
        <f t="shared" si="23"/>
        <v>117.19047619047619</v>
      </c>
      <c r="T58" s="175">
        <f t="shared" si="23"/>
        <v>41.61904761904762</v>
      </c>
      <c r="U58" s="179">
        <f t="shared" si="23"/>
        <v>19.476190476190474</v>
      </c>
      <c r="V58" s="177">
        <f t="shared" si="23"/>
        <v>220.85714285714286</v>
      </c>
      <c r="W58" s="194">
        <f t="shared" si="23"/>
        <v>47.19047619047619</v>
      </c>
      <c r="X58" s="175">
        <f t="shared" si="23"/>
        <v>102.23809523809524</v>
      </c>
      <c r="Y58" s="179">
        <f t="shared" si="23"/>
        <v>27</v>
      </c>
      <c r="Z58" s="177">
        <f t="shared" si="23"/>
        <v>100.04761904761905</v>
      </c>
      <c r="AA58" s="175">
        <f t="shared" si="23"/>
        <v>158.95238095238096</v>
      </c>
      <c r="AB58" s="158">
        <f t="shared" si="5"/>
        <v>2005.4761904761906</v>
      </c>
      <c r="AC58" s="159">
        <f t="shared" si="6"/>
        <v>3443.333333333333</v>
      </c>
    </row>
    <row r="59" spans="1:29" x14ac:dyDescent="0.2">
      <c r="A59" s="145" t="s">
        <v>36</v>
      </c>
      <c r="B59" s="189">
        <f t="shared" ref="B59:AA59" si="24">+B27/$B$65</f>
        <v>0</v>
      </c>
      <c r="C59" s="183">
        <f t="shared" si="24"/>
        <v>4.7619047619047616E-2</v>
      </c>
      <c r="D59" s="184">
        <f t="shared" si="24"/>
        <v>0</v>
      </c>
      <c r="E59" s="185">
        <f t="shared" si="24"/>
        <v>0</v>
      </c>
      <c r="F59" s="182">
        <f t="shared" si="24"/>
        <v>0</v>
      </c>
      <c r="G59" s="186">
        <f t="shared" si="24"/>
        <v>0</v>
      </c>
      <c r="H59" s="184">
        <f t="shared" si="24"/>
        <v>0</v>
      </c>
      <c r="I59" s="185">
        <f t="shared" si="24"/>
        <v>4.7619047619047616E-2</v>
      </c>
      <c r="J59" s="182">
        <f t="shared" si="24"/>
        <v>0</v>
      </c>
      <c r="K59" s="186">
        <f t="shared" si="24"/>
        <v>0</v>
      </c>
      <c r="L59" s="184">
        <f t="shared" si="24"/>
        <v>4.7619047619047616E-2</v>
      </c>
      <c r="M59" s="182">
        <f t="shared" si="24"/>
        <v>0</v>
      </c>
      <c r="N59" s="187">
        <f t="shared" si="24"/>
        <v>0</v>
      </c>
      <c r="O59" s="190">
        <f t="shared" si="24"/>
        <v>0</v>
      </c>
      <c r="P59" s="182">
        <f t="shared" si="24"/>
        <v>0</v>
      </c>
      <c r="Q59" s="186">
        <f t="shared" si="24"/>
        <v>0</v>
      </c>
      <c r="R59" s="184">
        <f t="shared" si="24"/>
        <v>0</v>
      </c>
      <c r="S59" s="185">
        <f t="shared" si="24"/>
        <v>0</v>
      </c>
      <c r="T59" s="182">
        <f t="shared" si="24"/>
        <v>0</v>
      </c>
      <c r="U59" s="186">
        <f t="shared" si="24"/>
        <v>0</v>
      </c>
      <c r="V59" s="184">
        <f t="shared" si="24"/>
        <v>0</v>
      </c>
      <c r="W59" s="185">
        <f t="shared" si="24"/>
        <v>0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4.7619047619047616E-2</v>
      </c>
      <c r="AC59" s="159">
        <f t="shared" si="6"/>
        <v>9.5238095238095233E-2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9.5238095238095233E-2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</v>
      </c>
      <c r="AC60" s="159">
        <f t="shared" si="6"/>
        <v>9.5238095238095233E-2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0.2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0.2</v>
      </c>
      <c r="Z62" s="143">
        <f t="shared" si="26"/>
        <v>0</v>
      </c>
      <c r="AA62" s="144">
        <f t="shared" si="26"/>
        <v>0</v>
      </c>
      <c r="AB62" s="158">
        <f t="shared" si="5"/>
        <v>0</v>
      </c>
      <c r="AC62" s="159">
        <f t="shared" si="6"/>
        <v>0.4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27810.476190476184</v>
      </c>
      <c r="C63" s="21">
        <f t="shared" si="27"/>
        <v>26839.333333333328</v>
      </c>
      <c r="D63" s="242">
        <f t="shared" si="27"/>
        <v>12781.95238095238</v>
      </c>
      <c r="E63" s="243">
        <f t="shared" si="27"/>
        <v>12524.380952380952</v>
      </c>
      <c r="F63" s="20">
        <f t="shared" si="27"/>
        <v>28332.61904761905</v>
      </c>
      <c r="G63" s="21">
        <f t="shared" si="27"/>
        <v>24115.523809523809</v>
      </c>
      <c r="H63" s="242">
        <f t="shared" si="27"/>
        <v>39300.904761904771</v>
      </c>
      <c r="I63" s="243">
        <f t="shared" si="27"/>
        <v>42615.761904761901</v>
      </c>
      <c r="J63" s="20">
        <f t="shared" si="27"/>
        <v>5990.2857142857147</v>
      </c>
      <c r="K63" s="21">
        <f t="shared" si="27"/>
        <v>6636.0952380952367</v>
      </c>
      <c r="L63" s="242">
        <f t="shared" si="27"/>
        <v>22839.90476190476</v>
      </c>
      <c r="M63" s="243">
        <f t="shared" si="27"/>
        <v>23274.72380952381</v>
      </c>
      <c r="N63" s="20">
        <f t="shared" si="27"/>
        <v>40577.190476190473</v>
      </c>
      <c r="O63" s="21">
        <f t="shared" si="27"/>
        <v>40760.238095238092</v>
      </c>
      <c r="P63" s="242">
        <f t="shared" si="27"/>
        <v>21362.666666666664</v>
      </c>
      <c r="Q63" s="243">
        <f t="shared" si="27"/>
        <v>21018.476190476184</v>
      </c>
      <c r="R63" s="20">
        <f t="shared" si="27"/>
        <v>25107.904761904767</v>
      </c>
      <c r="S63" s="21">
        <f t="shared" si="27"/>
        <v>26292.38095238095</v>
      </c>
      <c r="T63" s="242">
        <f t="shared" si="27"/>
        <v>7278.8095238095239</v>
      </c>
      <c r="U63" s="243">
        <f t="shared" si="27"/>
        <v>8113.2857142857147</v>
      </c>
      <c r="V63" s="20">
        <f t="shared" si="27"/>
        <v>23877.428571428569</v>
      </c>
      <c r="W63" s="21">
        <f t="shared" si="27"/>
        <v>27911.428571428572</v>
      </c>
      <c r="X63" s="242">
        <f t="shared" si="27"/>
        <v>20420.714285714283</v>
      </c>
      <c r="Y63" s="243">
        <f t="shared" si="27"/>
        <v>12706.676190476192</v>
      </c>
      <c r="Z63" s="20">
        <f t="shared" si="27"/>
        <v>40784.428571428565</v>
      </c>
      <c r="AA63" s="21">
        <f t="shared" si="27"/>
        <v>42364.952380952374</v>
      </c>
      <c r="AB63" s="242">
        <f>AB31/B65</f>
        <v>316465.28571428574</v>
      </c>
      <c r="AC63" s="21">
        <f>AC31/B65</f>
        <v>315172.95238095237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2">
      <c r="A65" s="232" t="s">
        <v>82</v>
      </c>
      <c r="B65" s="232">
        <f>COUNTIF('Daily Total'!$G$7:$G$37,1)</f>
        <v>21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2" t="s">
        <v>0</v>
      </c>
      <c r="B69" s="306" t="s">
        <v>1</v>
      </c>
      <c r="C69" s="307"/>
      <c r="D69" s="306" t="s">
        <v>2</v>
      </c>
      <c r="E69" s="307"/>
      <c r="F69" s="306" t="s">
        <v>3</v>
      </c>
      <c r="G69" s="307"/>
      <c r="H69" s="306" t="s">
        <v>4</v>
      </c>
      <c r="I69" s="307"/>
      <c r="J69" s="306" t="s">
        <v>5</v>
      </c>
      <c r="K69" s="307"/>
      <c r="L69" s="306" t="s">
        <v>6</v>
      </c>
      <c r="M69" s="307"/>
      <c r="N69" s="306" t="s">
        <v>7</v>
      </c>
      <c r="O69" s="307"/>
      <c r="P69" s="306" t="s">
        <v>8</v>
      </c>
      <c r="Q69" s="307"/>
      <c r="R69" s="306" t="s">
        <v>9</v>
      </c>
      <c r="S69" s="307"/>
      <c r="T69" s="306" t="s">
        <v>10</v>
      </c>
      <c r="U69" s="307"/>
      <c r="V69" s="306" t="s">
        <v>11</v>
      </c>
      <c r="W69" s="307"/>
      <c r="X69" s="306" t="s">
        <v>12</v>
      </c>
      <c r="Y69" s="307"/>
      <c r="Z69" s="306" t="s">
        <v>40</v>
      </c>
      <c r="AA69" s="307"/>
      <c r="AB69" s="306" t="s">
        <v>51</v>
      </c>
      <c r="AC69" s="307"/>
    </row>
    <row r="70" spans="1:30" s="247" customFormat="1" ht="15" thickTop="1" thickBot="1" x14ac:dyDescent="0.3">
      <c r="A70" s="313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2">
      <c r="A72" s="213" t="s">
        <v>17</v>
      </c>
      <c r="B72" s="214">
        <f>B8/B31</f>
        <v>1.3432759152083832E-2</v>
      </c>
      <c r="C72" s="215">
        <f t="shared" ref="C72:AC72" si="29">C8/C31</f>
        <v>0</v>
      </c>
      <c r="D72" s="216">
        <f t="shared" si="29"/>
        <v>2.2371573014033926E-2</v>
      </c>
      <c r="E72" s="217">
        <f t="shared" si="29"/>
        <v>2.737517679801682E-4</v>
      </c>
      <c r="F72" s="214">
        <f t="shared" si="29"/>
        <v>2.506953956822441E-2</v>
      </c>
      <c r="G72" s="215">
        <f t="shared" si="29"/>
        <v>3.5345736593302873E-4</v>
      </c>
      <c r="H72" s="216">
        <f t="shared" si="29"/>
        <v>1.3389974058515556E-2</v>
      </c>
      <c r="I72" s="217">
        <f t="shared" si="29"/>
        <v>1.268254200603175E-3</v>
      </c>
      <c r="J72" s="214">
        <f t="shared" si="29"/>
        <v>1.5978250500810836E-3</v>
      </c>
      <c r="K72" s="215">
        <f t="shared" si="29"/>
        <v>3.8749120969015054E-3</v>
      </c>
      <c r="L72" s="216">
        <f t="shared" si="29"/>
        <v>2.9522264707967259E-3</v>
      </c>
      <c r="M72" s="214">
        <f t="shared" si="29"/>
        <v>4.2187877225502591E-3</v>
      </c>
      <c r="N72" s="218">
        <f t="shared" si="29"/>
        <v>5.6107055218683729E-3</v>
      </c>
      <c r="O72" s="219">
        <f t="shared" si="29"/>
        <v>3.9300672340574676E-3</v>
      </c>
      <c r="P72" s="214">
        <f t="shared" si="29"/>
        <v>3.5888153788540757E-3</v>
      </c>
      <c r="Q72" s="215">
        <f t="shared" si="29"/>
        <v>2.1205832510172457E-3</v>
      </c>
      <c r="R72" s="216">
        <f t="shared" si="29"/>
        <v>1.3162236897505243E-3</v>
      </c>
      <c r="S72" s="217">
        <f t="shared" si="29"/>
        <v>1.5267866845365306E-3</v>
      </c>
      <c r="T72" s="214">
        <f t="shared" si="29"/>
        <v>1.6355369467796279E-4</v>
      </c>
      <c r="U72" s="215">
        <f t="shared" si="29"/>
        <v>7.101814190715992E-4</v>
      </c>
      <c r="V72" s="216">
        <f t="shared" si="29"/>
        <v>6.8006046754655726E-4</v>
      </c>
      <c r="W72" s="217">
        <f t="shared" si="29"/>
        <v>3.5315794861295934E-4</v>
      </c>
      <c r="X72" s="214">
        <f t="shared" si="29"/>
        <v>1.0959926311984796E-4</v>
      </c>
      <c r="Y72" s="215">
        <f t="shared" si="29"/>
        <v>0</v>
      </c>
      <c r="Z72" s="216">
        <f t="shared" si="29"/>
        <v>0</v>
      </c>
      <c r="AA72" s="214">
        <f t="shared" si="29"/>
        <v>1.1240198546867131E-6</v>
      </c>
      <c r="AB72" s="220">
        <f t="shared" si="29"/>
        <v>7.3628778361457233E-3</v>
      </c>
      <c r="AC72" s="221">
        <f t="shared" si="29"/>
        <v>1.4292983806925661E-3</v>
      </c>
      <c r="AD72" s="246"/>
    </row>
    <row r="73" spans="1:30" s="123" customFormat="1" x14ac:dyDescent="0.2">
      <c r="A73" s="222" t="s">
        <v>18</v>
      </c>
      <c r="B73" s="223">
        <f>B9/B31</f>
        <v>6.3852265333378996E-2</v>
      </c>
      <c r="C73" s="224">
        <f t="shared" ref="C73:AC73" si="30">C9/C31</f>
        <v>2.2940744394332412E-3</v>
      </c>
      <c r="D73" s="225">
        <f t="shared" si="30"/>
        <v>7.5020210788276628E-2</v>
      </c>
      <c r="E73" s="226">
        <f t="shared" si="30"/>
        <v>1.3672379967453956E-2</v>
      </c>
      <c r="F73" s="223">
        <f t="shared" si="30"/>
        <v>9.3136801768111802E-2</v>
      </c>
      <c r="G73" s="224">
        <f t="shared" si="30"/>
        <v>1.4772148349413339E-2</v>
      </c>
      <c r="H73" s="225">
        <f t="shared" si="30"/>
        <v>5.5731177883945479E-2</v>
      </c>
      <c r="I73" s="226">
        <f t="shared" si="30"/>
        <v>1.7677340487702402E-2</v>
      </c>
      <c r="J73" s="223">
        <f t="shared" si="30"/>
        <v>1.3362905020827371E-2</v>
      </c>
      <c r="K73" s="224">
        <f t="shared" si="30"/>
        <v>4.7180642661347034E-2</v>
      </c>
      <c r="L73" s="225">
        <f t="shared" si="30"/>
        <v>2.3136198549739594E-2</v>
      </c>
      <c r="M73" s="223">
        <f t="shared" si="30"/>
        <v>4.4583706722644376E-2</v>
      </c>
      <c r="N73" s="227">
        <f t="shared" si="30"/>
        <v>4.0108153654234549E-2</v>
      </c>
      <c r="O73" s="228">
        <f t="shared" si="30"/>
        <v>4.8490300421162078E-2</v>
      </c>
      <c r="P73" s="223">
        <f t="shared" si="30"/>
        <v>3.6639353032437538E-2</v>
      </c>
      <c r="Q73" s="224">
        <f t="shared" si="30"/>
        <v>4.3678124461924657E-2</v>
      </c>
      <c r="R73" s="225">
        <f t="shared" si="30"/>
        <v>3.7859448551584969E-2</v>
      </c>
      <c r="S73" s="226">
        <f t="shared" si="30"/>
        <v>4.3242655848154454E-2</v>
      </c>
      <c r="T73" s="223">
        <f t="shared" si="30"/>
        <v>1.9286251676425371E-2</v>
      </c>
      <c r="U73" s="224">
        <f t="shared" si="30"/>
        <v>7.5026851900762415E-2</v>
      </c>
      <c r="V73" s="225">
        <f t="shared" si="30"/>
        <v>2.6681903212039264E-2</v>
      </c>
      <c r="W73" s="226">
        <f t="shared" si="30"/>
        <v>5.4534752789435974E-2</v>
      </c>
      <c r="X73" s="223">
        <f t="shared" si="30"/>
        <v>4.0861869949980763E-2</v>
      </c>
      <c r="Y73" s="224">
        <f t="shared" si="30"/>
        <v>5.2627634098719442E-2</v>
      </c>
      <c r="Z73" s="225">
        <f t="shared" si="30"/>
        <v>4.6427616515640306E-2</v>
      </c>
      <c r="AA73" s="223">
        <f t="shared" si="30"/>
        <v>2.8524251852384719E-2</v>
      </c>
      <c r="AB73" s="220">
        <f t="shared" si="30"/>
        <v>4.7519994294115762E-2</v>
      </c>
      <c r="AC73" s="221">
        <f t="shared" si="30"/>
        <v>3.405310946431226E-2</v>
      </c>
      <c r="AD73" s="246"/>
    </row>
    <row r="74" spans="1:30" s="123" customFormat="1" x14ac:dyDescent="0.2">
      <c r="A74" s="213" t="s">
        <v>19</v>
      </c>
      <c r="B74" s="214">
        <f>B10/B31</f>
        <v>0.10385774459778775</v>
      </c>
      <c r="C74" s="215">
        <f t="shared" ref="C74:AC74" si="31">C10/C31</f>
        <v>4.3684996788650628E-2</v>
      </c>
      <c r="D74" s="216">
        <f t="shared" si="31"/>
        <v>9.253001814314081E-2</v>
      </c>
      <c r="E74" s="217">
        <f t="shared" si="31"/>
        <v>6.3681505026386628E-2</v>
      </c>
      <c r="F74" s="214">
        <f t="shared" si="31"/>
        <v>0.10665983176046455</v>
      </c>
      <c r="G74" s="215">
        <f t="shared" si="31"/>
        <v>5.3062046577387417E-2</v>
      </c>
      <c r="H74" s="216">
        <f t="shared" si="31"/>
        <v>8.3486506429635093E-2</v>
      </c>
      <c r="I74" s="217">
        <f t="shared" si="31"/>
        <v>4.3063655186824458E-2</v>
      </c>
      <c r="J74" s="214">
        <f t="shared" si="31"/>
        <v>3.0398422843333651E-2</v>
      </c>
      <c r="K74" s="215">
        <f t="shared" si="31"/>
        <v>0.10186713356965513</v>
      </c>
      <c r="L74" s="216">
        <f t="shared" si="31"/>
        <v>4.1983746075165022E-2</v>
      </c>
      <c r="M74" s="214">
        <f t="shared" si="31"/>
        <v>9.540761836952652E-2</v>
      </c>
      <c r="N74" s="218">
        <f t="shared" si="31"/>
        <v>6.9020714194345634E-2</v>
      </c>
      <c r="O74" s="219">
        <f t="shared" si="31"/>
        <v>8.4363262516574861E-2</v>
      </c>
      <c r="P74" s="214">
        <f t="shared" si="31"/>
        <v>8.0338195695204812E-2</v>
      </c>
      <c r="Q74" s="215">
        <f t="shared" si="31"/>
        <v>8.1930183874504972E-2</v>
      </c>
      <c r="R74" s="216">
        <f t="shared" si="31"/>
        <v>8.0084814875224272E-2</v>
      </c>
      <c r="S74" s="217">
        <f t="shared" si="31"/>
        <v>6.7432172999601553E-2</v>
      </c>
      <c r="T74" s="214">
        <f t="shared" si="31"/>
        <v>3.8899610742206665E-2</v>
      </c>
      <c r="U74" s="215">
        <f t="shared" si="31"/>
        <v>0.14876246485775829</v>
      </c>
      <c r="V74" s="216">
        <f t="shared" si="31"/>
        <v>4.8463781295744537E-2</v>
      </c>
      <c r="W74" s="217">
        <f t="shared" si="31"/>
        <v>9.6471832667963289E-2</v>
      </c>
      <c r="X74" s="214">
        <f t="shared" si="31"/>
        <v>8.4703907097135267E-2</v>
      </c>
      <c r="Y74" s="215">
        <f t="shared" si="31"/>
        <v>9.7415275992459818E-2</v>
      </c>
      <c r="Z74" s="216">
        <f t="shared" si="31"/>
        <v>7.6282614863515841E-2</v>
      </c>
      <c r="AA74" s="214">
        <f t="shared" si="31"/>
        <v>4.9989659017336881E-2</v>
      </c>
      <c r="AB74" s="220">
        <f t="shared" si="31"/>
        <v>7.6861360404985368E-2</v>
      </c>
      <c r="AC74" s="221">
        <f t="shared" si="31"/>
        <v>7.0343388180518274E-2</v>
      </c>
      <c r="AD74" s="246"/>
    </row>
    <row r="75" spans="1:30" s="123" customFormat="1" x14ac:dyDescent="0.2">
      <c r="A75" s="222" t="s">
        <v>20</v>
      </c>
      <c r="B75" s="223">
        <f>B11/B31</f>
        <v>0.11268963391664669</v>
      </c>
      <c r="C75" s="224">
        <f t="shared" ref="C75:AC75" si="32">C11/C31</f>
        <v>4.554616004229755E-2</v>
      </c>
      <c r="D75" s="225">
        <f t="shared" si="32"/>
        <v>8.8130213358865367E-2</v>
      </c>
      <c r="E75" s="226">
        <f t="shared" si="32"/>
        <v>8.6912384225814793E-2</v>
      </c>
      <c r="F75" s="223">
        <f t="shared" si="32"/>
        <v>9.917056732522668E-2</v>
      </c>
      <c r="G75" s="224">
        <f t="shared" si="32"/>
        <v>5.9540781871388906E-2</v>
      </c>
      <c r="H75" s="225">
        <f t="shared" si="32"/>
        <v>9.4691870658496893E-2</v>
      </c>
      <c r="I75" s="226">
        <f t="shared" si="32"/>
        <v>5.2825301615431801E-2</v>
      </c>
      <c r="J75" s="223">
        <f t="shared" si="32"/>
        <v>4.209195840885243E-2</v>
      </c>
      <c r="K75" s="224">
        <f t="shared" si="32"/>
        <v>0.15204006946138721</v>
      </c>
      <c r="L75" s="225">
        <f t="shared" si="32"/>
        <v>4.5396736705598809E-2</v>
      </c>
      <c r="M75" s="223">
        <f t="shared" si="32"/>
        <v>0.13951666032416329</v>
      </c>
      <c r="N75" s="227">
        <f t="shared" si="32"/>
        <v>6.9643865131829866E-2</v>
      </c>
      <c r="O75" s="228">
        <f t="shared" si="32"/>
        <v>0.10187332425975361</v>
      </c>
      <c r="P75" s="223">
        <f t="shared" si="32"/>
        <v>9.453296360361646E-2</v>
      </c>
      <c r="Q75" s="224">
        <f t="shared" si="32"/>
        <v>9.5530462994009802E-2</v>
      </c>
      <c r="R75" s="225">
        <f t="shared" si="32"/>
        <v>9.7267792727010652E-2</v>
      </c>
      <c r="S75" s="226">
        <f t="shared" si="32"/>
        <v>7.1782518926359257E-2</v>
      </c>
      <c r="T75" s="223">
        <f t="shared" si="32"/>
        <v>4.3806221582545553E-2</v>
      </c>
      <c r="U75" s="224">
        <f t="shared" si="32"/>
        <v>0.1829802968675717</v>
      </c>
      <c r="V75" s="225">
        <f t="shared" si="32"/>
        <v>4.6270037852045962E-2</v>
      </c>
      <c r="W75" s="226">
        <f t="shared" si="32"/>
        <v>0.10527007199645136</v>
      </c>
      <c r="X75" s="223">
        <f t="shared" si="32"/>
        <v>8.7467207667284622E-2</v>
      </c>
      <c r="Y75" s="224">
        <f t="shared" si="32"/>
        <v>0.13926854221865784</v>
      </c>
      <c r="Z75" s="225">
        <f t="shared" si="32"/>
        <v>9.0708055011658281E-2</v>
      </c>
      <c r="AA75" s="223">
        <f t="shared" si="32"/>
        <v>5.9698942522120713E-2</v>
      </c>
      <c r="AB75" s="220">
        <f t="shared" si="32"/>
        <v>8.3034609528375269E-2</v>
      </c>
      <c r="AC75" s="221">
        <f t="shared" si="32"/>
        <v>8.5741283092941267E-2</v>
      </c>
      <c r="AD75" s="246"/>
    </row>
    <row r="76" spans="1:30" s="123" customFormat="1" x14ac:dyDescent="0.2">
      <c r="A76" s="213" t="s">
        <v>21</v>
      </c>
      <c r="B76" s="214">
        <f>B12/B31</f>
        <v>8.8228142871819459E-2</v>
      </c>
      <c r="C76" s="215">
        <f t="shared" ref="C76:AC76" si="33">C12/C31</f>
        <v>3.941620862061012E-2</v>
      </c>
      <c r="D76" s="216">
        <f t="shared" si="33"/>
        <v>6.7077464132836107E-2</v>
      </c>
      <c r="E76" s="217">
        <f t="shared" si="33"/>
        <v>6.6582513345398692E-2</v>
      </c>
      <c r="F76" s="214">
        <f t="shared" si="33"/>
        <v>8.3687824062791502E-2</v>
      </c>
      <c r="G76" s="215">
        <f t="shared" si="33"/>
        <v>4.6075833389280958E-2</v>
      </c>
      <c r="H76" s="216">
        <f t="shared" si="33"/>
        <v>7.7354332082503863E-2</v>
      </c>
      <c r="I76" s="217">
        <f t="shared" si="33"/>
        <v>4.7800333210046363E-2</v>
      </c>
      <c r="J76" s="214">
        <f t="shared" si="33"/>
        <v>3.7258736366816113E-2</v>
      </c>
      <c r="K76" s="215">
        <f t="shared" si="33"/>
        <v>0.12139956084329569</v>
      </c>
      <c r="L76" s="216">
        <f t="shared" si="33"/>
        <v>3.7336491270499837E-2</v>
      </c>
      <c r="M76" s="214">
        <f t="shared" si="33"/>
        <v>0.12306093304362414</v>
      </c>
      <c r="N76" s="218">
        <f t="shared" si="33"/>
        <v>5.5068470322876678E-2</v>
      </c>
      <c r="O76" s="219">
        <f t="shared" si="33"/>
        <v>9.0349488588902585E-2</v>
      </c>
      <c r="P76" s="214">
        <f t="shared" si="33"/>
        <v>6.9988587121279672E-2</v>
      </c>
      <c r="Q76" s="215">
        <f t="shared" si="33"/>
        <v>7.8452517966052543E-2</v>
      </c>
      <c r="R76" s="216">
        <f t="shared" si="33"/>
        <v>7.968274077979616E-2</v>
      </c>
      <c r="S76" s="217">
        <f t="shared" si="33"/>
        <v>5.6246604122142933E-2</v>
      </c>
      <c r="T76" s="214">
        <f t="shared" si="33"/>
        <v>3.1749043210886133E-2</v>
      </c>
      <c r="U76" s="215">
        <f t="shared" si="33"/>
        <v>0.12448130344702105</v>
      </c>
      <c r="V76" s="216">
        <f t="shared" si="33"/>
        <v>3.4330090581661102E-2</v>
      </c>
      <c r="W76" s="217">
        <f t="shared" si="33"/>
        <v>7.9731804688299726E-2</v>
      </c>
      <c r="X76" s="214">
        <f t="shared" si="33"/>
        <v>6.9595532081103459E-2</v>
      </c>
      <c r="Y76" s="215">
        <f t="shared" si="33"/>
        <v>0.108414500237973</v>
      </c>
      <c r="Z76" s="216">
        <f t="shared" si="33"/>
        <v>7.3987154294414423E-2</v>
      </c>
      <c r="AA76" s="214">
        <f t="shared" si="33"/>
        <v>5.0607869937414576E-2</v>
      </c>
      <c r="AB76" s="220">
        <f t="shared" si="33"/>
        <v>6.6415017911390567E-2</v>
      </c>
      <c r="AC76" s="221">
        <f t="shared" si="33"/>
        <v>7.0682582140841194E-2</v>
      </c>
      <c r="AD76" s="246"/>
    </row>
    <row r="77" spans="1:30" s="123" customFormat="1" x14ac:dyDescent="0.2">
      <c r="A77" s="222" t="s">
        <v>22</v>
      </c>
      <c r="B77" s="223">
        <f>B13/B31</f>
        <v>6.4324851888633947E-2</v>
      </c>
      <c r="C77" s="224">
        <f t="shared" ref="C77:AC77" si="34">C13/C31</f>
        <v>3.9492500345974103E-2</v>
      </c>
      <c r="D77" s="225">
        <f t="shared" si="34"/>
        <v>5.4090402762824071E-2</v>
      </c>
      <c r="E77" s="226">
        <f t="shared" si="34"/>
        <v>4.8286770185390779E-2</v>
      </c>
      <c r="F77" s="223">
        <f t="shared" si="34"/>
        <v>6.9235358874593478E-2</v>
      </c>
      <c r="G77" s="224">
        <f t="shared" si="34"/>
        <v>3.5934173995805903E-2</v>
      </c>
      <c r="H77" s="225">
        <f t="shared" si="34"/>
        <v>6.3259176148858801E-2</v>
      </c>
      <c r="I77" s="226">
        <f t="shared" si="34"/>
        <v>4.3344123736913792E-2</v>
      </c>
      <c r="J77" s="223">
        <f t="shared" si="34"/>
        <v>3.7576711501160612E-2</v>
      </c>
      <c r="K77" s="224">
        <f t="shared" si="34"/>
        <v>0.10730636203160206</v>
      </c>
      <c r="L77" s="225">
        <f t="shared" si="34"/>
        <v>3.2774717599522975E-2</v>
      </c>
      <c r="M77" s="223">
        <f t="shared" si="34"/>
        <v>8.7123490586497418E-2</v>
      </c>
      <c r="N77" s="227">
        <f t="shared" si="34"/>
        <v>4.468262136480617E-2</v>
      </c>
      <c r="O77" s="228">
        <f t="shared" si="34"/>
        <v>7.2203886841167575E-2</v>
      </c>
      <c r="P77" s="223">
        <f t="shared" si="34"/>
        <v>4.9922428089947748E-2</v>
      </c>
      <c r="Q77" s="224">
        <f t="shared" si="34"/>
        <v>5.5363988146483363E-2</v>
      </c>
      <c r="R77" s="225">
        <f t="shared" si="34"/>
        <v>6.4948242443093246E-2</v>
      </c>
      <c r="S77" s="226">
        <f t="shared" si="34"/>
        <v>4.8141775636613905E-2</v>
      </c>
      <c r="T77" s="223">
        <f t="shared" si="34"/>
        <v>2.8922835366850936E-2</v>
      </c>
      <c r="U77" s="224">
        <f t="shared" si="34"/>
        <v>6.7343980185351482E-2</v>
      </c>
      <c r="V77" s="225">
        <f t="shared" si="34"/>
        <v>2.8775931044660627E-2</v>
      </c>
      <c r="W77" s="226">
        <f t="shared" si="34"/>
        <v>6.9700071655235951E-2</v>
      </c>
      <c r="X77" s="223">
        <f t="shared" si="34"/>
        <v>5.166555901453939E-2</v>
      </c>
      <c r="Y77" s="224">
        <f t="shared" si="34"/>
        <v>6.7528116415639508E-2</v>
      </c>
      <c r="Z77" s="225">
        <f t="shared" si="34"/>
        <v>6.01525091859288E-2</v>
      </c>
      <c r="AA77" s="223">
        <f t="shared" si="34"/>
        <v>4.9532182936479388E-2</v>
      </c>
      <c r="AB77" s="220">
        <f t="shared" si="34"/>
        <v>5.3143119135462234E-2</v>
      </c>
      <c r="AC77" s="221">
        <f t="shared" si="34"/>
        <v>5.6918106339799525E-2</v>
      </c>
      <c r="AD77" s="246"/>
    </row>
    <row r="78" spans="1:30" s="123" customFormat="1" x14ac:dyDescent="0.2">
      <c r="A78" s="213" t="s">
        <v>23</v>
      </c>
      <c r="B78" s="214">
        <f>B14/B31</f>
        <v>5.1015376185747065E-2</v>
      </c>
      <c r="C78" s="215">
        <f t="shared" ref="C78:AC78" si="35">C14/C31</f>
        <v>3.8250542026095319E-2</v>
      </c>
      <c r="D78" s="216">
        <f t="shared" si="35"/>
        <v>4.6520205200040236E-2</v>
      </c>
      <c r="E78" s="217">
        <f t="shared" si="35"/>
        <v>4.0731981810715863E-2</v>
      </c>
      <c r="F78" s="214">
        <f t="shared" si="35"/>
        <v>5.7878770053026544E-2</v>
      </c>
      <c r="G78" s="215">
        <f t="shared" si="35"/>
        <v>3.0873217409848625E-2</v>
      </c>
      <c r="H78" s="216">
        <f t="shared" si="35"/>
        <v>5.3265464626405065E-2</v>
      </c>
      <c r="I78" s="217">
        <f t="shared" si="35"/>
        <v>3.8896853500437464E-2</v>
      </c>
      <c r="J78" s="214">
        <f t="shared" si="35"/>
        <v>3.9341473496772555E-2</v>
      </c>
      <c r="K78" s="215">
        <f t="shared" si="35"/>
        <v>7.5173294679889202E-2</v>
      </c>
      <c r="L78" s="216">
        <f t="shared" si="35"/>
        <v>3.1611340219081893E-2</v>
      </c>
      <c r="M78" s="214">
        <f t="shared" si="35"/>
        <v>5.9151004775291241E-2</v>
      </c>
      <c r="N78" s="218">
        <f t="shared" si="35"/>
        <v>3.9247947181210177E-2</v>
      </c>
      <c r="O78" s="219">
        <f t="shared" si="35"/>
        <v>5.1811697908208866E-2</v>
      </c>
      <c r="P78" s="214">
        <f t="shared" si="35"/>
        <v>4.3981935552900475E-2</v>
      </c>
      <c r="Q78" s="215">
        <f t="shared" si="35"/>
        <v>4.0599200703236152E-2</v>
      </c>
      <c r="R78" s="216">
        <f t="shared" si="35"/>
        <v>5.5342085399020607E-2</v>
      </c>
      <c r="S78" s="217">
        <f t="shared" si="35"/>
        <v>4.3704495236715324E-2</v>
      </c>
      <c r="T78" s="214">
        <f t="shared" si="35"/>
        <v>3.5236007981420299E-2</v>
      </c>
      <c r="U78" s="215">
        <f t="shared" si="35"/>
        <v>4.3526490940784958E-2</v>
      </c>
      <c r="V78" s="216">
        <f t="shared" si="35"/>
        <v>2.7030907850809492E-2</v>
      </c>
      <c r="W78" s="217">
        <f t="shared" si="35"/>
        <v>5.6863547957825777E-2</v>
      </c>
      <c r="X78" s="214">
        <f t="shared" si="35"/>
        <v>4.0833887159396974E-2</v>
      </c>
      <c r="Y78" s="215">
        <f t="shared" si="35"/>
        <v>5.0251651757439939E-2</v>
      </c>
      <c r="Z78" s="216">
        <f t="shared" si="35"/>
        <v>5.383940883133502E-2</v>
      </c>
      <c r="AA78" s="214">
        <f t="shared" si="35"/>
        <v>4.8854398964103304E-2</v>
      </c>
      <c r="AB78" s="220">
        <f t="shared" si="35"/>
        <v>4.6000381295112337E-2</v>
      </c>
      <c r="AC78" s="221">
        <f t="shared" si="35"/>
        <v>4.6251702768789683E-2</v>
      </c>
      <c r="AD78" s="246"/>
    </row>
    <row r="79" spans="1:30" s="123" customFormat="1" x14ac:dyDescent="0.2">
      <c r="A79" s="222" t="s">
        <v>24</v>
      </c>
      <c r="B79" s="223">
        <f>B15/B31</f>
        <v>4.945207355912469E-2</v>
      </c>
      <c r="C79" s="224">
        <f t="shared" ref="C79:AC79" si="36">C15/C31</f>
        <v>4.2141420019658427E-2</v>
      </c>
      <c r="D79" s="225">
        <f t="shared" si="36"/>
        <v>4.6114126689044452E-2</v>
      </c>
      <c r="E79" s="226">
        <f t="shared" si="36"/>
        <v>4.1469590741106871E-2</v>
      </c>
      <c r="F79" s="223">
        <f t="shared" si="36"/>
        <v>5.6828323403111003E-2</v>
      </c>
      <c r="G79" s="224">
        <f t="shared" si="36"/>
        <v>3.2411448069411916E-2</v>
      </c>
      <c r="H79" s="225">
        <f t="shared" si="36"/>
        <v>5.4967836678908401E-2</v>
      </c>
      <c r="I79" s="226">
        <f t="shared" si="36"/>
        <v>4.1733943734209675E-2</v>
      </c>
      <c r="J79" s="223">
        <f t="shared" si="36"/>
        <v>4.4222391808960537E-2</v>
      </c>
      <c r="K79" s="224">
        <f t="shared" si="36"/>
        <v>5.4808478881729072E-2</v>
      </c>
      <c r="L79" s="225">
        <f t="shared" si="36"/>
        <v>3.5041010095113401E-2</v>
      </c>
      <c r="M79" s="223">
        <f t="shared" si="36"/>
        <v>6.0323344913516895E-2</v>
      </c>
      <c r="N79" s="227">
        <f t="shared" si="36"/>
        <v>4.0824014429875571E-2</v>
      </c>
      <c r="O79" s="228">
        <f t="shared" si="36"/>
        <v>5.3002167144684656E-2</v>
      </c>
      <c r="P79" s="223">
        <f t="shared" si="36"/>
        <v>4.5029602154180857E-2</v>
      </c>
      <c r="Q79" s="224">
        <f t="shared" si="36"/>
        <v>3.8177295259499582E-2</v>
      </c>
      <c r="R79" s="225">
        <f t="shared" si="36"/>
        <v>5.1505312309157045E-2</v>
      </c>
      <c r="S79" s="226">
        <f t="shared" si="36"/>
        <v>4.3896475531568079E-2</v>
      </c>
      <c r="T79" s="223">
        <f t="shared" si="36"/>
        <v>3.1860259723267149E-2</v>
      </c>
      <c r="U79" s="224">
        <f t="shared" si="36"/>
        <v>3.8115025912817894E-2</v>
      </c>
      <c r="V79" s="225">
        <f t="shared" si="36"/>
        <v>2.9719240725451013E-2</v>
      </c>
      <c r="W79" s="226">
        <f t="shared" si="36"/>
        <v>5.710922305251305E-2</v>
      </c>
      <c r="X79" s="223">
        <f t="shared" si="36"/>
        <v>3.9737894528198495E-2</v>
      </c>
      <c r="Y79" s="224">
        <f t="shared" si="36"/>
        <v>4.0241795553090466E-2</v>
      </c>
      <c r="Z79" s="225">
        <f t="shared" si="36"/>
        <v>5.37109751270618E-2</v>
      </c>
      <c r="AA79" s="223">
        <f t="shared" si="36"/>
        <v>5.3546057837565643E-2</v>
      </c>
      <c r="AB79" s="220">
        <f t="shared" si="36"/>
        <v>4.6310202382838651E-2</v>
      </c>
      <c r="AC79" s="221">
        <f t="shared" si="36"/>
        <v>4.6889447849646271E-2</v>
      </c>
      <c r="AD79" s="246"/>
    </row>
    <row r="80" spans="1:30" s="123" customFormat="1" x14ac:dyDescent="0.2">
      <c r="A80" s="213" t="s">
        <v>25</v>
      </c>
      <c r="B80" s="214">
        <f>B16/B31</f>
        <v>4.6522379370569501E-2</v>
      </c>
      <c r="C80" s="215">
        <f t="shared" ref="C80:AC80" si="37">C16/C31</f>
        <v>4.5398899270083351E-2</v>
      </c>
      <c r="D80" s="216">
        <f t="shared" si="37"/>
        <v>4.6579813054865304E-2</v>
      </c>
      <c r="E80" s="217">
        <f t="shared" si="37"/>
        <v>4.146198652532964E-2</v>
      </c>
      <c r="F80" s="214">
        <f t="shared" si="37"/>
        <v>5.2298797448675174E-2</v>
      </c>
      <c r="G80" s="215">
        <f t="shared" si="37"/>
        <v>3.4243897430226725E-2</v>
      </c>
      <c r="H80" s="216">
        <f t="shared" si="37"/>
        <v>5.1862370792384517E-2</v>
      </c>
      <c r="I80" s="217">
        <f t="shared" si="37"/>
        <v>4.3965400684522045E-2</v>
      </c>
      <c r="J80" s="214">
        <f t="shared" si="37"/>
        <v>4.389646729625743E-2</v>
      </c>
      <c r="K80" s="215">
        <f t="shared" si="37"/>
        <v>4.396590077354727E-2</v>
      </c>
      <c r="L80" s="216">
        <f t="shared" si="37"/>
        <v>3.3927670451465483E-2</v>
      </c>
      <c r="M80" s="214">
        <f t="shared" si="37"/>
        <v>5.4259093308454354E-2</v>
      </c>
      <c r="N80" s="218">
        <f t="shared" si="37"/>
        <v>4.0388630253215214E-2</v>
      </c>
      <c r="O80" s="219">
        <f t="shared" si="37"/>
        <v>4.6931825483518604E-2</v>
      </c>
      <c r="P80" s="214">
        <f t="shared" si="37"/>
        <v>4.5116536191308378E-2</v>
      </c>
      <c r="Q80" s="215">
        <f t="shared" si="37"/>
        <v>3.7271063100945197E-2</v>
      </c>
      <c r="R80" s="216">
        <f t="shared" si="37"/>
        <v>4.9673219968668567E-2</v>
      </c>
      <c r="S80" s="217">
        <f t="shared" si="37"/>
        <v>4.4001521353279963E-2</v>
      </c>
      <c r="T80" s="225">
        <f t="shared" si="37"/>
        <v>2.9649013771221092E-2</v>
      </c>
      <c r="U80" s="214">
        <f t="shared" si="37"/>
        <v>3.6037305066939002E-2</v>
      </c>
      <c r="V80" s="216">
        <f t="shared" si="37"/>
        <v>3.275857255108431E-2</v>
      </c>
      <c r="W80" s="217">
        <f t="shared" si="37"/>
        <v>5.3507694407479441E-2</v>
      </c>
      <c r="X80" s="214">
        <f t="shared" si="37"/>
        <v>3.904298856203435E-2</v>
      </c>
      <c r="Y80" s="215">
        <f t="shared" si="37"/>
        <v>3.6940154476328244E-2</v>
      </c>
      <c r="Z80" s="216">
        <f t="shared" si="37"/>
        <v>5.2118397194073837E-2</v>
      </c>
      <c r="AA80" s="214">
        <f t="shared" si="37"/>
        <v>5.3086333716998779E-2</v>
      </c>
      <c r="AB80" s="220">
        <f t="shared" si="37"/>
        <v>4.4926916681300035E-2</v>
      </c>
      <c r="AC80" s="221">
        <f t="shared" si="37"/>
        <v>4.5528290438265791E-2</v>
      </c>
      <c r="AD80" s="246"/>
    </row>
    <row r="81" spans="1:30" s="123" customFormat="1" x14ac:dyDescent="0.2">
      <c r="A81" s="222" t="s">
        <v>26</v>
      </c>
      <c r="B81" s="223">
        <f>B17/B31</f>
        <v>4.1738296633676931E-2</v>
      </c>
      <c r="C81" s="224">
        <f t="shared" ref="C81:AC81" si="38">C17/C31</f>
        <v>4.188947990334016E-2</v>
      </c>
      <c r="D81" s="225">
        <f t="shared" si="38"/>
        <v>4.1304517902846651E-2</v>
      </c>
      <c r="E81" s="226">
        <f t="shared" si="38"/>
        <v>4.158365397776527E-2</v>
      </c>
      <c r="F81" s="223">
        <f t="shared" si="38"/>
        <v>4.3256552686202175E-2</v>
      </c>
      <c r="G81" s="224">
        <f t="shared" si="38"/>
        <v>3.3888465442137646E-2</v>
      </c>
      <c r="H81" s="225">
        <f t="shared" si="38"/>
        <v>4.6408721960841809E-2</v>
      </c>
      <c r="I81" s="226">
        <f t="shared" si="38"/>
        <v>4.1392017932108734E-2</v>
      </c>
      <c r="J81" s="223">
        <f t="shared" si="38"/>
        <v>4.6042799453082768E-2</v>
      </c>
      <c r="K81" s="224">
        <f t="shared" si="38"/>
        <v>3.9466697283256073E-2</v>
      </c>
      <c r="L81" s="225">
        <f t="shared" si="38"/>
        <v>3.5166104437096307E-2</v>
      </c>
      <c r="M81" s="223">
        <f t="shared" si="38"/>
        <v>4.5670116170110034E-2</v>
      </c>
      <c r="N81" s="227">
        <f t="shared" si="38"/>
        <v>3.8273907109436338E-2</v>
      </c>
      <c r="O81" s="228">
        <f t="shared" si="38"/>
        <v>4.1241172244192228E-2</v>
      </c>
      <c r="P81" s="223">
        <f t="shared" si="38"/>
        <v>4.2399290261604577E-2</v>
      </c>
      <c r="Q81" s="224">
        <f t="shared" si="38"/>
        <v>3.5667032180303954E-2</v>
      </c>
      <c r="R81" s="225">
        <f t="shared" si="38"/>
        <v>4.4874882886436825E-2</v>
      </c>
      <c r="S81" s="226">
        <f t="shared" si="38"/>
        <v>4.0198138153366897E-2</v>
      </c>
      <c r="T81" s="223">
        <f t="shared" si="38"/>
        <v>2.6737758005953353E-2</v>
      </c>
      <c r="U81" s="224">
        <f t="shared" si="38"/>
        <v>3.7299197671074487E-2</v>
      </c>
      <c r="V81" s="225">
        <f t="shared" si="38"/>
        <v>3.2385636165655547E-2</v>
      </c>
      <c r="W81" s="226">
        <f t="shared" si="38"/>
        <v>4.4388712594260755E-2</v>
      </c>
      <c r="X81" s="223">
        <f t="shared" si="38"/>
        <v>3.4407172921986313E-2</v>
      </c>
      <c r="Y81" s="224">
        <f t="shared" si="38"/>
        <v>3.3934574290671836E-2</v>
      </c>
      <c r="Z81" s="225">
        <f t="shared" si="38"/>
        <v>4.9800752621507044E-2</v>
      </c>
      <c r="AA81" s="223">
        <f t="shared" si="38"/>
        <v>5.1448636788720234E-2</v>
      </c>
      <c r="AB81" s="220">
        <f t="shared" si="38"/>
        <v>4.1408438539335769E-2</v>
      </c>
      <c r="AC81" s="221">
        <f t="shared" si="38"/>
        <v>4.1853512931373127E-2</v>
      </c>
      <c r="AD81" s="246"/>
    </row>
    <row r="82" spans="1:30" s="123" customFormat="1" x14ac:dyDescent="0.2">
      <c r="A82" s="213" t="s">
        <v>27</v>
      </c>
      <c r="B82" s="214">
        <f>B18/B31</f>
        <v>3.765966918941132E-2</v>
      </c>
      <c r="C82" s="215">
        <f t="shared" ref="C82:AC82" si="39">C18/C31</f>
        <v>4.8351211619052349E-2</v>
      </c>
      <c r="D82" s="216">
        <f t="shared" si="39"/>
        <v>4.0641380517917748E-2</v>
      </c>
      <c r="E82" s="217">
        <f t="shared" si="39"/>
        <v>4.3625385913950696E-2</v>
      </c>
      <c r="F82" s="214">
        <f t="shared" si="39"/>
        <v>3.6439574106910261E-2</v>
      </c>
      <c r="G82" s="215">
        <f t="shared" si="39"/>
        <v>4.1330816348291756E-2</v>
      </c>
      <c r="H82" s="216">
        <f t="shared" si="39"/>
        <v>4.6752831329461696E-2</v>
      </c>
      <c r="I82" s="217">
        <f t="shared" si="39"/>
        <v>4.5904097634342757E-2</v>
      </c>
      <c r="J82" s="214">
        <f t="shared" si="39"/>
        <v>5.0693185792871E-2</v>
      </c>
      <c r="K82" s="215">
        <f t="shared" si="39"/>
        <v>3.5505676028645648E-2</v>
      </c>
      <c r="L82" s="216">
        <f t="shared" si="39"/>
        <v>4.1796104562190649E-2</v>
      </c>
      <c r="M82" s="214">
        <f t="shared" si="39"/>
        <v>3.8165502510403751E-2</v>
      </c>
      <c r="N82" s="218">
        <f t="shared" si="39"/>
        <v>4.3293147334709507E-2</v>
      </c>
      <c r="O82" s="219">
        <f t="shared" si="39"/>
        <v>3.8013236522521365E-2</v>
      </c>
      <c r="P82" s="214">
        <f t="shared" si="39"/>
        <v>4.5499937585819501E-2</v>
      </c>
      <c r="Q82" s="215">
        <f t="shared" si="39"/>
        <v>3.5211650520630376E-2</v>
      </c>
      <c r="R82" s="216">
        <f t="shared" si="39"/>
        <v>4.4353324507933375E-2</v>
      </c>
      <c r="S82" s="217">
        <f t="shared" si="39"/>
        <v>4.2896729090448074E-2</v>
      </c>
      <c r="T82" s="214">
        <f t="shared" si="39"/>
        <v>3.8140721598900917E-2</v>
      </c>
      <c r="U82" s="215">
        <f t="shared" si="39"/>
        <v>2.8900275268665739E-2</v>
      </c>
      <c r="V82" s="216">
        <f t="shared" si="39"/>
        <v>4.1066877266037263E-2</v>
      </c>
      <c r="W82" s="217">
        <f t="shared" si="39"/>
        <v>4.2520558228409597E-2</v>
      </c>
      <c r="X82" s="214">
        <f t="shared" si="39"/>
        <v>3.5796984854314595E-2</v>
      </c>
      <c r="Y82" s="215">
        <f t="shared" si="39"/>
        <v>3.0557981089579033E-2</v>
      </c>
      <c r="Z82" s="216">
        <f t="shared" si="39"/>
        <v>5.0685777601862519E-2</v>
      </c>
      <c r="AA82" s="214">
        <f t="shared" si="39"/>
        <v>5.2853661607078627E-2</v>
      </c>
      <c r="AB82" s="220">
        <f t="shared" si="39"/>
        <v>4.2954685016982984E-2</v>
      </c>
      <c r="AC82" s="221">
        <f t="shared" si="39"/>
        <v>4.2475242618112023E-2</v>
      </c>
      <c r="AD82" s="246"/>
    </row>
    <row r="83" spans="1:30" s="123" customFormat="1" x14ac:dyDescent="0.2">
      <c r="A83" s="222" t="s">
        <v>28</v>
      </c>
      <c r="B83" s="223">
        <f>B19/B31</f>
        <v>3.7247012088627102E-2</v>
      </c>
      <c r="C83" s="224">
        <f t="shared" ref="C83:AC83" si="40">C19/C31</f>
        <v>5.9534159176475178E-2</v>
      </c>
      <c r="D83" s="225">
        <f t="shared" si="40"/>
        <v>4.6285499271666523E-2</v>
      </c>
      <c r="E83" s="226">
        <f t="shared" si="40"/>
        <v>4.7663224491658177E-2</v>
      </c>
      <c r="F83" s="223">
        <f t="shared" si="40"/>
        <v>3.7132028538534582E-2</v>
      </c>
      <c r="G83" s="224">
        <f t="shared" si="40"/>
        <v>6.0372097799086144E-2</v>
      </c>
      <c r="H83" s="225">
        <f t="shared" si="40"/>
        <v>4.8658761036641587E-2</v>
      </c>
      <c r="I83" s="226">
        <f t="shared" si="40"/>
        <v>5.6530615209440728E-2</v>
      </c>
      <c r="J83" s="223">
        <f t="shared" si="40"/>
        <v>6.163947979268021E-2</v>
      </c>
      <c r="K83" s="224">
        <f t="shared" si="40"/>
        <v>3.2333988719700342E-2</v>
      </c>
      <c r="L83" s="225">
        <f t="shared" si="40"/>
        <v>6.9097944699961222E-2</v>
      </c>
      <c r="M83" s="223">
        <f t="shared" si="40"/>
        <v>3.3208120041083054E-2</v>
      </c>
      <c r="N83" s="227">
        <f t="shared" si="40"/>
        <v>5.6439167676890958E-2</v>
      </c>
      <c r="O83" s="228">
        <f t="shared" si="40"/>
        <v>3.8817007704754283E-2</v>
      </c>
      <c r="P83" s="223">
        <f t="shared" si="40"/>
        <v>5.2532678281648447E-2</v>
      </c>
      <c r="Q83" s="224">
        <f t="shared" si="40"/>
        <v>4.0114366498409562E-2</v>
      </c>
      <c r="R83" s="225">
        <f t="shared" si="40"/>
        <v>4.799285370192654E-2</v>
      </c>
      <c r="S83" s="226">
        <f t="shared" si="40"/>
        <v>5.2675046183938853E-2</v>
      </c>
      <c r="T83" s="223">
        <f t="shared" si="40"/>
        <v>5.7387720388603576E-2</v>
      </c>
      <c r="U83" s="224">
        <f t="shared" si="40"/>
        <v>2.4269422874884816E-2</v>
      </c>
      <c r="V83" s="225">
        <f t="shared" si="40"/>
        <v>6.251371089652312E-2</v>
      </c>
      <c r="W83" s="226">
        <f t="shared" si="40"/>
        <v>4.0253181833691608E-2</v>
      </c>
      <c r="X83" s="223">
        <f t="shared" si="40"/>
        <v>5.102661862954283E-2</v>
      </c>
      <c r="Y83" s="224">
        <f t="shared" si="40"/>
        <v>3.1082645959893119E-2</v>
      </c>
      <c r="Z83" s="225">
        <f t="shared" si="40"/>
        <v>5.1531104891806283E-2</v>
      </c>
      <c r="AA83" s="223">
        <f t="shared" si="40"/>
        <v>5.8635619739587079E-2</v>
      </c>
      <c r="AB83" s="220">
        <f t="shared" si="40"/>
        <v>5.1224304900063515E-2</v>
      </c>
      <c r="AC83" s="221">
        <f t="shared" si="40"/>
        <v>4.7773920653089642E-2</v>
      </c>
      <c r="AD83" s="246"/>
    </row>
    <row r="84" spans="1:30" s="123" customFormat="1" x14ac:dyDescent="0.2">
      <c r="A84" s="213" t="s">
        <v>29</v>
      </c>
      <c r="B84" s="214">
        <f>B20/B31</f>
        <v>4.2469435978219922E-2</v>
      </c>
      <c r="C84" s="215">
        <f t="shared" ref="C84:AC84" si="41">C20/C31</f>
        <v>8.2895395173395128E-2</v>
      </c>
      <c r="D84" s="216">
        <f t="shared" si="41"/>
        <v>7.3436877144485713E-2</v>
      </c>
      <c r="E84" s="217">
        <f t="shared" si="41"/>
        <v>6.0164555229419187E-2</v>
      </c>
      <c r="F84" s="214">
        <f t="shared" si="41"/>
        <v>4.5416270998428529E-2</v>
      </c>
      <c r="G84" s="215">
        <f t="shared" si="41"/>
        <v>8.3554161911118308E-2</v>
      </c>
      <c r="H84" s="216">
        <f t="shared" si="41"/>
        <v>5.3689543073647886E-2</v>
      </c>
      <c r="I84" s="217">
        <f t="shared" si="41"/>
        <v>7.6849500129060236E-2</v>
      </c>
      <c r="J84" s="214">
        <f t="shared" si="41"/>
        <v>0.10560749149416515</v>
      </c>
      <c r="K84" s="215">
        <f t="shared" si="41"/>
        <v>3.2534910087687822E-2</v>
      </c>
      <c r="L84" s="216">
        <f t="shared" si="41"/>
        <v>9.7400539573595082E-2</v>
      </c>
      <c r="M84" s="214">
        <f t="shared" si="41"/>
        <v>3.1663413576230752E-2</v>
      </c>
      <c r="N84" s="218">
        <f t="shared" si="41"/>
        <v>7.5089101195722208E-2</v>
      </c>
      <c r="O84" s="219">
        <f t="shared" si="41"/>
        <v>4.8695916304989109E-2</v>
      </c>
      <c r="P84" s="214">
        <f t="shared" si="41"/>
        <v>7.3510530163881802E-2</v>
      </c>
      <c r="Q84" s="215">
        <f t="shared" si="41"/>
        <v>5.2534278231397322E-2</v>
      </c>
      <c r="R84" s="216">
        <f t="shared" si="41"/>
        <v>6.1741132559277483E-2</v>
      </c>
      <c r="S84" s="217">
        <f t="shared" si="41"/>
        <v>6.9145506574419535E-2</v>
      </c>
      <c r="T84" s="214">
        <f t="shared" si="41"/>
        <v>0.12880180563278926</v>
      </c>
      <c r="U84" s="215">
        <f t="shared" si="41"/>
        <v>2.5132205260037916E-2</v>
      </c>
      <c r="V84" s="216">
        <f t="shared" si="41"/>
        <v>9.1175966144555726E-2</v>
      </c>
      <c r="W84" s="217">
        <f t="shared" si="41"/>
        <v>4.5872999624663048E-2</v>
      </c>
      <c r="X84" s="214">
        <f t="shared" si="41"/>
        <v>7.8433430107150773E-2</v>
      </c>
      <c r="Y84" s="215">
        <f t="shared" si="41"/>
        <v>4.2527835345173272E-2</v>
      </c>
      <c r="Z84" s="216">
        <f t="shared" si="41"/>
        <v>5.9797565130482809E-2</v>
      </c>
      <c r="AA84" s="214">
        <f t="shared" si="41"/>
        <v>7.5026077260628737E-2</v>
      </c>
      <c r="AB84" s="220">
        <f t="shared" si="41"/>
        <v>6.8558335819877025E-2</v>
      </c>
      <c r="AC84" s="221">
        <f t="shared" si="41"/>
        <v>6.1335786609680067E-2</v>
      </c>
      <c r="AD84" s="246"/>
    </row>
    <row r="85" spans="1:30" s="123" customFormat="1" x14ac:dyDescent="0.2">
      <c r="A85" s="222" t="s">
        <v>30</v>
      </c>
      <c r="B85" s="223">
        <f>B21/B31</f>
        <v>5.5241258860997913E-2</v>
      </c>
      <c r="C85" s="224">
        <f t="shared" ref="C85:AC85" si="42">C21/C31</f>
        <v>0.11827169080205668</v>
      </c>
      <c r="D85" s="225">
        <f t="shared" si="42"/>
        <v>9.3487469311268487E-2</v>
      </c>
      <c r="E85" s="226">
        <f t="shared" si="42"/>
        <v>8.7307803446230584E-2</v>
      </c>
      <c r="F85" s="223">
        <f t="shared" si="42"/>
        <v>5.195257023286301E-2</v>
      </c>
      <c r="G85" s="224">
        <f t="shared" si="42"/>
        <v>0.10628206292725886</v>
      </c>
      <c r="H85" s="225">
        <f t="shared" si="42"/>
        <v>6.2387997852951405E-2</v>
      </c>
      <c r="I85" s="226">
        <f t="shared" si="42"/>
        <v>0.1064070861328974</v>
      </c>
      <c r="J85" s="223">
        <f t="shared" si="42"/>
        <v>0.16466342332029635</v>
      </c>
      <c r="K85" s="224">
        <f t="shared" si="42"/>
        <v>3.8756296732157462E-2</v>
      </c>
      <c r="L85" s="225">
        <f t="shared" si="42"/>
        <v>0.12894724771598581</v>
      </c>
      <c r="M85" s="223">
        <f t="shared" si="42"/>
        <v>3.6858128429555249E-2</v>
      </c>
      <c r="N85" s="227">
        <f t="shared" si="42"/>
        <v>0.10016417856149537</v>
      </c>
      <c r="O85" s="228">
        <f t="shared" si="42"/>
        <v>6.1299235365932021E-2</v>
      </c>
      <c r="P85" s="223">
        <f t="shared" si="42"/>
        <v>9.5152647252884429E-2</v>
      </c>
      <c r="Q85" s="224">
        <f t="shared" si="42"/>
        <v>7.7054654861482413E-2</v>
      </c>
      <c r="R85" s="225">
        <f t="shared" si="42"/>
        <v>7.0067100856114367E-2</v>
      </c>
      <c r="S85" s="226">
        <f t="shared" si="42"/>
        <v>9.1027637917919374E-2</v>
      </c>
      <c r="T85" s="223">
        <f t="shared" si="42"/>
        <v>0.17810343135651435</v>
      </c>
      <c r="U85" s="224">
        <f t="shared" si="42"/>
        <v>3.2093157020524829E-2</v>
      </c>
      <c r="V85" s="225">
        <f t="shared" si="42"/>
        <v>0.11879120747627765</v>
      </c>
      <c r="W85" s="226">
        <f t="shared" si="42"/>
        <v>5.4357320776606273E-2</v>
      </c>
      <c r="X85" s="223">
        <f t="shared" si="42"/>
        <v>0.10862452924784591</v>
      </c>
      <c r="Y85" s="224">
        <f t="shared" si="42"/>
        <v>5.7758107009147908E-2</v>
      </c>
      <c r="Z85" s="225">
        <f t="shared" si="42"/>
        <v>7.2129535898971711E-2</v>
      </c>
      <c r="AA85" s="223">
        <f t="shared" si="42"/>
        <v>9.8587781454571616E-2</v>
      </c>
      <c r="AB85" s="220">
        <f t="shared" si="42"/>
        <v>8.7642201333750447E-2</v>
      </c>
      <c r="AC85" s="221">
        <f t="shared" si="42"/>
        <v>8.1479526282772635E-2</v>
      </c>
      <c r="AD85" s="246"/>
    </row>
    <row r="86" spans="1:30" s="123" customFormat="1" x14ac:dyDescent="0.2">
      <c r="A86" s="213" t="s">
        <v>31</v>
      </c>
      <c r="B86" s="214">
        <f>B22/B31</f>
        <v>5.9520221910208553E-2</v>
      </c>
      <c r="C86" s="215">
        <f t="shared" ref="C86:AC86" si="43">C22/C31</f>
        <v>0.13415278926096383</v>
      </c>
      <c r="D86" s="216">
        <f t="shared" si="43"/>
        <v>6.9763543090890806E-2</v>
      </c>
      <c r="E86" s="217">
        <f t="shared" si="43"/>
        <v>0.10171779234407556</v>
      </c>
      <c r="F86" s="214">
        <f t="shared" si="43"/>
        <v>4.5508710303621101E-2</v>
      </c>
      <c r="G86" s="215">
        <f t="shared" si="43"/>
        <v>0.1082408881060609</v>
      </c>
      <c r="H86" s="216">
        <f t="shared" si="43"/>
        <v>6.3008364038632331E-2</v>
      </c>
      <c r="I86" s="217">
        <f t="shared" si="43"/>
        <v>0.1156971878278884</v>
      </c>
      <c r="J86" s="214">
        <f t="shared" si="43"/>
        <v>0.10667270819421922</v>
      </c>
      <c r="K86" s="215">
        <f t="shared" si="43"/>
        <v>4.4274458588670906E-2</v>
      </c>
      <c r="L86" s="216">
        <f t="shared" si="43"/>
        <v>0.12676643635408372</v>
      </c>
      <c r="M86" s="214">
        <f t="shared" si="43"/>
        <v>3.7658102241154255E-2</v>
      </c>
      <c r="N86" s="218">
        <f t="shared" si="43"/>
        <v>9.6350166232260448E-2</v>
      </c>
      <c r="O86" s="219">
        <f t="shared" si="43"/>
        <v>6.2699993574503635E-2</v>
      </c>
      <c r="P86" s="214">
        <f t="shared" si="43"/>
        <v>8.677354352051643E-2</v>
      </c>
      <c r="Q86" s="215">
        <f t="shared" si="43"/>
        <v>8.7861473352243383E-2</v>
      </c>
      <c r="R86" s="216">
        <f t="shared" si="43"/>
        <v>7.0417967401653056E-2</v>
      </c>
      <c r="S86" s="217">
        <f t="shared" si="43"/>
        <v>9.789908356576231E-2</v>
      </c>
      <c r="T86" s="214">
        <f t="shared" si="43"/>
        <v>0.15138529979392235</v>
      </c>
      <c r="U86" s="215">
        <f t="shared" si="43"/>
        <v>3.2151849699786947E-2</v>
      </c>
      <c r="V86" s="216">
        <f t="shared" si="43"/>
        <v>0.13216905385839586</v>
      </c>
      <c r="W86" s="217">
        <f t="shared" si="43"/>
        <v>5.741119868973283E-2</v>
      </c>
      <c r="X86" s="214">
        <f t="shared" si="43"/>
        <v>9.9707346648477857E-2</v>
      </c>
      <c r="Y86" s="215">
        <f t="shared" si="43"/>
        <v>6.5616837245209628E-2</v>
      </c>
      <c r="Z86" s="216">
        <f t="shared" si="43"/>
        <v>6.9098500478123659E-2</v>
      </c>
      <c r="AA86" s="214">
        <f t="shared" si="43"/>
        <v>0.10044016617509531</v>
      </c>
      <c r="AB86" s="220">
        <f t="shared" si="43"/>
        <v>8.3707067246223205E-2</v>
      </c>
      <c r="AC86" s="221">
        <f t="shared" si="43"/>
        <v>8.7298704626575407E-2</v>
      </c>
      <c r="AD86" s="246"/>
    </row>
    <row r="87" spans="1:30" s="123" customFormat="1" x14ac:dyDescent="0.2">
      <c r="A87" s="222" t="s">
        <v>32</v>
      </c>
      <c r="B87" s="223">
        <f>B23/B31</f>
        <v>6.2102325262833463E-2</v>
      </c>
      <c r="C87" s="224">
        <f t="shared" ref="C87:AC87" si="44">C23/C31</f>
        <v>0.10148218854346677</v>
      </c>
      <c r="D87" s="225">
        <f t="shared" si="44"/>
        <v>4.5443538322262417E-2</v>
      </c>
      <c r="E87" s="226">
        <f t="shared" si="44"/>
        <v>8.5638678083129291E-2</v>
      </c>
      <c r="F87" s="223">
        <f t="shared" si="44"/>
        <v>4.0938847197828518E-2</v>
      </c>
      <c r="G87" s="224">
        <f t="shared" si="44"/>
        <v>0.10115989305446403</v>
      </c>
      <c r="H87" s="225">
        <f t="shared" si="44"/>
        <v>5.6751389462741074E-2</v>
      </c>
      <c r="I87" s="226">
        <f t="shared" si="44"/>
        <v>9.6043158634576298E-2</v>
      </c>
      <c r="J87" s="223">
        <f t="shared" si="44"/>
        <v>7.6091449648637483E-2</v>
      </c>
      <c r="K87" s="224">
        <f t="shared" si="44"/>
        <v>3.1924970220582959E-2</v>
      </c>
      <c r="L87" s="225">
        <f t="shared" si="44"/>
        <v>9.3697747050900893E-2</v>
      </c>
      <c r="M87" s="223">
        <f t="shared" si="44"/>
        <v>3.8881591600070382E-2</v>
      </c>
      <c r="N87" s="227">
        <f t="shared" si="44"/>
        <v>7.5506882238555326E-2</v>
      </c>
      <c r="O87" s="228">
        <f t="shared" si="44"/>
        <v>6.0159001828345784E-2</v>
      </c>
      <c r="P87" s="223">
        <f t="shared" si="44"/>
        <v>6.1315245109403144E-2</v>
      </c>
      <c r="Q87" s="224">
        <f t="shared" si="44"/>
        <v>7.8062838137874166E-2</v>
      </c>
      <c r="R87" s="225">
        <f t="shared" si="44"/>
        <v>5.9161789305587693E-2</v>
      </c>
      <c r="S87" s="226">
        <f t="shared" si="44"/>
        <v>7.822834788278335E-2</v>
      </c>
      <c r="T87" s="223">
        <f t="shared" si="44"/>
        <v>8.1986196068169176E-2</v>
      </c>
      <c r="U87" s="224">
        <f t="shared" si="44"/>
        <v>3.779221617687626E-2</v>
      </c>
      <c r="V87" s="225">
        <f t="shared" si="44"/>
        <v>0.1056008264429846</v>
      </c>
      <c r="W87" s="226">
        <f t="shared" si="44"/>
        <v>5.7303715835807144E-2</v>
      </c>
      <c r="X87" s="223">
        <f t="shared" si="44"/>
        <v>6.5962433103641263E-2</v>
      </c>
      <c r="Y87" s="224">
        <f t="shared" si="44"/>
        <v>5.7098528315038768E-2</v>
      </c>
      <c r="Z87" s="225">
        <f t="shared" si="44"/>
        <v>5.9957523471259454E-2</v>
      </c>
      <c r="AA87" s="223">
        <f t="shared" si="44"/>
        <v>7.6994236026185173E-2</v>
      </c>
      <c r="AB87" s="220">
        <f t="shared" si="44"/>
        <v>6.6559621148546952E-2</v>
      </c>
      <c r="AC87" s="221">
        <f t="shared" si="44"/>
        <v>7.4526276729088431E-2</v>
      </c>
      <c r="AD87" s="246"/>
    </row>
    <row r="88" spans="1:30" s="123" customFormat="1" x14ac:dyDescent="0.2">
      <c r="A88" s="213" t="s">
        <v>33</v>
      </c>
      <c r="B88" s="214">
        <f>B24/B31</f>
        <v>5.2099243176603541E-2</v>
      </c>
      <c r="C88" s="215">
        <f t="shared" ref="C88:AC88" si="45">C24/C31</f>
        <v>6.1555002785535086E-2</v>
      </c>
      <c r="D88" s="216">
        <f t="shared" si="45"/>
        <v>3.4006281177702193E-2</v>
      </c>
      <c r="E88" s="217">
        <f t="shared" si="45"/>
        <v>6.0445911213176585E-2</v>
      </c>
      <c r="F88" s="214">
        <f t="shared" si="45"/>
        <v>3.6241249779406202E-2</v>
      </c>
      <c r="G88" s="215">
        <f t="shared" si="45"/>
        <v>7.0324193465580359E-2</v>
      </c>
      <c r="H88" s="216">
        <f t="shared" si="45"/>
        <v>4.7678533997157463E-2</v>
      </c>
      <c r="I88" s="217">
        <f t="shared" si="45"/>
        <v>6.4017225909036565E-2</v>
      </c>
      <c r="J88" s="214">
        <f t="shared" si="45"/>
        <v>6.1591783522528538E-2</v>
      </c>
      <c r="K88" s="215">
        <f t="shared" si="45"/>
        <v>1.8283844486861177E-2</v>
      </c>
      <c r="L88" s="216">
        <f t="shared" si="45"/>
        <v>5.6794916165941817E-2</v>
      </c>
      <c r="M88" s="214">
        <f t="shared" si="45"/>
        <v>3.8165502510403751E-2</v>
      </c>
      <c r="N88" s="218">
        <f t="shared" si="45"/>
        <v>5.3020639087641312E-2</v>
      </c>
      <c r="O88" s="219">
        <f t="shared" si="45"/>
        <v>5.0093169697359122E-2</v>
      </c>
      <c r="P88" s="214">
        <f t="shared" si="45"/>
        <v>4.0640547818178573E-2</v>
      </c>
      <c r="Q88" s="215">
        <f t="shared" si="45"/>
        <v>6.4029833162659616E-2</v>
      </c>
      <c r="R88" s="216">
        <f t="shared" si="45"/>
        <v>4.4173149795359461E-2</v>
      </c>
      <c r="S88" s="217">
        <f t="shared" si="45"/>
        <v>5.7834969391820916E-2</v>
      </c>
      <c r="T88" s="214">
        <f t="shared" si="45"/>
        <v>4.6194105524843806E-2</v>
      </c>
      <c r="U88" s="215">
        <f t="shared" si="45"/>
        <v>3.3583951073782564E-2</v>
      </c>
      <c r="V88" s="216">
        <f t="shared" si="45"/>
        <v>7.5973324079724625E-2</v>
      </c>
      <c r="W88" s="217">
        <f t="shared" si="45"/>
        <v>5.0510117036885384E-2</v>
      </c>
      <c r="X88" s="214">
        <f t="shared" si="45"/>
        <v>4.1608077698881855E-2</v>
      </c>
      <c r="Y88" s="215">
        <f t="shared" si="45"/>
        <v>4.9689510824960557E-2</v>
      </c>
      <c r="Z88" s="216">
        <f t="shared" si="45"/>
        <v>4.6762711725880445E-2</v>
      </c>
      <c r="AA88" s="214">
        <f t="shared" si="45"/>
        <v>5.1899368750449607E-2</v>
      </c>
      <c r="AB88" s="220">
        <f t="shared" si="45"/>
        <v>4.893487903811311E-2</v>
      </c>
      <c r="AC88" s="221">
        <f t="shared" si="45"/>
        <v>5.4774460946008179E-2</v>
      </c>
      <c r="AD88" s="246"/>
    </row>
    <row r="89" spans="1:30" s="123" customFormat="1" x14ac:dyDescent="0.2">
      <c r="A89" s="222" t="s">
        <v>34</v>
      </c>
      <c r="B89" s="223">
        <f>B25/B31</f>
        <v>1.8547310023629329E-2</v>
      </c>
      <c r="C89" s="224">
        <f t="shared" ref="C89:AC89" si="46">C25/C31</f>
        <v>3.8239896669067783E-2</v>
      </c>
      <c r="D89" s="225">
        <f t="shared" si="46"/>
        <v>1.6626866005267846E-2</v>
      </c>
      <c r="E89" s="226">
        <f t="shared" si="46"/>
        <v>4.4188097881465487E-2</v>
      </c>
      <c r="F89" s="223">
        <f t="shared" si="46"/>
        <v>1.8467692462835198E-2</v>
      </c>
      <c r="G89" s="224">
        <f t="shared" si="46"/>
        <v>5.4896470560358276E-2</v>
      </c>
      <c r="H89" s="225">
        <f t="shared" si="46"/>
        <v>2.3970125490870804E-2</v>
      </c>
      <c r="I89" s="226">
        <f t="shared" si="46"/>
        <v>4.6011368474217565E-2</v>
      </c>
      <c r="J89" s="223">
        <f t="shared" si="46"/>
        <v>2.9667080034341313E-2</v>
      </c>
      <c r="K89" s="224">
        <f t="shared" si="46"/>
        <v>1.2701100762066046E-2</v>
      </c>
      <c r="L89" s="225">
        <f t="shared" si="46"/>
        <v>4.1195651720672674E-2</v>
      </c>
      <c r="M89" s="223">
        <f t="shared" si="46"/>
        <v>2.6800145672980526E-2</v>
      </c>
      <c r="N89" s="227">
        <f t="shared" si="46"/>
        <v>4.5336284400924284E-2</v>
      </c>
      <c r="O89" s="228">
        <f t="shared" si="46"/>
        <v>3.9214220207601944E-2</v>
      </c>
      <c r="P89" s="223">
        <f t="shared" si="46"/>
        <v>2.7564777003049379E-2</v>
      </c>
      <c r="Q89" s="224">
        <f t="shared" si="46"/>
        <v>4.7332505641295188E-2</v>
      </c>
      <c r="R89" s="225">
        <f t="shared" si="46"/>
        <v>3.1902303581114656E-2</v>
      </c>
      <c r="S89" s="226">
        <f t="shared" si="46"/>
        <v>4.5662332017242006E-2</v>
      </c>
      <c r="T89" s="223">
        <f t="shared" si="46"/>
        <v>2.5972326714860487E-2</v>
      </c>
      <c r="U89" s="224">
        <f t="shared" si="46"/>
        <v>2.9393293774467512E-2</v>
      </c>
      <c r="V89" s="225">
        <f t="shared" si="46"/>
        <v>5.6363252005280938E-2</v>
      </c>
      <c r="W89" s="226">
        <f t="shared" si="46"/>
        <v>3.2149315863104377E-2</v>
      </c>
      <c r="X89" s="223">
        <f t="shared" si="46"/>
        <v>2.5408373850082201E-2</v>
      </c>
      <c r="Y89" s="224">
        <f t="shared" si="46"/>
        <v>3.6917668839029069E-2</v>
      </c>
      <c r="Z89" s="225">
        <f t="shared" si="46"/>
        <v>3.0556713404859232E-2</v>
      </c>
      <c r="AA89" s="223">
        <f t="shared" si="46"/>
        <v>3.6521653118480685E-2</v>
      </c>
      <c r="AB89" s="220">
        <f t="shared" si="46"/>
        <v>3.1098724286467289E-2</v>
      </c>
      <c r="AC89" s="221">
        <f t="shared" si="46"/>
        <v>3.9719235032254399E-2</v>
      </c>
      <c r="AD89" s="246"/>
    </row>
    <row r="90" spans="1:30" s="123" customFormat="1" x14ac:dyDescent="0.2">
      <c r="A90" s="213" t="s">
        <v>35</v>
      </c>
      <c r="B90" s="214">
        <f>B26/B31</f>
        <v>0</v>
      </c>
      <c r="C90" s="215">
        <f t="shared" ref="C90:AC90" si="47">C26/C31</f>
        <v>1.7401610287673033E-2</v>
      </c>
      <c r="D90" s="216">
        <f t="shared" si="47"/>
        <v>5.7000011176472777E-4</v>
      </c>
      <c r="E90" s="217">
        <f t="shared" si="47"/>
        <v>2.4592033823551778E-2</v>
      </c>
      <c r="F90" s="214">
        <f t="shared" si="47"/>
        <v>6.8068942914527254E-4</v>
      </c>
      <c r="G90" s="215">
        <f t="shared" si="47"/>
        <v>3.2683945926946879E-2</v>
      </c>
      <c r="H90" s="216">
        <f t="shared" si="47"/>
        <v>2.6850223974002781E-3</v>
      </c>
      <c r="I90" s="217">
        <f t="shared" si="47"/>
        <v>2.056918354599405E-2</v>
      </c>
      <c r="J90" s="214">
        <f t="shared" si="47"/>
        <v>7.5837069541161879E-3</v>
      </c>
      <c r="K90" s="215">
        <f t="shared" si="47"/>
        <v>6.6017020910173795E-3</v>
      </c>
      <c r="L90" s="216">
        <f t="shared" si="47"/>
        <v>2.4975085376888403E-2</v>
      </c>
      <c r="M90" s="214">
        <f t="shared" si="47"/>
        <v>5.2826915129121094E-3</v>
      </c>
      <c r="N90" s="218">
        <f t="shared" si="47"/>
        <v>1.1931404108102018E-2</v>
      </c>
      <c r="O90" s="219">
        <f t="shared" si="47"/>
        <v>6.8110261517702244E-3</v>
      </c>
      <c r="P90" s="214">
        <f t="shared" si="47"/>
        <v>5.4723861832836991E-3</v>
      </c>
      <c r="Q90" s="215">
        <f t="shared" si="47"/>
        <v>9.0079476560305221E-3</v>
      </c>
      <c r="R90" s="216">
        <f t="shared" si="47"/>
        <v>7.6356146612905065E-3</v>
      </c>
      <c r="S90" s="217">
        <f t="shared" si="47"/>
        <v>4.4572028833266926E-3</v>
      </c>
      <c r="T90" s="214">
        <f t="shared" si="47"/>
        <v>5.717837165941579E-3</v>
      </c>
      <c r="U90" s="215">
        <f t="shared" si="47"/>
        <v>2.4005305818205294E-3</v>
      </c>
      <c r="V90" s="216">
        <f t="shared" si="47"/>
        <v>9.2496200835217954E-3</v>
      </c>
      <c r="W90" s="217">
        <f t="shared" si="47"/>
        <v>1.6907223530214625E-3</v>
      </c>
      <c r="X90" s="214">
        <f t="shared" si="47"/>
        <v>5.0065876152832678E-3</v>
      </c>
      <c r="Y90" s="215">
        <f t="shared" si="47"/>
        <v>2.124892724772052E-3</v>
      </c>
      <c r="Z90" s="216">
        <f t="shared" si="47"/>
        <v>2.4530837516185565E-3</v>
      </c>
      <c r="AA90" s="214">
        <f t="shared" si="47"/>
        <v>3.7519782749442488E-3</v>
      </c>
      <c r="AB90" s="220">
        <f t="shared" si="47"/>
        <v>6.3371127292830278E-3</v>
      </c>
      <c r="AC90" s="221">
        <f t="shared" si="47"/>
        <v>1.0925218383496771E-2</v>
      </c>
      <c r="AD90" s="246"/>
    </row>
    <row r="91" spans="1:30" s="123" customFormat="1" x14ac:dyDescent="0.2">
      <c r="A91" s="222" t="s">
        <v>36</v>
      </c>
      <c r="B91" s="223">
        <f>B27/B31</f>
        <v>0</v>
      </c>
      <c r="C91" s="224">
        <f t="shared" ref="C91:AC91" si="48">C27/C31</f>
        <v>1.774226171255407E-6</v>
      </c>
      <c r="D91" s="225">
        <f t="shared" si="48"/>
        <v>0</v>
      </c>
      <c r="E91" s="226">
        <f t="shared" si="48"/>
        <v>0</v>
      </c>
      <c r="F91" s="223">
        <f t="shared" si="48"/>
        <v>0</v>
      </c>
      <c r="G91" s="224">
        <f t="shared" si="48"/>
        <v>0</v>
      </c>
      <c r="H91" s="225">
        <f t="shared" si="48"/>
        <v>0</v>
      </c>
      <c r="I91" s="226">
        <f t="shared" si="48"/>
        <v>1.117404582029229E-6</v>
      </c>
      <c r="J91" s="223">
        <f t="shared" si="48"/>
        <v>0</v>
      </c>
      <c r="K91" s="224">
        <f t="shared" si="48"/>
        <v>0</v>
      </c>
      <c r="L91" s="225">
        <f t="shared" si="48"/>
        <v>2.0849056997152018E-6</v>
      </c>
      <c r="M91" s="223">
        <f t="shared" si="48"/>
        <v>0</v>
      </c>
      <c r="N91" s="227">
        <f t="shared" si="48"/>
        <v>0</v>
      </c>
      <c r="O91" s="228">
        <f t="shared" si="48"/>
        <v>0</v>
      </c>
      <c r="P91" s="223">
        <f t="shared" si="48"/>
        <v>0</v>
      </c>
      <c r="Q91" s="224">
        <f t="shared" si="48"/>
        <v>0</v>
      </c>
      <c r="R91" s="225">
        <f t="shared" si="48"/>
        <v>0</v>
      </c>
      <c r="S91" s="226">
        <f t="shared" si="48"/>
        <v>0</v>
      </c>
      <c r="T91" s="223">
        <f t="shared" si="48"/>
        <v>0</v>
      </c>
      <c r="U91" s="224">
        <f t="shared" si="48"/>
        <v>0</v>
      </c>
      <c r="V91" s="225">
        <f t="shared" si="48"/>
        <v>0</v>
      </c>
      <c r="W91" s="226">
        <f t="shared" si="48"/>
        <v>0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1.5047163075585962E-7</v>
      </c>
      <c r="AC91" s="221">
        <f t="shared" si="48"/>
        <v>3.0217724750371375E-7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0</v>
      </c>
      <c r="E92" s="217">
        <f t="shared" si="49"/>
        <v>0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2.2348091640584579E-6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0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0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0</v>
      </c>
      <c r="AC92" s="221">
        <f t="shared" si="49"/>
        <v>3.0217724750371375E-7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3.5" thickBot="1" x14ac:dyDescent="0.25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2.0459688276189423E-6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3.7476062165291919E-6</v>
      </c>
      <c r="Z94" s="216">
        <f t="shared" si="51"/>
        <v>0</v>
      </c>
      <c r="AA94" s="214">
        <f t="shared" si="51"/>
        <v>0</v>
      </c>
      <c r="AB94" s="220">
        <f t="shared" si="51"/>
        <v>0</v>
      </c>
      <c r="AC94" s="221">
        <f t="shared" si="51"/>
        <v>3.0217724750371375E-7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1</v>
      </c>
      <c r="C95" s="249">
        <f t="shared" ref="C95:AC95" si="52">SUM(C71:C94)</f>
        <v>1</v>
      </c>
      <c r="D95" s="248">
        <f t="shared" si="52"/>
        <v>1</v>
      </c>
      <c r="E95" s="249">
        <f t="shared" si="52"/>
        <v>1</v>
      </c>
      <c r="F95" s="248">
        <f t="shared" si="52"/>
        <v>1</v>
      </c>
      <c r="G95" s="249">
        <f t="shared" si="52"/>
        <v>1</v>
      </c>
      <c r="H95" s="248">
        <f t="shared" si="52"/>
        <v>1</v>
      </c>
      <c r="I95" s="249">
        <f t="shared" si="52"/>
        <v>1</v>
      </c>
      <c r="J95" s="248">
        <f t="shared" si="52"/>
        <v>1</v>
      </c>
      <c r="K95" s="248">
        <f t="shared" si="52"/>
        <v>0.99999999999999989</v>
      </c>
      <c r="L95" s="248">
        <f t="shared" si="52"/>
        <v>0.99999999999999989</v>
      </c>
      <c r="M95" s="249">
        <f t="shared" si="52"/>
        <v>1.0000000000000002</v>
      </c>
      <c r="N95" s="248">
        <f t="shared" si="52"/>
        <v>1</v>
      </c>
      <c r="O95" s="249">
        <f t="shared" si="52"/>
        <v>1</v>
      </c>
      <c r="P95" s="248">
        <f t="shared" si="52"/>
        <v>1</v>
      </c>
      <c r="Q95" s="249">
        <f t="shared" si="52"/>
        <v>1</v>
      </c>
      <c r="R95" s="248">
        <f t="shared" si="52"/>
        <v>1</v>
      </c>
      <c r="S95" s="249">
        <f t="shared" si="52"/>
        <v>0.99999999999999989</v>
      </c>
      <c r="T95" s="248">
        <f t="shared" si="52"/>
        <v>0.99999999999999989</v>
      </c>
      <c r="U95" s="249">
        <f t="shared" si="52"/>
        <v>0.99999999999999989</v>
      </c>
      <c r="V95" s="248">
        <f t="shared" si="52"/>
        <v>1</v>
      </c>
      <c r="W95" s="249">
        <f t="shared" si="52"/>
        <v>1</v>
      </c>
      <c r="X95" s="248">
        <f t="shared" si="52"/>
        <v>1</v>
      </c>
      <c r="Y95" s="249">
        <f t="shared" si="52"/>
        <v>1</v>
      </c>
      <c r="Z95" s="248">
        <f t="shared" si="52"/>
        <v>1.0000000000000002</v>
      </c>
      <c r="AA95" s="248">
        <f t="shared" si="52"/>
        <v>0.99999999999999989</v>
      </c>
      <c r="AB95" s="248">
        <f t="shared" si="52"/>
        <v>1</v>
      </c>
      <c r="AC95" s="250">
        <f t="shared" si="52"/>
        <v>1.0000000000000002</v>
      </c>
      <c r="AD95" s="25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F34" sqref="AF34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4" t="s">
        <v>44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 t="s">
        <v>44</v>
      </c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1" t="s">
        <v>0</v>
      </c>
      <c r="B5" s="303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03" t="s">
        <v>8</v>
      </c>
      <c r="Q5" s="304"/>
      <c r="R5" s="303" t="s">
        <v>9</v>
      </c>
      <c r="S5" s="304"/>
      <c r="T5" s="303" t="s">
        <v>10</v>
      </c>
      <c r="U5" s="304"/>
      <c r="V5" s="303" t="s">
        <v>11</v>
      </c>
      <c r="W5" s="304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29" ht="15" thickTop="1" thickBot="1" x14ac:dyDescent="0.3">
      <c r="A6" s="302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SUM(Daily!B40,Daily!B474,Daily!B691,Daily!B908)</f>
        <v>0</v>
      </c>
      <c r="C7" s="35">
        <f>SUM(Daily!C40,Daily!C474,Daily!C691,Daily!C908)</f>
        <v>0</v>
      </c>
      <c r="D7" s="35">
        <f>SUM(Daily!D40,Daily!D474,Daily!D691,Daily!D908)</f>
        <v>0</v>
      </c>
      <c r="E7" s="35">
        <f>SUM(Daily!E40,Daily!E474,Daily!E691,Daily!E908)</f>
        <v>0</v>
      </c>
      <c r="F7" s="35">
        <f>SUM(Daily!F40,Daily!F474,Daily!F691,Daily!F908)</f>
        <v>0</v>
      </c>
      <c r="G7" s="35">
        <f>SUM(Daily!G40,Daily!G474,Daily!G691,Daily!G908)</f>
        <v>0</v>
      </c>
      <c r="H7" s="35">
        <f>SUM(Daily!H40,Daily!H474,Daily!H691,Daily!H908)</f>
        <v>0</v>
      </c>
      <c r="I7" s="35">
        <f>SUM(Daily!I40,Daily!I474,Daily!I691,Daily!I908)</f>
        <v>0</v>
      </c>
      <c r="J7" s="35">
        <f>SUM(Daily!J40,Daily!J474,Daily!J691,Daily!J908)</f>
        <v>0</v>
      </c>
      <c r="K7" s="35">
        <f>SUM(Daily!K40,Daily!K474,Daily!K691,Daily!K908)</f>
        <v>0</v>
      </c>
      <c r="L7" s="35">
        <f>SUM(Daily!L40,Daily!L474,Daily!L691,Daily!L908)</f>
        <v>0</v>
      </c>
      <c r="M7" s="35">
        <f>SUM(Daily!M40,Daily!M474,Daily!M691,Daily!M908)</f>
        <v>0</v>
      </c>
      <c r="N7" s="35">
        <f>SUM(Daily!N40,Daily!N474,Daily!N691,Daily!N908)</f>
        <v>0</v>
      </c>
      <c r="O7" s="35">
        <f>SUM(Daily!O40,Daily!O474,Daily!O691,Daily!O908)</f>
        <v>0</v>
      </c>
      <c r="P7" s="35">
        <f>SUM(Daily!P40,Daily!P474,Daily!P691,Daily!P908)</f>
        <v>0</v>
      </c>
      <c r="Q7" s="35">
        <f>SUM(Daily!Q40,Daily!Q474,Daily!Q691,Daily!Q908)</f>
        <v>0</v>
      </c>
      <c r="R7" s="35">
        <f>SUM(Daily!R40,Daily!R474,Daily!R691,Daily!R908)</f>
        <v>0</v>
      </c>
      <c r="S7" s="35">
        <f>SUM(Daily!S40,Daily!S474,Daily!S691,Daily!S908)</f>
        <v>0</v>
      </c>
      <c r="T7" s="35">
        <f>SUM(Daily!T40,Daily!T474,Daily!T691,Daily!T908)</f>
        <v>0</v>
      </c>
      <c r="U7" s="35">
        <f>SUM(Daily!U40,Daily!U474,Daily!U691,Daily!U908)</f>
        <v>0</v>
      </c>
      <c r="V7" s="35">
        <f>SUM(Daily!V40,Daily!V474,Daily!V691,Daily!V908)</f>
        <v>0</v>
      </c>
      <c r="W7" s="35">
        <f>SUM(Daily!W40,Daily!W474,Daily!W691,Daily!W908)</f>
        <v>0</v>
      </c>
      <c r="X7" s="35">
        <f>SUM(Daily!X40,Daily!X474,Daily!X691,Daily!X908)</f>
        <v>0</v>
      </c>
      <c r="Y7" s="35">
        <f>SUM(Daily!Y40,Daily!Y474,Daily!Y691,Daily!Y908)</f>
        <v>0</v>
      </c>
      <c r="Z7" s="35">
        <f>SUM(Daily!Z40,Daily!Z474,Daily!Z691,Daily!Z908)</f>
        <v>0</v>
      </c>
      <c r="AA7" s="35">
        <f>SUM(Daily!AA40,Daily!AA474,Daily!AA691,Daily!AA908)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SUM(Daily!B41,Daily!B475,Daily!B692,Daily!B909)</f>
        <v>675</v>
      </c>
      <c r="C8" s="35">
        <f>SUM(Daily!C41,Daily!C475,Daily!C692,Daily!C909)</f>
        <v>0</v>
      </c>
      <c r="D8" s="35">
        <f>SUM(Daily!D41,Daily!D475,Daily!D692,Daily!D909)</f>
        <v>534</v>
      </c>
      <c r="E8" s="35">
        <f>SUM(Daily!E41,Daily!E475,Daily!E692,Daily!E909)</f>
        <v>7</v>
      </c>
      <c r="F8" s="35">
        <f>SUM(Daily!F41,Daily!F475,Daily!F692,Daily!F909)</f>
        <v>1532</v>
      </c>
      <c r="G8" s="35">
        <f>SUM(Daily!G41,Daily!G475,Daily!G692,Daily!G909)</f>
        <v>23</v>
      </c>
      <c r="H8" s="35">
        <f>SUM(Daily!H41,Daily!H475,Daily!H692,Daily!H909)</f>
        <v>1247</v>
      </c>
      <c r="I8" s="35">
        <f>SUM(Daily!I41,Daily!I475,Daily!I692,Daily!I909)</f>
        <v>136</v>
      </c>
      <c r="J8" s="35">
        <f>SUM(Daily!J41,Daily!J475,Daily!J692,Daily!J909)</f>
        <v>30</v>
      </c>
      <c r="K8" s="35">
        <f>SUM(Daily!K41,Daily!K475,Daily!K692,Daily!K909)</f>
        <v>63</v>
      </c>
      <c r="L8" s="35">
        <f>SUM(Daily!L41,Daily!L475,Daily!L692,Daily!L909)</f>
        <v>203</v>
      </c>
      <c r="M8" s="35">
        <f>SUM(Daily!M41,Daily!M475,Daily!M692,Daily!M909)</f>
        <v>209</v>
      </c>
      <c r="N8" s="35">
        <f>SUM(Daily!N41,Daily!N475,Daily!N692,Daily!N909)</f>
        <v>638</v>
      </c>
      <c r="O8" s="35">
        <f>SUM(Daily!O41,Daily!O475,Daily!O692,Daily!O909)</f>
        <v>475</v>
      </c>
      <c r="P8" s="35">
        <f>SUM(Daily!P41,Daily!P475,Daily!P692,Daily!P909)</f>
        <v>217</v>
      </c>
      <c r="Q8" s="35">
        <f>SUM(Daily!Q41,Daily!Q475,Daily!Q692,Daily!Q909)</f>
        <v>186</v>
      </c>
      <c r="R8" s="35">
        <f>SUM(Daily!R41,Daily!R475,Daily!R692,Daily!R909)</f>
        <v>118</v>
      </c>
      <c r="S8" s="35">
        <f>SUM(Daily!S41,Daily!S475,Daily!S692,Daily!S909)</f>
        <v>197</v>
      </c>
      <c r="T8" s="35">
        <f>SUM(Daily!T41,Daily!T475,Daily!T692,Daily!T909)</f>
        <v>5</v>
      </c>
      <c r="U8" s="35">
        <f>SUM(Daily!U41,Daily!U475,Daily!U692,Daily!U909)</f>
        <v>78</v>
      </c>
      <c r="V8" s="35">
        <f>SUM(Daily!V41,Daily!V475,Daily!V692,Daily!V909)</f>
        <v>49</v>
      </c>
      <c r="W8" s="35">
        <f>SUM(Daily!W41,Daily!W475,Daily!W692,Daily!W909)</f>
        <v>197</v>
      </c>
      <c r="X8" s="35">
        <f>SUM(Daily!X41,Daily!X475,Daily!X692,Daily!X909)</f>
        <v>6</v>
      </c>
      <c r="Y8" s="35">
        <f>SUM(Daily!Y41,Daily!Y475,Daily!Y692,Daily!Y909)</f>
        <v>0</v>
      </c>
      <c r="Z8" s="35">
        <f>SUM(Daily!Z41,Daily!Z475,Daily!Z692,Daily!Z909)</f>
        <v>0</v>
      </c>
      <c r="AA8" s="35">
        <f>SUM(Daily!AA41,Daily!AA475,Daily!AA692,Daily!AA909)</f>
        <v>0</v>
      </c>
      <c r="AB8" s="11">
        <f>B8+D8+F8+H8+J8+L8+N8+P8+R8+T8+V8+X8+Z8</f>
        <v>5254</v>
      </c>
      <c r="AC8" s="7">
        <f t="shared" ref="AB8:AC30" si="0">C8+E8+G8+I8+K8+M8+O8+Q8+S8+U8+W8+Y8+AA8</f>
        <v>1571</v>
      </c>
    </row>
    <row r="9" spans="1:29" ht="14.25" thickTop="1" thickBot="1" x14ac:dyDescent="0.25">
      <c r="A9" s="94" t="s">
        <v>18</v>
      </c>
      <c r="B9" s="35">
        <f>SUM(Daily!B42,Daily!B476,Daily!B693,Daily!B910)</f>
        <v>2816</v>
      </c>
      <c r="C9" s="35">
        <f>SUM(Daily!C42,Daily!C476,Daily!C693,Daily!C910)</f>
        <v>803</v>
      </c>
      <c r="D9" s="35">
        <f>SUM(Daily!D42,Daily!D476,Daily!D693,Daily!D910)</f>
        <v>1994</v>
      </c>
      <c r="E9" s="35">
        <f>SUM(Daily!E42,Daily!E476,Daily!E693,Daily!E910)</f>
        <v>629</v>
      </c>
      <c r="F9" s="35">
        <f>SUM(Daily!F42,Daily!F476,Daily!F693,Daily!F910)</f>
        <v>6845</v>
      </c>
      <c r="G9" s="35">
        <f>SUM(Daily!G42,Daily!G476,Daily!G693,Daily!G910)</f>
        <v>1372</v>
      </c>
      <c r="H9" s="35">
        <f>SUM(Daily!H42,Daily!H476,Daily!H693,Daily!H910)</f>
        <v>5871</v>
      </c>
      <c r="I9" s="35">
        <f>SUM(Daily!I42,Daily!I476,Daily!I693,Daily!I910)</f>
        <v>2718</v>
      </c>
      <c r="J9" s="35">
        <f>SUM(Daily!J42,Daily!J476,Daily!J693,Daily!J910)</f>
        <v>222</v>
      </c>
      <c r="K9" s="35">
        <f>SUM(Daily!K42,Daily!K476,Daily!K693,Daily!K910)</f>
        <v>876</v>
      </c>
      <c r="L9" s="35">
        <f>SUM(Daily!L42,Daily!L476,Daily!L693,Daily!L910)</f>
        <v>1846</v>
      </c>
      <c r="M9" s="35">
        <f>SUM(Daily!M42,Daily!M476,Daily!M693,Daily!M910)</f>
        <v>2016</v>
      </c>
      <c r="N9" s="35">
        <f>SUM(Daily!N42,Daily!N476,Daily!N693,Daily!N910)</f>
        <v>5321</v>
      </c>
      <c r="O9" s="35">
        <f>SUM(Daily!O42,Daily!O476,Daily!O693,Daily!O910)</f>
        <v>5120</v>
      </c>
      <c r="P9" s="35">
        <f>SUM(Daily!P42,Daily!P476,Daily!P693,Daily!P910)</f>
        <v>2759</v>
      </c>
      <c r="Q9" s="35">
        <f>SUM(Daily!Q42,Daily!Q476,Daily!Q693,Daily!Q910)</f>
        <v>2586</v>
      </c>
      <c r="R9" s="35">
        <f>SUM(Daily!R42,Daily!R476,Daily!R693,Daily!R910)</f>
        <v>3102</v>
      </c>
      <c r="S9" s="35">
        <f>SUM(Daily!S42,Daily!S476,Daily!S693,Daily!S910)</f>
        <v>3013</v>
      </c>
      <c r="T9" s="35">
        <f>SUM(Daily!T42,Daily!T476,Daily!T693,Daily!T910)</f>
        <v>552</v>
      </c>
      <c r="U9" s="35">
        <f>SUM(Daily!U42,Daily!U476,Daily!U693,Daily!U910)</f>
        <v>1444</v>
      </c>
      <c r="V9" s="35">
        <f>SUM(Daily!V42,Daily!V476,Daily!V693,Daily!V910)</f>
        <v>2064</v>
      </c>
      <c r="W9" s="35">
        <f>SUM(Daily!W42,Daily!W476,Daily!W693,Daily!W910)</f>
        <v>3186</v>
      </c>
      <c r="X9" s="35">
        <f>SUM(Daily!X42,Daily!X476,Daily!X693,Daily!X910)</f>
        <v>2361</v>
      </c>
      <c r="Y9" s="35">
        <f>SUM(Daily!Y42,Daily!Y476,Daily!Y693,Daily!Y910)</f>
        <v>1620</v>
      </c>
      <c r="Z9" s="35">
        <f>SUM(Daily!Z42,Daily!Z476,Daily!Z693,Daily!Z910)</f>
        <v>4529</v>
      </c>
      <c r="AA9" s="35">
        <f>SUM(Daily!AA42,Daily!AA476,Daily!AA693,Daily!AA910)</f>
        <v>3698</v>
      </c>
      <c r="AB9" s="11">
        <f t="shared" si="0"/>
        <v>40282</v>
      </c>
      <c r="AC9" s="7">
        <f t="shared" si="0"/>
        <v>29081</v>
      </c>
    </row>
    <row r="10" spans="1:29" ht="14.25" thickTop="1" thickBot="1" x14ac:dyDescent="0.25">
      <c r="A10" s="93" t="s">
        <v>19</v>
      </c>
      <c r="B10" s="35">
        <f>SUM(Daily!B43,Daily!B477,Daily!B694,Daily!B911)</f>
        <v>4521</v>
      </c>
      <c r="C10" s="35">
        <f>SUM(Daily!C43,Daily!C477,Daily!C694,Daily!C911)</f>
        <v>3822</v>
      </c>
      <c r="D10" s="35">
        <f>SUM(Daily!D43,Daily!D477,Daily!D694,Daily!D911)</f>
        <v>2282</v>
      </c>
      <c r="E10" s="35">
        <f>SUM(Daily!E43,Daily!E477,Daily!E694,Daily!E911)</f>
        <v>2020</v>
      </c>
      <c r="F10" s="35">
        <f>SUM(Daily!F43,Daily!F477,Daily!F694,Daily!F911)</f>
        <v>7907</v>
      </c>
      <c r="G10" s="35">
        <f>SUM(Daily!G43,Daily!G477,Daily!G694,Daily!G911)</f>
        <v>4703</v>
      </c>
      <c r="H10" s="35">
        <f>SUM(Daily!H43,Daily!H477,Daily!H694,Daily!H911)</f>
        <v>8460</v>
      </c>
      <c r="I10" s="35">
        <f>SUM(Daily!I43,Daily!I477,Daily!I694,Daily!I911)</f>
        <v>7092</v>
      </c>
      <c r="J10" s="35">
        <f>SUM(Daily!J43,Daily!J477,Daily!J694,Daily!J911)</f>
        <v>428</v>
      </c>
      <c r="K10" s="35">
        <f>SUM(Daily!K43,Daily!K477,Daily!K694,Daily!K911)</f>
        <v>1523</v>
      </c>
      <c r="L10" s="35">
        <f>SUM(Daily!L43,Daily!L477,Daily!L694,Daily!L911)</f>
        <v>3215</v>
      </c>
      <c r="M10" s="35">
        <f>SUM(Daily!M43,Daily!M477,Daily!M694,Daily!M911)</f>
        <v>3870</v>
      </c>
      <c r="N10" s="35">
        <f>SUM(Daily!N43,Daily!N477,Daily!N694,Daily!N911)</f>
        <v>8976</v>
      </c>
      <c r="O10" s="35">
        <f>SUM(Daily!O43,Daily!O477,Daily!O694,Daily!O911)</f>
        <v>8899</v>
      </c>
      <c r="P10" s="35">
        <f>SUM(Daily!P43,Daily!P477,Daily!P694,Daily!P911)</f>
        <v>5067</v>
      </c>
      <c r="Q10" s="35">
        <f>SUM(Daily!Q43,Daily!Q477,Daily!Q694,Daily!Q911)</f>
        <v>4823</v>
      </c>
      <c r="R10" s="35">
        <f>SUM(Daily!R43,Daily!R477,Daily!R694,Daily!R911)</f>
        <v>5943</v>
      </c>
      <c r="S10" s="35">
        <f>SUM(Daily!S43,Daily!S477,Daily!S694,Daily!S911)</f>
        <v>5071</v>
      </c>
      <c r="T10" s="35">
        <f>SUM(Daily!T43,Daily!T477,Daily!T694,Daily!T911)</f>
        <v>976</v>
      </c>
      <c r="U10" s="35">
        <f>SUM(Daily!U43,Daily!U477,Daily!U694,Daily!U911)</f>
        <v>2352</v>
      </c>
      <c r="V10" s="35">
        <f>SUM(Daily!V43,Daily!V477,Daily!V694,Daily!V911)</f>
        <v>4000</v>
      </c>
      <c r="W10" s="35">
        <f>SUM(Daily!W43,Daily!W477,Daily!W694,Daily!W911)</f>
        <v>5502</v>
      </c>
      <c r="X10" s="35">
        <f>SUM(Daily!X43,Daily!X477,Daily!X694,Daily!X911)</f>
        <v>4382</v>
      </c>
      <c r="Y10" s="35">
        <f>SUM(Daily!Y43,Daily!Y477,Daily!Y694,Daily!Y911)</f>
        <v>2700</v>
      </c>
      <c r="Z10" s="35">
        <f>SUM(Daily!Z43,Daily!Z477,Daily!Z694,Daily!Z911)</f>
        <v>7189</v>
      </c>
      <c r="AA10" s="35">
        <f>SUM(Daily!AA43,Daily!AA477,Daily!AA694,Daily!AA911)</f>
        <v>6776</v>
      </c>
      <c r="AB10" s="11">
        <f t="shared" si="0"/>
        <v>63346</v>
      </c>
      <c r="AC10" s="7">
        <f t="shared" si="0"/>
        <v>59153</v>
      </c>
    </row>
    <row r="11" spans="1:29" ht="14.25" thickTop="1" thickBot="1" x14ac:dyDescent="0.25">
      <c r="A11" s="94" t="s">
        <v>20</v>
      </c>
      <c r="B11" s="35">
        <f>SUM(Daily!B44,Daily!B478,Daily!B695,Daily!B912)</f>
        <v>5057</v>
      </c>
      <c r="C11" s="35">
        <f>SUM(Daily!C44,Daily!C478,Daily!C695,Daily!C912)</f>
        <v>4533</v>
      </c>
      <c r="D11" s="35">
        <f>SUM(Daily!D44,Daily!D478,Daily!D695,Daily!D912)</f>
        <v>2141</v>
      </c>
      <c r="E11" s="35">
        <f>SUM(Daily!E44,Daily!E478,Daily!E695,Daily!E912)</f>
        <v>2130</v>
      </c>
      <c r="F11" s="35">
        <f>SUM(Daily!F44,Daily!F478,Daily!F695,Daily!F912)</f>
        <v>6807</v>
      </c>
      <c r="G11" s="35">
        <f>SUM(Daily!G44,Daily!G478,Daily!G695,Daily!G912)</f>
        <v>4827</v>
      </c>
      <c r="H11" s="35">
        <f>SUM(Daily!H44,Daily!H478,Daily!H695,Daily!H912)</f>
        <v>8657</v>
      </c>
      <c r="I11" s="35">
        <f>SUM(Daily!I44,Daily!I478,Daily!I695,Daily!I912)</f>
        <v>8212</v>
      </c>
      <c r="J11" s="35">
        <f>SUM(Daily!J44,Daily!J478,Daily!J695,Daily!J912)</f>
        <v>559</v>
      </c>
      <c r="K11" s="35">
        <f>SUM(Daily!K44,Daily!K478,Daily!K695,Daily!K912)</f>
        <v>1786</v>
      </c>
      <c r="L11" s="35">
        <f>SUM(Daily!L44,Daily!L478,Daily!L695,Daily!L912)</f>
        <v>2996</v>
      </c>
      <c r="M11" s="35">
        <f>SUM(Daily!M44,Daily!M478,Daily!M695,Daily!M912)</f>
        <v>4778</v>
      </c>
      <c r="N11" s="35">
        <f>SUM(Daily!N44,Daily!N478,Daily!N695,Daily!N912)</f>
        <v>8843</v>
      </c>
      <c r="O11" s="35">
        <f>SUM(Daily!O44,Daily!O478,Daily!O695,Daily!O912)</f>
        <v>9410</v>
      </c>
      <c r="P11" s="35">
        <f>SUM(Daily!P44,Daily!P478,Daily!P695,Daily!P912)</f>
        <v>4741</v>
      </c>
      <c r="Q11" s="35">
        <f>SUM(Daily!Q44,Daily!Q478,Daily!Q695,Daily!Q912)</f>
        <v>4363</v>
      </c>
      <c r="R11" s="35">
        <f>SUM(Daily!R44,Daily!R478,Daily!R695,Daily!R912)</f>
        <v>6439</v>
      </c>
      <c r="S11" s="35">
        <f>SUM(Daily!S44,Daily!S478,Daily!S695,Daily!S912)</f>
        <v>5148</v>
      </c>
      <c r="T11" s="35">
        <f>SUM(Daily!T44,Daily!T478,Daily!T695,Daily!T912)</f>
        <v>1056</v>
      </c>
      <c r="U11" s="35">
        <f>SUM(Daily!U44,Daily!U478,Daily!U695,Daily!U912)</f>
        <v>2170</v>
      </c>
      <c r="V11" s="35">
        <f>SUM(Daily!V44,Daily!V478,Daily!V695,Daily!V912)</f>
        <v>3832</v>
      </c>
      <c r="W11" s="35">
        <f>SUM(Daily!W44,Daily!W478,Daily!W695,Daily!W912)</f>
        <v>5840</v>
      </c>
      <c r="X11" s="35">
        <f>SUM(Daily!X44,Daily!X478,Daily!X695,Daily!X912)</f>
        <v>4404</v>
      </c>
      <c r="Y11" s="35">
        <f>SUM(Daily!Y44,Daily!Y478,Daily!Y695,Daily!Y912)</f>
        <v>3508</v>
      </c>
      <c r="Z11" s="35">
        <f>SUM(Daily!Z44,Daily!Z478,Daily!Z695,Daily!Z912)</f>
        <v>7920</v>
      </c>
      <c r="AA11" s="35">
        <f>SUM(Daily!AA44,Daily!AA478,Daily!AA695,Daily!AA912)</f>
        <v>8507</v>
      </c>
      <c r="AB11" s="11">
        <f t="shared" si="0"/>
        <v>63452</v>
      </c>
      <c r="AC11" s="7">
        <f t="shared" si="0"/>
        <v>65212</v>
      </c>
    </row>
    <row r="12" spans="1:29" ht="14.25" thickTop="1" thickBot="1" x14ac:dyDescent="0.25">
      <c r="A12" s="93" t="s">
        <v>21</v>
      </c>
      <c r="B12" s="35">
        <f>SUM(Daily!B45,Daily!B479,Daily!B696,Daily!B913)</f>
        <v>5270</v>
      </c>
      <c r="C12" s="35">
        <f>SUM(Daily!C45,Daily!C479,Daily!C696,Daily!C913)</f>
        <v>4245</v>
      </c>
      <c r="D12" s="35">
        <f>SUM(Daily!D45,Daily!D479,Daily!D696,Daily!D913)</f>
        <v>2110</v>
      </c>
      <c r="E12" s="35">
        <f>SUM(Daily!E45,Daily!E479,Daily!E696,Daily!E913)</f>
        <v>1930</v>
      </c>
      <c r="F12" s="35">
        <f>SUM(Daily!F45,Daily!F479,Daily!F696,Daily!F913)</f>
        <v>6360</v>
      </c>
      <c r="G12" s="35">
        <f>SUM(Daily!G45,Daily!G479,Daily!G696,Daily!G913)</f>
        <v>3687</v>
      </c>
      <c r="H12" s="35">
        <f>SUM(Daily!H45,Daily!H479,Daily!H696,Daily!H913)</f>
        <v>8611</v>
      </c>
      <c r="I12" s="35">
        <f>SUM(Daily!I45,Daily!I479,Daily!I696,Daily!I913)</f>
        <v>7550</v>
      </c>
      <c r="J12" s="35">
        <f>SUM(Daily!J45,Daily!J479,Daily!J696,Daily!J913)</f>
        <v>574</v>
      </c>
      <c r="K12" s="35">
        <f>SUM(Daily!K45,Daily!K479,Daily!K696,Daily!K913)</f>
        <v>1649</v>
      </c>
      <c r="L12" s="35">
        <f>SUM(Daily!L45,Daily!L479,Daily!L696,Daily!L913)</f>
        <v>2599</v>
      </c>
      <c r="M12" s="35">
        <f>SUM(Daily!M45,Daily!M479,Daily!M696,Daily!M913)</f>
        <v>4956</v>
      </c>
      <c r="N12" s="35">
        <f>SUM(Daily!N45,Daily!N479,Daily!N696,Daily!N913)</f>
        <v>7697</v>
      </c>
      <c r="O12" s="35">
        <f>SUM(Daily!O45,Daily!O479,Daily!O696,Daily!O913)</f>
        <v>8798</v>
      </c>
      <c r="P12" s="35">
        <f>SUM(Daily!P45,Daily!P479,Daily!P696,Daily!P913)</f>
        <v>4146</v>
      </c>
      <c r="Q12" s="35">
        <f>SUM(Daily!Q45,Daily!Q479,Daily!Q696,Daily!Q913)</f>
        <v>3578</v>
      </c>
      <c r="R12" s="35">
        <f>SUM(Daily!R45,Daily!R479,Daily!R696,Daily!R913)</f>
        <v>5838</v>
      </c>
      <c r="S12" s="35">
        <f>SUM(Daily!S45,Daily!S479,Daily!S696,Daily!S913)</f>
        <v>4261</v>
      </c>
      <c r="T12" s="35">
        <f>SUM(Daily!T45,Daily!T479,Daily!T696,Daily!T913)</f>
        <v>824</v>
      </c>
      <c r="U12" s="35">
        <f>SUM(Daily!U45,Daily!U479,Daily!U696,Daily!U913)</f>
        <v>1427</v>
      </c>
      <c r="V12" s="35">
        <f>SUM(Daily!V45,Daily!V479,Daily!V696,Daily!V913)</f>
        <v>3061</v>
      </c>
      <c r="W12" s="35">
        <f>SUM(Daily!W45,Daily!W479,Daily!W696,Daily!W913)</f>
        <v>5243</v>
      </c>
      <c r="X12" s="35">
        <f>SUM(Daily!X45,Daily!X479,Daily!X696,Daily!X913)</f>
        <v>3583</v>
      </c>
      <c r="Y12" s="35">
        <f>SUM(Daily!Y45,Daily!Y479,Daily!Y696,Daily!Y913)</f>
        <v>2569</v>
      </c>
      <c r="Z12" s="35">
        <f>SUM(Daily!Z45,Daily!Z479,Daily!Z696,Daily!Z913)</f>
        <v>7874</v>
      </c>
      <c r="AA12" s="35">
        <f>SUM(Daily!AA45,Daily!AA479,Daily!AA696,Daily!AA913)</f>
        <v>7358</v>
      </c>
      <c r="AB12" s="11">
        <f t="shared" si="0"/>
        <v>58547</v>
      </c>
      <c r="AC12" s="7">
        <f t="shared" si="0"/>
        <v>57251</v>
      </c>
    </row>
    <row r="13" spans="1:29" ht="14.25" thickTop="1" thickBot="1" x14ac:dyDescent="0.25">
      <c r="A13" s="94" t="s">
        <v>22</v>
      </c>
      <c r="B13" s="35">
        <f>SUM(Daily!B46,Daily!B480,Daily!B697,Daily!B914)</f>
        <v>5244</v>
      </c>
      <c r="C13" s="35">
        <f>SUM(Daily!C46,Daily!C480,Daily!C697,Daily!C914)</f>
        <v>5329</v>
      </c>
      <c r="D13" s="35">
        <f>SUM(Daily!D46,Daily!D480,Daily!D697,Daily!D914)</f>
        <v>2237</v>
      </c>
      <c r="E13" s="35">
        <f>SUM(Daily!E46,Daily!E480,Daily!E697,Daily!E914)</f>
        <v>1917</v>
      </c>
      <c r="F13" s="35">
        <f>SUM(Daily!F46,Daily!F480,Daily!F697,Daily!F914)</f>
        <v>5970</v>
      </c>
      <c r="G13" s="35">
        <f>SUM(Daily!G46,Daily!G480,Daily!G697,Daily!G914)</f>
        <v>3379</v>
      </c>
      <c r="H13" s="35">
        <f>SUM(Daily!H46,Daily!H480,Daily!H697,Daily!H914)</f>
        <v>8987</v>
      </c>
      <c r="I13" s="35">
        <f>SUM(Daily!I46,Daily!I480,Daily!I697,Daily!I914)</f>
        <v>7728</v>
      </c>
      <c r="J13" s="35">
        <f>SUM(Daily!J46,Daily!J480,Daily!J697,Daily!J914)</f>
        <v>627</v>
      </c>
      <c r="K13" s="35">
        <f>SUM(Daily!K46,Daily!K480,Daily!K697,Daily!K914)</f>
        <v>1870</v>
      </c>
      <c r="L13" s="35">
        <f>SUM(Daily!L46,Daily!L480,Daily!L697,Daily!L914)</f>
        <v>2389</v>
      </c>
      <c r="M13" s="35">
        <f>SUM(Daily!M46,Daily!M480,Daily!M697,Daily!M914)</f>
        <v>5329</v>
      </c>
      <c r="N13" s="35">
        <f>SUM(Daily!N46,Daily!N480,Daily!N697,Daily!N914)</f>
        <v>6853</v>
      </c>
      <c r="O13" s="35">
        <f>SUM(Daily!O46,Daily!O480,Daily!O697,Daily!O914)</f>
        <v>9242</v>
      </c>
      <c r="P13" s="35">
        <f>SUM(Daily!P46,Daily!P480,Daily!P697,Daily!P914)</f>
        <v>4247</v>
      </c>
      <c r="Q13" s="35">
        <f>SUM(Daily!Q46,Daily!Q480,Daily!Q697,Daily!Q914)</f>
        <v>2750</v>
      </c>
      <c r="R13" s="35">
        <f>SUM(Daily!R46,Daily!R480,Daily!R697,Daily!R914)</f>
        <v>6436</v>
      </c>
      <c r="S13" s="35">
        <f>SUM(Daily!S46,Daily!S480,Daily!S697,Daily!S914)</f>
        <v>4168</v>
      </c>
      <c r="T13" s="35">
        <f>SUM(Daily!T46,Daily!T480,Daily!T697,Daily!T914)</f>
        <v>749</v>
      </c>
      <c r="U13" s="35">
        <f>SUM(Daily!U46,Daily!U480,Daily!U697,Daily!U914)</f>
        <v>1093</v>
      </c>
      <c r="V13" s="35">
        <f>SUM(Daily!V46,Daily!V480,Daily!V697,Daily!V914)</f>
        <v>2766</v>
      </c>
      <c r="W13" s="35">
        <f>SUM(Daily!W46,Daily!W480,Daily!W697,Daily!W914)</f>
        <v>6488</v>
      </c>
      <c r="X13" s="35">
        <f>SUM(Daily!X46,Daily!X480,Daily!X697,Daily!X914)</f>
        <v>3431</v>
      </c>
      <c r="Y13" s="35">
        <f>SUM(Daily!Y46,Daily!Y480,Daily!Y697,Daily!Y914)</f>
        <v>1970</v>
      </c>
      <c r="Z13" s="35">
        <f>SUM(Daily!Z46,Daily!Z480,Daily!Z697,Daily!Z914)</f>
        <v>7690</v>
      </c>
      <c r="AA13" s="35">
        <f>SUM(Daily!AA46,Daily!AA480,Daily!AA697,Daily!AA914)</f>
        <v>8025</v>
      </c>
      <c r="AB13" s="11">
        <f t="shared" si="0"/>
        <v>57626</v>
      </c>
      <c r="AC13" s="7">
        <f t="shared" si="0"/>
        <v>59288</v>
      </c>
    </row>
    <row r="14" spans="1:29" ht="14.25" thickTop="1" thickBot="1" x14ac:dyDescent="0.25">
      <c r="A14" s="93" t="s">
        <v>23</v>
      </c>
      <c r="B14" s="35">
        <f>SUM(Daily!B47,Daily!B481,Daily!B698,Daily!B915)</f>
        <v>4929</v>
      </c>
      <c r="C14" s="35">
        <f>SUM(Daily!C47,Daily!C481,Daily!C698,Daily!C915)</f>
        <v>5233</v>
      </c>
      <c r="D14" s="35">
        <f>SUM(Daily!D47,Daily!D481,Daily!D698,Daily!D915)</f>
        <v>2027</v>
      </c>
      <c r="E14" s="35">
        <f>SUM(Daily!E47,Daily!E481,Daily!E698,Daily!E915)</f>
        <v>1636</v>
      </c>
      <c r="F14" s="35">
        <f>SUM(Daily!F47,Daily!F481,Daily!F698,Daily!F915)</f>
        <v>5365</v>
      </c>
      <c r="G14" s="35">
        <f>SUM(Daily!G47,Daily!G481,Daily!G698,Daily!G915)</f>
        <v>2761</v>
      </c>
      <c r="H14" s="35">
        <f>SUM(Daily!H47,Daily!H481,Daily!H698,Daily!H915)</f>
        <v>7879</v>
      </c>
      <c r="I14" s="35">
        <f>SUM(Daily!I47,Daily!I481,Daily!I698,Daily!I915)</f>
        <v>6982</v>
      </c>
      <c r="J14" s="35">
        <f>SUM(Daily!J47,Daily!J481,Daily!J698,Daily!J915)</f>
        <v>554</v>
      </c>
      <c r="K14" s="35">
        <f>SUM(Daily!K47,Daily!K481,Daily!K698,Daily!K915)</f>
        <v>1463</v>
      </c>
      <c r="L14" s="35">
        <f>SUM(Daily!L47,Daily!L481,Daily!L698,Daily!L915)</f>
        <v>1854</v>
      </c>
      <c r="M14" s="35">
        <f>SUM(Daily!M47,Daily!M481,Daily!M698,Daily!M915)</f>
        <v>4395</v>
      </c>
      <c r="N14" s="35">
        <f>SUM(Daily!N47,Daily!N481,Daily!N698,Daily!N915)</f>
        <v>6304</v>
      </c>
      <c r="O14" s="35">
        <f>SUM(Daily!O47,Daily!O481,Daily!O698,Daily!O915)</f>
        <v>7564</v>
      </c>
      <c r="P14" s="35">
        <f>SUM(Daily!P47,Daily!P481,Daily!P698,Daily!P915)</f>
        <v>4212</v>
      </c>
      <c r="Q14" s="35">
        <f>SUM(Daily!Q47,Daily!Q481,Daily!Q698,Daily!Q915)</f>
        <v>2444</v>
      </c>
      <c r="R14" s="35">
        <f>SUM(Daily!R47,Daily!R481,Daily!R698,Daily!R915)</f>
        <v>5785</v>
      </c>
      <c r="S14" s="35">
        <f>SUM(Daily!S47,Daily!S481,Daily!S698,Daily!S915)</f>
        <v>3661</v>
      </c>
      <c r="T14" s="35">
        <f>SUM(Daily!T47,Daily!T481,Daily!T698,Daily!T915)</f>
        <v>852</v>
      </c>
      <c r="U14" s="35">
        <f>SUM(Daily!U47,Daily!U481,Daily!U698,Daily!U915)</f>
        <v>728</v>
      </c>
      <c r="V14" s="35">
        <f>SUM(Daily!V47,Daily!V481,Daily!V698,Daily!V915)</f>
        <v>2512</v>
      </c>
      <c r="W14" s="35">
        <f>SUM(Daily!W47,Daily!W481,Daily!W698,Daily!W915)</f>
        <v>5653</v>
      </c>
      <c r="X14" s="35">
        <f>SUM(Daily!X47,Daily!X481,Daily!X698,Daily!X915)</f>
        <v>3100</v>
      </c>
      <c r="Y14" s="35">
        <f>SUM(Daily!Y47,Daily!Y481,Daily!Y698,Daily!Y915)</f>
        <v>1347</v>
      </c>
      <c r="Z14" s="35">
        <f>SUM(Daily!Z47,Daily!Z481,Daily!Z698,Daily!Z915)</f>
        <v>7251</v>
      </c>
      <c r="AA14" s="35">
        <f>SUM(Daily!AA47,Daily!AA481,Daily!AA698,Daily!AA915)</f>
        <v>8027</v>
      </c>
      <c r="AB14" s="11">
        <f t="shared" si="0"/>
        <v>52624</v>
      </c>
      <c r="AC14" s="7">
        <f t="shared" si="0"/>
        <v>51894</v>
      </c>
    </row>
    <row r="15" spans="1:29" ht="14.25" thickTop="1" thickBot="1" x14ac:dyDescent="0.25">
      <c r="A15" s="94" t="s">
        <v>24</v>
      </c>
      <c r="B15" s="35">
        <f>SUM(Daily!B48,Daily!B482,Daily!B699,Daily!B916)</f>
        <v>5164</v>
      </c>
      <c r="C15" s="35">
        <f>SUM(Daily!C48,Daily!C482,Daily!C699,Daily!C916)</f>
        <v>5525</v>
      </c>
      <c r="D15" s="35">
        <f>SUM(Daily!D48,Daily!D482,Daily!D699,Daily!D916)</f>
        <v>2242</v>
      </c>
      <c r="E15" s="35">
        <f>SUM(Daily!E48,Daily!E482,Daily!E699,Daily!E916)</f>
        <v>1706</v>
      </c>
      <c r="F15" s="35">
        <f>SUM(Daily!F48,Daily!F482,Daily!F699,Daily!F916)</f>
        <v>5325</v>
      </c>
      <c r="G15" s="35">
        <f>SUM(Daily!G48,Daily!G482,Daily!G699,Daily!G916)</f>
        <v>2870</v>
      </c>
      <c r="H15" s="35">
        <f>SUM(Daily!H48,Daily!H482,Daily!H699,Daily!H916)</f>
        <v>8568</v>
      </c>
      <c r="I15" s="35">
        <f>SUM(Daily!I48,Daily!I482,Daily!I699,Daily!I916)</f>
        <v>7154</v>
      </c>
      <c r="J15" s="35">
        <f>SUM(Daily!J48,Daily!J482,Daily!J699,Daily!J916)</f>
        <v>636</v>
      </c>
      <c r="K15" s="35">
        <f>SUM(Daily!K48,Daily!K482,Daily!K699,Daily!K916)</f>
        <v>1059</v>
      </c>
      <c r="L15" s="35">
        <f>SUM(Daily!L48,Daily!L482,Daily!L699,Daily!L916)</f>
        <v>2039</v>
      </c>
      <c r="M15" s="35">
        <f>SUM(Daily!M48,Daily!M482,Daily!M699,Daily!M916)</f>
        <v>4897</v>
      </c>
      <c r="N15" s="35">
        <f>SUM(Daily!N48,Daily!N482,Daily!N699,Daily!N916)</f>
        <v>6365</v>
      </c>
      <c r="O15" s="35">
        <f>SUM(Daily!O48,Daily!O482,Daily!O699,Daily!O916)</f>
        <v>7924</v>
      </c>
      <c r="P15" s="35">
        <f>SUM(Daily!P48,Daily!P482,Daily!P699,Daily!P916)</f>
        <v>4093</v>
      </c>
      <c r="Q15" s="35">
        <f>SUM(Daily!Q48,Daily!Q482,Daily!Q699,Daily!Q916)</f>
        <v>2347</v>
      </c>
      <c r="R15" s="35">
        <f>SUM(Daily!R48,Daily!R482,Daily!R699,Daily!R916)</f>
        <v>5464</v>
      </c>
      <c r="S15" s="35">
        <f>SUM(Daily!S48,Daily!S482,Daily!S699,Daily!S916)</f>
        <v>3742</v>
      </c>
      <c r="T15" s="35">
        <f>SUM(Daily!T48,Daily!T482,Daily!T699,Daily!T916)</f>
        <v>695</v>
      </c>
      <c r="U15" s="35">
        <f>SUM(Daily!U48,Daily!U482,Daily!U699,Daily!U916)</f>
        <v>678</v>
      </c>
      <c r="V15" s="35">
        <f>SUM(Daily!V48,Daily!V482,Daily!V699,Daily!V916)</f>
        <v>2944</v>
      </c>
      <c r="W15" s="35">
        <f>SUM(Daily!W48,Daily!W482,Daily!W699,Daily!W916)</f>
        <v>5944</v>
      </c>
      <c r="X15" s="35">
        <f>SUM(Daily!X48,Daily!X482,Daily!X699,Daily!X916)</f>
        <v>3176</v>
      </c>
      <c r="Y15" s="35">
        <f>SUM(Daily!Y48,Daily!Y482,Daily!Y699,Daily!Y916)</f>
        <v>1333</v>
      </c>
      <c r="Z15" s="35">
        <f>SUM(Daily!Z48,Daily!Z482,Daily!Z699,Daily!Z916)</f>
        <v>7671</v>
      </c>
      <c r="AA15" s="35">
        <f>SUM(Daily!AA48,Daily!AA482,Daily!AA699,Daily!AA916)</f>
        <v>8372</v>
      </c>
      <c r="AB15" s="11">
        <f t="shared" si="0"/>
        <v>54382</v>
      </c>
      <c r="AC15" s="7">
        <f t="shared" si="0"/>
        <v>53551</v>
      </c>
    </row>
    <row r="16" spans="1:29" ht="14.25" thickTop="1" thickBot="1" x14ac:dyDescent="0.25">
      <c r="A16" s="93" t="s">
        <v>25</v>
      </c>
      <c r="B16" s="35">
        <f>SUM(Daily!B49,Daily!B483,Daily!B700,Daily!B917)</f>
        <v>5286</v>
      </c>
      <c r="C16" s="35">
        <f>SUM(Daily!C49,Daily!C483,Daily!C700,Daily!C917)</f>
        <v>6281</v>
      </c>
      <c r="D16" s="35">
        <f>SUM(Daily!D49,Daily!D483,Daily!D700,Daily!D917)</f>
        <v>2031</v>
      </c>
      <c r="E16" s="35">
        <f>SUM(Daily!E49,Daily!E483,Daily!E700,Daily!E917)</f>
        <v>1701</v>
      </c>
      <c r="F16" s="35">
        <f>SUM(Daily!F49,Daily!F483,Daily!F700,Daily!F917)</f>
        <v>5380</v>
      </c>
      <c r="G16" s="35">
        <f>SUM(Daily!G49,Daily!G483,Daily!G700,Daily!G917)</f>
        <v>3362</v>
      </c>
      <c r="H16" s="35">
        <f>SUM(Daily!H49,Daily!H483,Daily!H700,Daily!H917)</f>
        <v>8652</v>
      </c>
      <c r="I16" s="35">
        <f>SUM(Daily!I49,Daily!I483,Daily!I700,Daily!I917)</f>
        <v>8324</v>
      </c>
      <c r="J16" s="35">
        <f>SUM(Daily!J49,Daily!J483,Daily!J700,Daily!J917)</f>
        <v>791</v>
      </c>
      <c r="K16" s="35">
        <f>SUM(Daily!K49,Daily!K483,Daily!K700,Daily!K917)</f>
        <v>746</v>
      </c>
      <c r="L16" s="35">
        <f>SUM(Daily!L49,Daily!L483,Daily!L700,Daily!L917)</f>
        <v>2220</v>
      </c>
      <c r="M16" s="35">
        <f>SUM(Daily!M49,Daily!M483,Daily!M700,Daily!M917)</f>
        <v>4785</v>
      </c>
      <c r="N16" s="35">
        <f>SUM(Daily!N49,Daily!N483,Daily!N700,Daily!N917)</f>
        <v>6425</v>
      </c>
      <c r="O16" s="35">
        <f>SUM(Daily!O49,Daily!O483,Daily!O700,Daily!O917)</f>
        <v>7342</v>
      </c>
      <c r="P16" s="35">
        <f>SUM(Daily!P49,Daily!P483,Daily!P700,Daily!P917)</f>
        <v>4202</v>
      </c>
      <c r="Q16" s="35">
        <f>SUM(Daily!Q49,Daily!Q483,Daily!Q700,Daily!Q917)</f>
        <v>2415</v>
      </c>
      <c r="R16" s="35">
        <f>SUM(Daily!R49,Daily!R483,Daily!R700,Daily!R917)</f>
        <v>5201</v>
      </c>
      <c r="S16" s="35">
        <f>SUM(Daily!S49,Daily!S483,Daily!S700,Daily!S917)</f>
        <v>3960</v>
      </c>
      <c r="T16" s="35">
        <f>SUM(Daily!T49,Daily!T483,Daily!T700,Daily!T917)</f>
        <v>711</v>
      </c>
      <c r="U16" s="35">
        <f>SUM(Daily!U49,Daily!U483,Daily!U700,Daily!U917)</f>
        <v>658</v>
      </c>
      <c r="V16" s="35">
        <f>SUM(Daily!V49,Daily!V483,Daily!V700,Daily!V917)</f>
        <v>3376</v>
      </c>
      <c r="W16" s="35">
        <f>SUM(Daily!W49,Daily!W483,Daily!W700,Daily!W917)</f>
        <v>5711</v>
      </c>
      <c r="X16" s="35">
        <f>SUM(Daily!X49,Daily!X483,Daily!X700,Daily!X917)</f>
        <v>3700</v>
      </c>
      <c r="Y16" s="35">
        <f>SUM(Daily!Y49,Daily!Y483,Daily!Y700,Daily!Y917)</f>
        <v>1244</v>
      </c>
      <c r="Z16" s="35">
        <f>SUM(Daily!Z49,Daily!Z483,Daily!Z700,Daily!Z917)</f>
        <v>7858</v>
      </c>
      <c r="AA16" s="35">
        <f>SUM(Daily!AA49,Daily!AA483,Daily!AA700,Daily!AA917)</f>
        <v>8641</v>
      </c>
      <c r="AB16" s="11">
        <f t="shared" si="0"/>
        <v>55833</v>
      </c>
      <c r="AC16" s="7">
        <f t="shared" si="0"/>
        <v>55170</v>
      </c>
    </row>
    <row r="17" spans="1:29" ht="14.25" thickTop="1" thickBot="1" x14ac:dyDescent="0.25">
      <c r="A17" s="94" t="s">
        <v>26</v>
      </c>
      <c r="B17" s="35">
        <f>SUM(Daily!B50,Daily!B484,Daily!B701,Daily!B918)</f>
        <v>5054</v>
      </c>
      <c r="C17" s="35">
        <f>SUM(Daily!C50,Daily!C484,Daily!C701,Daily!C918)</f>
        <v>5798</v>
      </c>
      <c r="D17" s="35">
        <f>SUM(Daily!D50,Daily!D484,Daily!D701,Daily!D918)</f>
        <v>1778</v>
      </c>
      <c r="E17" s="35">
        <f>SUM(Daily!E50,Daily!E484,Daily!E701,Daily!E918)</f>
        <v>1850</v>
      </c>
      <c r="F17" s="35">
        <f>SUM(Daily!F50,Daily!F484,Daily!F701,Daily!F918)</f>
        <v>4140</v>
      </c>
      <c r="G17" s="35">
        <f>SUM(Daily!G50,Daily!G484,Daily!G701,Daily!G918)</f>
        <v>4007</v>
      </c>
      <c r="H17" s="35">
        <f>SUM(Daily!H50,Daily!H484,Daily!H701,Daily!H918)</f>
        <v>7991</v>
      </c>
      <c r="I17" s="35">
        <f>SUM(Daily!I50,Daily!I484,Daily!I701,Daily!I918)</f>
        <v>8226</v>
      </c>
      <c r="J17" s="35">
        <f>SUM(Daily!J50,Daily!J484,Daily!J701,Daily!J918)</f>
        <v>758</v>
      </c>
      <c r="K17" s="35">
        <f>SUM(Daily!K50,Daily!K484,Daily!K701,Daily!K918)</f>
        <v>717</v>
      </c>
      <c r="L17" s="35">
        <f>SUM(Daily!L50,Daily!L484,Daily!L701,Daily!L918)</f>
        <v>2548</v>
      </c>
      <c r="M17" s="35">
        <f>SUM(Daily!M50,Daily!M484,Daily!M701,Daily!M918)</f>
        <v>3768</v>
      </c>
      <c r="N17" s="35">
        <f>SUM(Daily!N50,Daily!N484,Daily!N701,Daily!N918)</f>
        <v>6632</v>
      </c>
      <c r="O17" s="35">
        <f>SUM(Daily!O50,Daily!O484,Daily!O701,Daily!O918)</f>
        <v>6725</v>
      </c>
      <c r="P17" s="35">
        <f>SUM(Daily!P50,Daily!P484,Daily!P701,Daily!P918)</f>
        <v>3997</v>
      </c>
      <c r="Q17" s="35">
        <f>SUM(Daily!Q50,Daily!Q484,Daily!Q701,Daily!Q918)</f>
        <v>2563</v>
      </c>
      <c r="R17" s="35">
        <f>SUM(Daily!R50,Daily!R484,Daily!R701,Daily!R918)</f>
        <v>5160</v>
      </c>
      <c r="S17" s="35">
        <f>SUM(Daily!S50,Daily!S484,Daily!S701,Daily!S918)</f>
        <v>3916</v>
      </c>
      <c r="T17" s="35">
        <f>SUM(Daily!T50,Daily!T484,Daily!T701,Daily!T918)</f>
        <v>674</v>
      </c>
      <c r="U17" s="35">
        <f>SUM(Daily!U50,Daily!U484,Daily!U701,Daily!U918)</f>
        <v>774</v>
      </c>
      <c r="V17" s="35">
        <f>SUM(Daily!V50,Daily!V484,Daily!V701,Daily!V918)</f>
        <v>3412</v>
      </c>
      <c r="W17" s="35">
        <f>SUM(Daily!W50,Daily!W484,Daily!W701,Daily!W918)</f>
        <v>5322</v>
      </c>
      <c r="X17" s="35">
        <f>SUM(Daily!X50,Daily!X484,Daily!X701,Daily!X918)</f>
        <v>3812</v>
      </c>
      <c r="Y17" s="35">
        <f>SUM(Daily!Y50,Daily!Y484,Daily!Y701,Daily!Y918)</f>
        <v>1505</v>
      </c>
      <c r="Z17" s="35">
        <f>SUM(Daily!Z50,Daily!Z484,Daily!Z701,Daily!Z918)</f>
        <v>8232</v>
      </c>
      <c r="AA17" s="35">
        <f>SUM(Daily!AA50,Daily!AA484,Daily!AA701,Daily!AA918)</f>
        <v>9031</v>
      </c>
      <c r="AB17" s="11">
        <f t="shared" si="0"/>
        <v>54188</v>
      </c>
      <c r="AC17" s="7">
        <f t="shared" si="0"/>
        <v>54202</v>
      </c>
    </row>
    <row r="18" spans="1:29" ht="14.25" thickTop="1" thickBot="1" x14ac:dyDescent="0.25">
      <c r="A18" s="93" t="s">
        <v>27</v>
      </c>
      <c r="B18" s="35">
        <f>SUM(Daily!B51,Daily!B485,Daily!B702,Daily!B919)</f>
        <v>5058</v>
      </c>
      <c r="C18" s="35">
        <f>SUM(Daily!C51,Daily!C485,Daily!C702,Daily!C919)</f>
        <v>5993</v>
      </c>
      <c r="D18" s="35">
        <f>SUM(Daily!D51,Daily!D485,Daily!D702,Daily!D919)</f>
        <v>2065</v>
      </c>
      <c r="E18" s="35">
        <f>SUM(Daily!E51,Daily!E485,Daily!E702,Daily!E919)</f>
        <v>1887</v>
      </c>
      <c r="F18" s="35">
        <f>SUM(Daily!F51,Daily!F485,Daily!F702,Daily!F919)</f>
        <v>3962</v>
      </c>
      <c r="G18" s="35">
        <f>SUM(Daily!G51,Daily!G485,Daily!G702,Daily!G919)</f>
        <v>4603</v>
      </c>
      <c r="H18" s="35">
        <f>SUM(Daily!H51,Daily!H485,Daily!H702,Daily!H919)</f>
        <v>8076</v>
      </c>
      <c r="I18" s="35">
        <f>SUM(Daily!I51,Daily!I485,Daily!I702,Daily!I919)</f>
        <v>9234</v>
      </c>
      <c r="J18" s="35">
        <f>SUM(Daily!J51,Daily!J485,Daily!J702,Daily!J919)</f>
        <v>869</v>
      </c>
      <c r="K18" s="35">
        <f>SUM(Daily!K51,Daily!K485,Daily!K702,Daily!K919)</f>
        <v>692</v>
      </c>
      <c r="L18" s="35">
        <f>SUM(Daily!L51,Daily!L485,Daily!L702,Daily!L919)</f>
        <v>3057</v>
      </c>
      <c r="M18" s="35">
        <f>SUM(Daily!M51,Daily!M485,Daily!M702,Daily!M919)</f>
        <v>3421</v>
      </c>
      <c r="N18" s="35">
        <f>SUM(Daily!N51,Daily!N485,Daily!N702,Daily!N919)</f>
        <v>7149</v>
      </c>
      <c r="O18" s="35">
        <f>SUM(Daily!O51,Daily!O485,Daily!O702,Daily!O919)</f>
        <v>6688</v>
      </c>
      <c r="P18" s="35">
        <f>SUM(Daily!P51,Daily!P485,Daily!P702,Daily!P919)</f>
        <v>4550</v>
      </c>
      <c r="Q18" s="35">
        <f>SUM(Daily!Q51,Daily!Q485,Daily!Q702,Daily!Q919)</f>
        <v>2689</v>
      </c>
      <c r="R18" s="35">
        <f>SUM(Daily!R51,Daily!R485,Daily!R702,Daily!R919)</f>
        <v>5436</v>
      </c>
      <c r="S18" s="35">
        <f>SUM(Daily!S51,Daily!S485,Daily!S702,Daily!S919)</f>
        <v>4284</v>
      </c>
      <c r="T18" s="35">
        <f>SUM(Daily!T51,Daily!T485,Daily!T702,Daily!T919)</f>
        <v>898</v>
      </c>
      <c r="U18" s="35">
        <f>SUM(Daily!U51,Daily!U485,Daily!U702,Daily!U919)</f>
        <v>609</v>
      </c>
      <c r="V18" s="35">
        <f>SUM(Daily!V51,Daily!V485,Daily!V702,Daily!V919)</f>
        <v>4243</v>
      </c>
      <c r="W18" s="35">
        <f>SUM(Daily!W51,Daily!W485,Daily!W702,Daily!W919)</f>
        <v>4912</v>
      </c>
      <c r="X18" s="35">
        <f>SUM(Daily!X51,Daily!X485,Daily!X702,Daily!X919)</f>
        <v>3749</v>
      </c>
      <c r="Y18" s="35">
        <f>SUM(Daily!Y51,Daily!Y485,Daily!Y702,Daily!Y919)</f>
        <v>1490</v>
      </c>
      <c r="Z18" s="35">
        <f>SUM(Daily!Z51,Daily!Z485,Daily!Z702,Daily!Z919)</f>
        <v>8506</v>
      </c>
      <c r="AA18" s="35">
        <f>SUM(Daily!AA51,Daily!AA485,Daily!AA702,Daily!AA919)</f>
        <v>9522</v>
      </c>
      <c r="AB18" s="11">
        <f t="shared" si="0"/>
        <v>57618</v>
      </c>
      <c r="AC18" s="7">
        <f t="shared" si="0"/>
        <v>56024</v>
      </c>
    </row>
    <row r="19" spans="1:29" ht="14.25" thickTop="1" thickBot="1" x14ac:dyDescent="0.25">
      <c r="A19" s="94" t="s">
        <v>28</v>
      </c>
      <c r="B19" s="35">
        <f>SUM(Daily!B52,Daily!B486,Daily!B703,Daily!B920)</f>
        <v>4928</v>
      </c>
      <c r="C19" s="35">
        <f>SUM(Daily!C52,Daily!C486,Daily!C703,Daily!C920)</f>
        <v>6970</v>
      </c>
      <c r="D19" s="35">
        <f>SUM(Daily!D52,Daily!D486,Daily!D703,Daily!D920)</f>
        <v>2034</v>
      </c>
      <c r="E19" s="35">
        <f>SUM(Daily!E52,Daily!E486,Daily!E703,Daily!E920)</f>
        <v>2203</v>
      </c>
      <c r="F19" s="35">
        <f>SUM(Daily!F52,Daily!F486,Daily!F703,Daily!F920)</f>
        <v>3718</v>
      </c>
      <c r="G19" s="35">
        <f>SUM(Daily!G52,Daily!G486,Daily!G703,Daily!G920)</f>
        <v>6198</v>
      </c>
      <c r="H19" s="35">
        <f>SUM(Daily!H52,Daily!H486,Daily!H703,Daily!H920)</f>
        <v>8303</v>
      </c>
      <c r="I19" s="35">
        <f>SUM(Daily!I52,Daily!I486,Daily!I703,Daily!I920)</f>
        <v>10724</v>
      </c>
      <c r="J19" s="35">
        <f>SUM(Daily!J52,Daily!J486,Daily!J703,Daily!J920)</f>
        <v>1121</v>
      </c>
      <c r="K19" s="35">
        <f>SUM(Daily!K52,Daily!K486,Daily!K703,Daily!K920)</f>
        <v>647</v>
      </c>
      <c r="L19" s="35">
        <f>SUM(Daily!L52,Daily!L486,Daily!L703,Daily!L920)</f>
        <v>4767</v>
      </c>
      <c r="M19" s="35">
        <f>SUM(Daily!M52,Daily!M486,Daily!M703,Daily!M920)</f>
        <v>3084</v>
      </c>
      <c r="N19" s="35">
        <f>SUM(Daily!N52,Daily!N486,Daily!N703,Daily!N920)</f>
        <v>9051</v>
      </c>
      <c r="O19" s="35">
        <f>SUM(Daily!O52,Daily!O486,Daily!O703,Daily!O920)</f>
        <v>6656</v>
      </c>
      <c r="P19" s="35">
        <f>SUM(Daily!P52,Daily!P486,Daily!P703,Daily!P920)</f>
        <v>5089</v>
      </c>
      <c r="Q19" s="35">
        <f>SUM(Daily!Q52,Daily!Q486,Daily!Q703,Daily!Q920)</f>
        <v>2993</v>
      </c>
      <c r="R19" s="35">
        <f>SUM(Daily!R52,Daily!R486,Daily!R703,Daily!R920)</f>
        <v>5785</v>
      </c>
      <c r="S19" s="35">
        <f>SUM(Daily!S52,Daily!S486,Daily!S703,Daily!S920)</f>
        <v>4884</v>
      </c>
      <c r="T19" s="35">
        <f>SUM(Daily!T52,Daily!T486,Daily!T703,Daily!T920)</f>
        <v>1490</v>
      </c>
      <c r="U19" s="35">
        <f>SUM(Daily!U52,Daily!U486,Daily!U703,Daily!U920)</f>
        <v>551</v>
      </c>
      <c r="V19" s="35">
        <f>SUM(Daily!V52,Daily!V486,Daily!V703,Daily!V920)</f>
        <v>5561</v>
      </c>
      <c r="W19" s="35">
        <f>SUM(Daily!W52,Daily!W486,Daily!W703,Daily!W920)</f>
        <v>4873</v>
      </c>
      <c r="X19" s="35">
        <f>SUM(Daily!X52,Daily!X486,Daily!X703,Daily!X920)</f>
        <v>4543</v>
      </c>
      <c r="Y19" s="35">
        <f>SUM(Daily!Y52,Daily!Y486,Daily!Y703,Daily!Y920)</f>
        <v>1451</v>
      </c>
      <c r="Z19" s="35">
        <f>SUM(Daily!Z52,Daily!Z486,Daily!Z703,Daily!Z920)</f>
        <v>9058</v>
      </c>
      <c r="AA19" s="35">
        <f>SUM(Daily!AA52,Daily!AA486,Daily!AA703,Daily!AA920)</f>
        <v>9776</v>
      </c>
      <c r="AB19" s="11">
        <f t="shared" si="0"/>
        <v>65448</v>
      </c>
      <c r="AC19" s="7">
        <f t="shared" si="0"/>
        <v>61010</v>
      </c>
    </row>
    <row r="20" spans="1:29" ht="14.25" thickTop="1" thickBot="1" x14ac:dyDescent="0.25">
      <c r="A20" s="93" t="s">
        <v>29</v>
      </c>
      <c r="B20" s="35">
        <f>SUM(Daily!B53,Daily!B487,Daily!B704,Daily!B921)</f>
        <v>5417</v>
      </c>
      <c r="C20" s="35">
        <f>SUM(Daily!C53,Daily!C487,Daily!C704,Daily!C921)</f>
        <v>7404</v>
      </c>
      <c r="D20" s="35">
        <f>SUM(Daily!D53,Daily!D487,Daily!D704,Daily!D921)</f>
        <v>2822</v>
      </c>
      <c r="E20" s="35">
        <f>SUM(Daily!E53,Daily!E487,Daily!E704,Daily!E921)</f>
        <v>2700</v>
      </c>
      <c r="F20" s="35">
        <f>SUM(Daily!F53,Daily!F487,Daily!F704,Daily!F921)</f>
        <v>4380</v>
      </c>
      <c r="G20" s="35">
        <f>SUM(Daily!G53,Daily!G487,Daily!G704,Daily!G921)</f>
        <v>9748</v>
      </c>
      <c r="H20" s="35">
        <f>SUM(Daily!H53,Daily!H487,Daily!H704,Daily!H921)</f>
        <v>8628</v>
      </c>
      <c r="I20" s="35">
        <f>SUM(Daily!I53,Daily!I487,Daily!I704,Daily!I921)</f>
        <v>13534</v>
      </c>
      <c r="J20" s="35">
        <f>SUM(Daily!J53,Daily!J487,Daily!J704,Daily!J921)</f>
        <v>2185</v>
      </c>
      <c r="K20" s="35">
        <f>SUM(Daily!K53,Daily!K487,Daily!K704,Daily!K921)</f>
        <v>752</v>
      </c>
      <c r="L20" s="35">
        <f>SUM(Daily!L53,Daily!L487,Daily!L704,Daily!L921)</f>
        <v>6550</v>
      </c>
      <c r="M20" s="35">
        <f>SUM(Daily!M53,Daily!M487,Daily!M704,Daily!M921)</f>
        <v>2843</v>
      </c>
      <c r="N20" s="35">
        <f>SUM(Daily!N53,Daily!N487,Daily!N704,Daily!N921)</f>
        <v>11851</v>
      </c>
      <c r="O20" s="35">
        <f>SUM(Daily!O53,Daily!O487,Daily!O704,Daily!O921)</f>
        <v>7952</v>
      </c>
      <c r="P20" s="35">
        <f>SUM(Daily!P53,Daily!P487,Daily!P704,Daily!P921)</f>
        <v>6956</v>
      </c>
      <c r="Q20" s="35">
        <f>SUM(Daily!Q53,Daily!Q487,Daily!Q704,Daily!Q921)</f>
        <v>3595</v>
      </c>
      <c r="R20" s="35">
        <f>SUM(Daily!R53,Daily!R487,Daily!R704,Daily!R921)</f>
        <v>8103</v>
      </c>
      <c r="S20" s="35">
        <f>SUM(Daily!S53,Daily!S487,Daily!S704,Daily!S921)</f>
        <v>6597</v>
      </c>
      <c r="T20" s="35">
        <f>SUM(Daily!T53,Daily!T487,Daily!T704,Daily!T921)</f>
        <v>2756</v>
      </c>
      <c r="U20" s="35">
        <f>SUM(Daily!U53,Daily!U487,Daily!U704,Daily!U921)</f>
        <v>630</v>
      </c>
      <c r="V20" s="35">
        <f>SUM(Daily!V53,Daily!V487,Daily!V704,Daily!V921)</f>
        <v>7982</v>
      </c>
      <c r="W20" s="35">
        <f>SUM(Daily!W53,Daily!W487,Daily!W704,Daily!W921)</f>
        <v>5270</v>
      </c>
      <c r="X20" s="35">
        <f>SUM(Daily!X53,Daily!X487,Daily!X704,Daily!X921)</f>
        <v>5863</v>
      </c>
      <c r="Y20" s="35">
        <f>SUM(Daily!Y53,Daily!Y487,Daily!Y704,Daily!Y921)</f>
        <v>1712</v>
      </c>
      <c r="Z20" s="35">
        <f>SUM(Daily!Z53,Daily!Z487,Daily!Z704,Daily!Z921)</f>
        <v>10500</v>
      </c>
      <c r="AA20" s="35">
        <f>SUM(Daily!AA53,Daily!AA487,Daily!AA704,Daily!AA921)</f>
        <v>13286</v>
      </c>
      <c r="AB20" s="11">
        <f t="shared" si="0"/>
        <v>83993</v>
      </c>
      <c r="AC20" s="7">
        <f t="shared" si="0"/>
        <v>76023</v>
      </c>
    </row>
    <row r="21" spans="1:29" ht="14.25" thickTop="1" thickBot="1" x14ac:dyDescent="0.25">
      <c r="A21" s="94" t="s">
        <v>30</v>
      </c>
      <c r="B21" s="35">
        <f>SUM(Daily!B54,Daily!B488,Daily!B705,Daily!B922)</f>
        <v>6709</v>
      </c>
      <c r="C21" s="35">
        <f>SUM(Daily!C54,Daily!C488,Daily!C705,Daily!C922)</f>
        <v>9749</v>
      </c>
      <c r="D21" s="35">
        <f>SUM(Daily!D54,Daily!D488,Daily!D705,Daily!D922)</f>
        <v>2839</v>
      </c>
      <c r="E21" s="35">
        <f>SUM(Daily!E54,Daily!E488,Daily!E705,Daily!E922)</f>
        <v>3422</v>
      </c>
      <c r="F21" s="35">
        <f>SUM(Daily!F54,Daily!F488,Daily!F705,Daily!F922)</f>
        <v>4791</v>
      </c>
      <c r="G21" s="35">
        <f>SUM(Daily!G54,Daily!G488,Daily!G705,Daily!G922)</f>
        <v>11846</v>
      </c>
      <c r="H21" s="35">
        <f>SUM(Daily!H54,Daily!H488,Daily!H705,Daily!H922)</f>
        <v>9478</v>
      </c>
      <c r="I21" s="35">
        <f>SUM(Daily!I54,Daily!I488,Daily!I705,Daily!I922)</f>
        <v>15804</v>
      </c>
      <c r="J21" s="35">
        <f>SUM(Daily!J54,Daily!J488,Daily!J705,Daily!J922)</f>
        <v>2552</v>
      </c>
      <c r="K21" s="35">
        <f>SUM(Daily!K54,Daily!K488,Daily!K705,Daily!K922)</f>
        <v>786</v>
      </c>
      <c r="L21" s="35">
        <f>SUM(Daily!L54,Daily!L488,Daily!L705,Daily!L922)</f>
        <v>6687</v>
      </c>
      <c r="M21" s="35">
        <f>SUM(Daily!M54,Daily!M488,Daily!M705,Daily!M922)</f>
        <v>3058</v>
      </c>
      <c r="N21" s="35">
        <f>SUM(Daily!N54,Daily!N488,Daily!N705,Daily!N922)</f>
        <v>12352</v>
      </c>
      <c r="O21" s="35">
        <f>SUM(Daily!O54,Daily!O488,Daily!O705,Daily!O922)</f>
        <v>8993</v>
      </c>
      <c r="P21" s="35">
        <f>SUM(Daily!P54,Daily!P488,Daily!P705,Daily!P922)</f>
        <v>6463</v>
      </c>
      <c r="Q21" s="35">
        <f>SUM(Daily!Q54,Daily!Q488,Daily!Q705,Daily!Q922)</f>
        <v>4251</v>
      </c>
      <c r="R21" s="35">
        <f>SUM(Daily!R54,Daily!R488,Daily!R705,Daily!R922)</f>
        <v>8249</v>
      </c>
      <c r="S21" s="35">
        <f>SUM(Daily!S54,Daily!S488,Daily!S705,Daily!S922)</f>
        <v>7314</v>
      </c>
      <c r="T21" s="35">
        <f>SUM(Daily!T54,Daily!T488,Daily!T705,Daily!T922)</f>
        <v>2231</v>
      </c>
      <c r="U21" s="35">
        <f>SUM(Daily!U54,Daily!U488,Daily!U705,Daily!U922)</f>
        <v>787</v>
      </c>
      <c r="V21" s="35">
        <f>SUM(Daily!V54,Daily!V488,Daily!V705,Daily!V922)</f>
        <v>7986</v>
      </c>
      <c r="W21" s="35">
        <f>SUM(Daily!W54,Daily!W488,Daily!W705,Daily!W922)</f>
        <v>5564</v>
      </c>
      <c r="X21" s="35">
        <f>SUM(Daily!X54,Daily!X488,Daily!X705,Daily!X922)</f>
        <v>7071</v>
      </c>
      <c r="Y21" s="35">
        <f>SUM(Daily!Y54,Daily!Y488,Daily!Y705,Daily!Y922)</f>
        <v>2176</v>
      </c>
      <c r="Z21" s="35">
        <f>SUM(Daily!Z54,Daily!Z488,Daily!Z705,Daily!Z922)</f>
        <v>10487</v>
      </c>
      <c r="AA21" s="35">
        <f>SUM(Daily!AA54,Daily!AA488,Daily!AA705,Daily!AA922)</f>
        <v>13928</v>
      </c>
      <c r="AB21" s="11">
        <f t="shared" si="0"/>
        <v>87895</v>
      </c>
      <c r="AC21" s="7">
        <f t="shared" si="0"/>
        <v>87678</v>
      </c>
    </row>
    <row r="22" spans="1:29" ht="14.25" thickTop="1" thickBot="1" x14ac:dyDescent="0.25">
      <c r="A22" s="93" t="s">
        <v>31</v>
      </c>
      <c r="B22" s="35">
        <f>SUM(Daily!B55,Daily!B489,Daily!B706,Daily!B923)</f>
        <v>6050</v>
      </c>
      <c r="C22" s="35">
        <f>SUM(Daily!C55,Daily!C489,Daily!C706,Daily!C923)</f>
        <v>8966</v>
      </c>
      <c r="D22" s="35">
        <f>SUM(Daily!D55,Daily!D489,Daily!D706,Daily!D923)</f>
        <v>1991</v>
      </c>
      <c r="E22" s="35">
        <f>SUM(Daily!E55,Daily!E489,Daily!E706,Daily!E923)</f>
        <v>3308</v>
      </c>
      <c r="F22" s="35">
        <f>SUM(Daily!F55,Daily!F489,Daily!F706,Daily!F923)</f>
        <v>3954</v>
      </c>
      <c r="G22" s="35">
        <f>SUM(Daily!G55,Daily!G489,Daily!G706,Daily!G923)</f>
        <v>10481</v>
      </c>
      <c r="H22" s="35">
        <f>SUM(Daily!H55,Daily!H489,Daily!H706,Daily!H923)</f>
        <v>9070</v>
      </c>
      <c r="I22" s="35">
        <f>SUM(Daily!I55,Daily!I489,Daily!I706,Daily!I923)</f>
        <v>15091</v>
      </c>
      <c r="J22" s="35">
        <f>SUM(Daily!J55,Daily!J489,Daily!J706,Daily!J923)</f>
        <v>1692</v>
      </c>
      <c r="K22" s="35">
        <f>SUM(Daily!K55,Daily!K489,Daily!K706,Daily!K923)</f>
        <v>743</v>
      </c>
      <c r="L22" s="35">
        <f>SUM(Daily!L55,Daily!L489,Daily!L706,Daily!L923)</f>
        <v>6076</v>
      </c>
      <c r="M22" s="35">
        <f>SUM(Daily!M55,Daily!M489,Daily!M706,Daily!M923)</f>
        <v>2827</v>
      </c>
      <c r="N22" s="35">
        <f>SUM(Daily!N55,Daily!N489,Daily!N706,Daily!N923)</f>
        <v>11661</v>
      </c>
      <c r="O22" s="35">
        <f>SUM(Daily!O55,Daily!O489,Daily!O706,Daily!O923)</f>
        <v>8530</v>
      </c>
      <c r="P22" s="35">
        <f>SUM(Daily!P55,Daily!P489,Daily!P706,Daily!P923)</f>
        <v>4842</v>
      </c>
      <c r="Q22" s="35">
        <f>SUM(Daily!Q55,Daily!Q489,Daily!Q706,Daily!Q923)</f>
        <v>4313</v>
      </c>
      <c r="R22" s="35">
        <f>SUM(Daily!R55,Daily!R489,Daily!R706,Daily!R923)</f>
        <v>7168</v>
      </c>
      <c r="S22" s="35">
        <f>SUM(Daily!S55,Daily!S489,Daily!S706,Daily!S923)</f>
        <v>7373</v>
      </c>
      <c r="T22" s="35">
        <f>SUM(Daily!T55,Daily!T489,Daily!T706,Daily!T923)</f>
        <v>1880</v>
      </c>
      <c r="U22" s="35">
        <f>SUM(Daily!U55,Daily!U489,Daily!U706,Daily!U923)</f>
        <v>789</v>
      </c>
      <c r="V22" s="35">
        <f>SUM(Daily!V55,Daily!V489,Daily!V706,Daily!V923)</f>
        <v>7872</v>
      </c>
      <c r="W22" s="35">
        <f>SUM(Daily!W55,Daily!W489,Daily!W706,Daily!W923)</f>
        <v>5087</v>
      </c>
      <c r="X22" s="35">
        <f>SUM(Daily!X55,Daily!X489,Daily!X706,Daily!X923)</f>
        <v>6455</v>
      </c>
      <c r="Y22" s="35">
        <f>SUM(Daily!Y55,Daily!Y489,Daily!Y706,Daily!Y923)</f>
        <v>2122</v>
      </c>
      <c r="Z22" s="35">
        <f>SUM(Daily!Z55,Daily!Z489,Daily!Z706,Daily!Z923)</f>
        <v>11695</v>
      </c>
      <c r="AA22" s="35">
        <f>SUM(Daily!AA55,Daily!AA489,Daily!AA706,Daily!AA923)</f>
        <v>12957</v>
      </c>
      <c r="AB22" s="11">
        <f t="shared" si="0"/>
        <v>80406</v>
      </c>
      <c r="AC22" s="7">
        <f t="shared" si="0"/>
        <v>82587</v>
      </c>
    </row>
    <row r="23" spans="1:29" ht="14.25" thickTop="1" thickBot="1" x14ac:dyDescent="0.25">
      <c r="A23" s="94" t="s">
        <v>32</v>
      </c>
      <c r="B23" s="35">
        <f>SUM(Daily!B56,Daily!B490,Daily!B707,Daily!B924)</f>
        <v>5426</v>
      </c>
      <c r="C23" s="35">
        <f>SUM(Daily!C56,Daily!C490,Daily!C707,Daily!C924)</f>
        <v>7892</v>
      </c>
      <c r="D23" s="35">
        <f>SUM(Daily!D56,Daily!D490,Daily!D707,Daily!D924)</f>
        <v>1452</v>
      </c>
      <c r="E23" s="35">
        <f>SUM(Daily!E56,Daily!E490,Daily!E707,Daily!E924)</f>
        <v>3326</v>
      </c>
      <c r="F23" s="35">
        <f>SUM(Daily!F56,Daily!F490,Daily!F707,Daily!F924)</f>
        <v>3123</v>
      </c>
      <c r="G23" s="35">
        <f>SUM(Daily!G56,Daily!G490,Daily!G707,Daily!G924)</f>
        <v>10034</v>
      </c>
      <c r="H23" s="35">
        <f>SUM(Daily!H56,Daily!H490,Daily!H707,Daily!H924)</f>
        <v>7772</v>
      </c>
      <c r="I23" s="35">
        <f>SUM(Daily!I56,Daily!I490,Daily!I707,Daily!I924)</f>
        <v>13136</v>
      </c>
      <c r="J23" s="35">
        <f>SUM(Daily!J56,Daily!J490,Daily!J707,Daily!J924)</f>
        <v>1301</v>
      </c>
      <c r="K23" s="35">
        <f>SUM(Daily!K56,Daily!K490,Daily!K707,Daily!K924)</f>
        <v>555</v>
      </c>
      <c r="L23" s="35">
        <f>SUM(Daily!L56,Daily!L490,Daily!L707,Daily!L924)</f>
        <v>5162</v>
      </c>
      <c r="M23" s="35">
        <f>SUM(Daily!M56,Daily!M490,Daily!M707,Daily!M924)</f>
        <v>2256</v>
      </c>
      <c r="N23" s="35">
        <f>SUM(Daily!N56,Daily!N490,Daily!N707,Daily!N924)</f>
        <v>9826</v>
      </c>
      <c r="O23" s="35">
        <f>SUM(Daily!O56,Daily!O490,Daily!O707,Daily!O924)</f>
        <v>7163</v>
      </c>
      <c r="P23" s="35">
        <f>SUM(Daily!P56,Daily!P490,Daily!P707,Daily!P924)</f>
        <v>3288</v>
      </c>
      <c r="Q23" s="35">
        <f>SUM(Daily!Q56,Daily!Q490,Daily!Q707,Daily!Q924)</f>
        <v>4057</v>
      </c>
      <c r="R23" s="35">
        <f>SUM(Daily!R56,Daily!R490,Daily!R707,Daily!R924)</f>
        <v>5184</v>
      </c>
      <c r="S23" s="35">
        <f>SUM(Daily!S56,Daily!S490,Daily!S707,Daily!S924)</f>
        <v>6226</v>
      </c>
      <c r="T23" s="35">
        <f>SUM(Daily!T56,Daily!T490,Daily!T707,Daily!T924)</f>
        <v>1101</v>
      </c>
      <c r="U23" s="35">
        <f>SUM(Daily!U56,Daily!U490,Daily!U707,Daily!U924)</f>
        <v>748</v>
      </c>
      <c r="V23" s="35">
        <f>SUM(Daily!V56,Daily!V490,Daily!V707,Daily!V924)</f>
        <v>7707</v>
      </c>
      <c r="W23" s="35">
        <f>SUM(Daily!W56,Daily!W490,Daily!W707,Daily!W924)</f>
        <v>4378</v>
      </c>
      <c r="X23" s="35">
        <f>SUM(Daily!X56,Daily!X490,Daily!X707,Daily!X924)</f>
        <v>3841</v>
      </c>
      <c r="Y23" s="35">
        <f>SUM(Daily!Y56,Daily!Y490,Daily!Y707,Daily!Y924)</f>
        <v>1690</v>
      </c>
      <c r="Z23" s="35">
        <f>SUM(Daily!Z56,Daily!Z490,Daily!Z707,Daily!Z924)</f>
        <v>9199</v>
      </c>
      <c r="AA23" s="35">
        <f>SUM(Daily!AA56,Daily!AA490,Daily!AA707,Daily!AA924)</f>
        <v>10748</v>
      </c>
      <c r="AB23" s="11">
        <f t="shared" si="0"/>
        <v>64382</v>
      </c>
      <c r="AC23" s="7">
        <f t="shared" si="0"/>
        <v>72209</v>
      </c>
    </row>
    <row r="24" spans="1:29" ht="14.25" thickTop="1" thickBot="1" x14ac:dyDescent="0.25">
      <c r="A24" s="93" t="s">
        <v>33</v>
      </c>
      <c r="B24" s="35">
        <f>SUM(Daily!B57,Daily!B491,Daily!B708,Daily!B925)</f>
        <v>5183</v>
      </c>
      <c r="C24" s="35">
        <f>SUM(Daily!C57,Daily!C491,Daily!C708,Daily!C925)</f>
        <v>5321</v>
      </c>
      <c r="D24" s="35">
        <f>SUM(Daily!D57,Daily!D491,Daily!D708,Daily!D925)</f>
        <v>1241</v>
      </c>
      <c r="E24" s="35">
        <f>SUM(Daily!E57,Daily!E491,Daily!E708,Daily!E925)</f>
        <v>2135</v>
      </c>
      <c r="F24" s="35">
        <f>SUM(Daily!F57,Daily!F491,Daily!F708,Daily!F925)</f>
        <v>2764</v>
      </c>
      <c r="G24" s="35">
        <f>SUM(Daily!G57,Daily!G491,Daily!G708,Daily!G925)</f>
        <v>6437</v>
      </c>
      <c r="H24" s="35">
        <f>SUM(Daily!H57,Daily!H491,Daily!H708,Daily!H925)</f>
        <v>6737</v>
      </c>
      <c r="I24" s="35">
        <f>SUM(Daily!I57,Daily!I491,Daily!I708,Daily!I925)</f>
        <v>9959</v>
      </c>
      <c r="J24" s="35">
        <f>SUM(Daily!J57,Daily!J491,Daily!J708,Daily!J925)</f>
        <v>1144</v>
      </c>
      <c r="K24" s="35">
        <f>SUM(Daily!K57,Daily!K491,Daily!K708,Daily!K925)</f>
        <v>372</v>
      </c>
      <c r="L24" s="35">
        <f>SUM(Daily!L57,Daily!L491,Daily!L708,Daily!L925)</f>
        <v>4182</v>
      </c>
      <c r="M24" s="35">
        <f>SUM(Daily!M57,Daily!M491,Daily!M708,Daily!M925)</f>
        <v>1891</v>
      </c>
      <c r="N24" s="35">
        <f>SUM(Daily!N57,Daily!N491,Daily!N708,Daily!N925)</f>
        <v>7891</v>
      </c>
      <c r="O24" s="35">
        <f>SUM(Daily!O57,Daily!O491,Daily!O708,Daily!O925)</f>
        <v>6225</v>
      </c>
      <c r="P24" s="35">
        <f>SUM(Daily!P57,Daily!P491,Daily!P708,Daily!P925)</f>
        <v>2322</v>
      </c>
      <c r="Q24" s="35">
        <f>SUM(Daily!Q57,Daily!Q491,Daily!Q708,Daily!Q925)</f>
        <v>4004</v>
      </c>
      <c r="R24" s="35">
        <f>SUM(Daily!R57,Daily!R491,Daily!R708,Daily!R925)</f>
        <v>3947</v>
      </c>
      <c r="S24" s="35">
        <f>SUM(Daily!S57,Daily!S491,Daily!S708,Daily!S925)</f>
        <v>5263</v>
      </c>
      <c r="T24" s="35">
        <f>SUM(Daily!T57,Daily!T491,Daily!T708,Daily!T925)</f>
        <v>603</v>
      </c>
      <c r="U24" s="35">
        <f>SUM(Daily!U57,Daily!U491,Daily!U708,Daily!U925)</f>
        <v>733</v>
      </c>
      <c r="V24" s="35">
        <f>SUM(Daily!V57,Daily!V491,Daily!V708,Daily!V925)</f>
        <v>6135</v>
      </c>
      <c r="W24" s="35">
        <f>SUM(Daily!W57,Daily!W491,Daily!W708,Daily!W925)</f>
        <v>3690</v>
      </c>
      <c r="X24" s="35">
        <f>SUM(Daily!X57,Daily!X491,Daily!X708,Daily!X925)</f>
        <v>2850</v>
      </c>
      <c r="Y24" s="35">
        <f>SUM(Daily!Y57,Daily!Y491,Daily!Y708,Daily!Y925)</f>
        <v>1432</v>
      </c>
      <c r="Z24" s="35">
        <f>SUM(Daily!Z57,Daily!Z491,Daily!Z708,Daily!Z925)</f>
        <v>8472</v>
      </c>
      <c r="AA24" s="35">
        <f>SUM(Daily!AA57,Daily!AA491,Daily!AA708,Daily!AA925)</f>
        <v>8015</v>
      </c>
      <c r="AB24" s="11">
        <f t="shared" si="0"/>
        <v>53471</v>
      </c>
      <c r="AC24" s="7">
        <f t="shared" si="0"/>
        <v>55477</v>
      </c>
    </row>
    <row r="25" spans="1:29" ht="14.25" thickTop="1" thickBot="1" x14ac:dyDescent="0.25">
      <c r="A25" s="94" t="s">
        <v>34</v>
      </c>
      <c r="B25" s="35">
        <f>SUM(Daily!B58,Daily!B492,Daily!B709,Daily!B926)</f>
        <v>2055</v>
      </c>
      <c r="C25" s="35">
        <f>SUM(Daily!C58,Daily!C492,Daily!C709,Daily!C926)</f>
        <v>4259</v>
      </c>
      <c r="D25" s="35">
        <f>SUM(Daily!D58,Daily!D492,Daily!D709,Daily!D926)</f>
        <v>556</v>
      </c>
      <c r="E25" s="35">
        <f>SUM(Daily!E58,Daily!E492,Daily!E709,Daily!E926)</f>
        <v>2389</v>
      </c>
      <c r="F25" s="35">
        <f>SUM(Daily!F58,Daily!F492,Daily!F709,Daily!F926)</f>
        <v>1371</v>
      </c>
      <c r="G25" s="35">
        <f>SUM(Daily!G58,Daily!G492,Daily!G709,Daily!G926)</f>
        <v>6021</v>
      </c>
      <c r="H25" s="35">
        <f>SUM(Daily!H58,Daily!H492,Daily!H709,Daily!H926)</f>
        <v>3564</v>
      </c>
      <c r="I25" s="35">
        <f>SUM(Daily!I58,Daily!I492,Daily!I709,Daily!I926)</f>
        <v>8426</v>
      </c>
      <c r="J25" s="35">
        <f>SUM(Daily!J58,Daily!J492,Daily!J709,Daily!J926)</f>
        <v>1009</v>
      </c>
      <c r="K25" s="35">
        <f>SUM(Daily!K58,Daily!K492,Daily!K709,Daily!K926)</f>
        <v>322</v>
      </c>
      <c r="L25" s="35">
        <f>SUM(Daily!L58,Daily!L492,Daily!L709,Daily!L926)</f>
        <v>3261</v>
      </c>
      <c r="M25" s="35">
        <f>SUM(Daily!M58,Daily!M492,Daily!M709,Daily!M926)</f>
        <v>1358</v>
      </c>
      <c r="N25" s="35">
        <f>SUM(Daily!N58,Daily!N492,Daily!N709,Daily!N926)</f>
        <v>7269</v>
      </c>
      <c r="O25" s="35">
        <f>SUM(Daily!O58,Daily!O492,Daily!O709,Daily!O926)</f>
        <v>5082</v>
      </c>
      <c r="P25" s="35">
        <f>SUM(Daily!P58,Daily!P492,Daily!P709,Daily!P926)</f>
        <v>1935</v>
      </c>
      <c r="Q25" s="35">
        <f>SUM(Daily!Q58,Daily!Q492,Daily!Q709,Daily!Q926)</f>
        <v>3513</v>
      </c>
      <c r="R25" s="35">
        <f>SUM(Daily!R58,Daily!R492,Daily!R709,Daily!R926)</f>
        <v>3020</v>
      </c>
      <c r="S25" s="35">
        <f>SUM(Daily!S58,Daily!S492,Daily!S709,Daily!S926)</f>
        <v>4907</v>
      </c>
      <c r="T25" s="35">
        <f>SUM(Daily!T58,Daily!T492,Daily!T709,Daily!T926)</f>
        <v>437</v>
      </c>
      <c r="U25" s="35">
        <f>SUM(Daily!U58,Daily!U492,Daily!U709,Daily!U926)</f>
        <v>759</v>
      </c>
      <c r="V25" s="35">
        <f>SUM(Daily!V58,Daily!V492,Daily!V709,Daily!V926)</f>
        <v>5083</v>
      </c>
      <c r="W25" s="35">
        <f>SUM(Daily!W58,Daily!W492,Daily!W709,Daily!W926)</f>
        <v>2792</v>
      </c>
      <c r="X25" s="35">
        <f>SUM(Daily!X58,Daily!X492,Daily!X709,Daily!X926)</f>
        <v>1665</v>
      </c>
      <c r="Y25" s="35">
        <f>SUM(Daily!Y58,Daily!Y492,Daily!Y709,Daily!Y926)</f>
        <v>1285</v>
      </c>
      <c r="Z25" s="35">
        <f>SUM(Daily!Z58,Daily!Z492,Daily!Z709,Daily!Z926)</f>
        <v>6577</v>
      </c>
      <c r="AA25" s="35">
        <f>SUM(Daily!AA58,Daily!AA492,Daily!AA709,Daily!AA926)</f>
        <v>6683</v>
      </c>
      <c r="AB25" s="11">
        <f t="shared" si="0"/>
        <v>37802</v>
      </c>
      <c r="AC25" s="7">
        <f t="shared" si="0"/>
        <v>47796</v>
      </c>
    </row>
    <row r="26" spans="1:29" ht="14.25" thickTop="1" thickBot="1" x14ac:dyDescent="0.25">
      <c r="A26" s="93" t="s">
        <v>35</v>
      </c>
      <c r="B26" s="35">
        <f>SUM(Daily!B59,Daily!B493,Daily!B710,Daily!B927)</f>
        <v>0</v>
      </c>
      <c r="C26" s="35">
        <f>SUM(Daily!C59,Daily!C493,Daily!C710,Daily!C927)</f>
        <v>2126</v>
      </c>
      <c r="D26" s="35">
        <f>SUM(Daily!D59,Daily!D493,Daily!D710,Daily!D927)</f>
        <v>15</v>
      </c>
      <c r="E26" s="35">
        <f>SUM(Daily!E59,Daily!E493,Daily!E710,Daily!E927)</f>
        <v>1355</v>
      </c>
      <c r="F26" s="35">
        <f>SUM(Daily!F59,Daily!F493,Daily!F710,Daily!F927)</f>
        <v>69</v>
      </c>
      <c r="G26" s="35">
        <f>SUM(Daily!G59,Daily!G493,Daily!G710,Daily!G927)</f>
        <v>3550</v>
      </c>
      <c r="H26" s="35">
        <f>SUM(Daily!H59,Daily!H493,Daily!H710,Daily!H927)</f>
        <v>575</v>
      </c>
      <c r="I26" s="35">
        <f>SUM(Daily!I59,Daily!I493,Daily!I710,Daily!I927)</f>
        <v>4126</v>
      </c>
      <c r="J26" s="35">
        <f>SUM(Daily!J59,Daily!J493,Daily!J710,Daily!J927)</f>
        <v>255</v>
      </c>
      <c r="K26" s="35">
        <f>SUM(Daily!K59,Daily!K493,Daily!K710,Daily!K927)</f>
        <v>200</v>
      </c>
      <c r="L26" s="35">
        <f>SUM(Daily!L59,Daily!L493,Daily!L710,Daily!L927)</f>
        <v>2442</v>
      </c>
      <c r="M26" s="35">
        <f>SUM(Daily!M59,Daily!M493,Daily!M710,Daily!M927)</f>
        <v>427</v>
      </c>
      <c r="N26" s="35">
        <f>SUM(Daily!N59,Daily!N493,Daily!N710,Daily!N927)</f>
        <v>2048</v>
      </c>
      <c r="O26" s="35">
        <f>SUM(Daily!O59,Daily!O493,Daily!O710,Daily!O927)</f>
        <v>1250</v>
      </c>
      <c r="P26" s="35">
        <f>SUM(Daily!P59,Daily!P493,Daily!P710,Daily!P927)</f>
        <v>320</v>
      </c>
      <c r="Q26" s="35">
        <f>SUM(Daily!Q59,Daily!Q493,Daily!Q710,Daily!Q927)</f>
        <v>857</v>
      </c>
      <c r="R26" s="35">
        <f>SUM(Daily!R59,Daily!R493,Daily!R710,Daily!R927)</f>
        <v>816</v>
      </c>
      <c r="S26" s="35">
        <f>SUM(Daily!S59,Daily!S493,Daily!S710,Daily!S927)</f>
        <v>703</v>
      </c>
      <c r="T26" s="35">
        <f>SUM(Daily!T59,Daily!T493,Daily!T710,Daily!T927)</f>
        <v>69</v>
      </c>
      <c r="U26" s="35">
        <f>SUM(Daily!U59,Daily!U493,Daily!U710,Daily!U927)</f>
        <v>60</v>
      </c>
      <c r="V26" s="35">
        <f>SUM(Daily!V59,Daily!V493,Daily!V710,Daily!V927)</f>
        <v>1469</v>
      </c>
      <c r="W26" s="35">
        <f>SUM(Daily!W59,Daily!W493,Daily!W710,Daily!W927)</f>
        <v>112</v>
      </c>
      <c r="X26" s="35">
        <f>SUM(Daily!X59,Daily!X493,Daily!X710,Daily!X927)</f>
        <v>244</v>
      </c>
      <c r="Y26" s="35">
        <f>SUM(Daily!Y59,Daily!Y493,Daily!Y710,Daily!Y927)</f>
        <v>47</v>
      </c>
      <c r="Z26" s="35">
        <f>SUM(Daily!Z59,Daily!Z493,Daily!Z710,Daily!Z927)</f>
        <v>586</v>
      </c>
      <c r="AA26" s="35">
        <f>SUM(Daily!AA59,Daily!AA493,Daily!AA710,Daily!AA927)</f>
        <v>490</v>
      </c>
      <c r="AB26" s="11">
        <f t="shared" si="0"/>
        <v>8908</v>
      </c>
      <c r="AC26" s="7">
        <f t="shared" si="0"/>
        <v>15303</v>
      </c>
    </row>
    <row r="27" spans="1:29" ht="14.25" thickTop="1" thickBot="1" x14ac:dyDescent="0.25">
      <c r="A27" s="94" t="s">
        <v>36</v>
      </c>
      <c r="B27" s="35">
        <f>SUM(Daily!B60,Daily!B494,Daily!B711,Daily!B928)</f>
        <v>0</v>
      </c>
      <c r="C27" s="35">
        <f>SUM(Daily!C60,Daily!C494,Daily!C711,Daily!C928)</f>
        <v>0</v>
      </c>
      <c r="D27" s="35">
        <f>SUM(Daily!D60,Daily!D494,Daily!D711,Daily!D928)</f>
        <v>0</v>
      </c>
      <c r="E27" s="35">
        <f>SUM(Daily!E60,Daily!E494,Daily!E711,Daily!E928)</f>
        <v>0</v>
      </c>
      <c r="F27" s="35">
        <f>SUM(Daily!F60,Daily!F494,Daily!F711,Daily!F928)</f>
        <v>0</v>
      </c>
      <c r="G27" s="35">
        <f>SUM(Daily!G60,Daily!G494,Daily!G711,Daily!G928)</f>
        <v>0</v>
      </c>
      <c r="H27" s="35">
        <f>SUM(Daily!H60,Daily!H494,Daily!H711,Daily!H928)</f>
        <v>0</v>
      </c>
      <c r="I27" s="35">
        <f>SUM(Daily!I60,Daily!I494,Daily!I711,Daily!I928)</f>
        <v>0</v>
      </c>
      <c r="J27" s="35">
        <f>SUM(Daily!J60,Daily!J494,Daily!J711,Daily!J928)</f>
        <v>0</v>
      </c>
      <c r="K27" s="35">
        <f>SUM(Daily!K60,Daily!K494,Daily!K711,Daily!K928)</f>
        <v>0</v>
      </c>
      <c r="L27" s="35">
        <f>SUM(Daily!L60,Daily!L494,Daily!L711,Daily!L928)</f>
        <v>0</v>
      </c>
      <c r="M27" s="35">
        <f>SUM(Daily!M60,Daily!M494,Daily!M711,Daily!M928)</f>
        <v>0</v>
      </c>
      <c r="N27" s="35">
        <f>SUM(Daily!N60,Daily!N494,Daily!N711,Daily!N928)</f>
        <v>0</v>
      </c>
      <c r="O27" s="35">
        <f>SUM(Daily!O60,Daily!O494,Daily!O711,Daily!O928)</f>
        <v>0</v>
      </c>
      <c r="P27" s="35">
        <f>SUM(Daily!P60,Daily!P494,Daily!P711,Daily!P928)</f>
        <v>0</v>
      </c>
      <c r="Q27" s="35">
        <f>SUM(Daily!Q60,Daily!Q494,Daily!Q711,Daily!Q928)</f>
        <v>0</v>
      </c>
      <c r="R27" s="35">
        <f>SUM(Daily!R60,Daily!R494,Daily!R711,Daily!R928)</f>
        <v>0</v>
      </c>
      <c r="S27" s="35">
        <f>SUM(Daily!S60,Daily!S494,Daily!S711,Daily!S928)</f>
        <v>0</v>
      </c>
      <c r="T27" s="35">
        <f>SUM(Daily!T60,Daily!T494,Daily!T711,Daily!T928)</f>
        <v>0</v>
      </c>
      <c r="U27" s="35">
        <f>SUM(Daily!U60,Daily!U494,Daily!U711,Daily!U928)</f>
        <v>0</v>
      </c>
      <c r="V27" s="35">
        <f>SUM(Daily!V60,Daily!V494,Daily!V711,Daily!V928)</f>
        <v>0</v>
      </c>
      <c r="W27" s="35">
        <f>SUM(Daily!W60,Daily!W494,Daily!W711,Daily!W928)</f>
        <v>0</v>
      </c>
      <c r="X27" s="35">
        <f>SUM(Daily!X60,Daily!X494,Daily!X711,Daily!X928)</f>
        <v>0</v>
      </c>
      <c r="Y27" s="35">
        <f>SUM(Daily!Y60,Daily!Y494,Daily!Y711,Daily!Y928)</f>
        <v>0</v>
      </c>
      <c r="Z27" s="35">
        <f>SUM(Daily!Z60,Daily!Z494,Daily!Z711,Daily!Z928)</f>
        <v>0</v>
      </c>
      <c r="AA27" s="35">
        <f>SUM(Daily!AA60,Daily!AA494,Daily!AA711,Daily!AA928)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3" t="s">
        <v>37</v>
      </c>
      <c r="B28" s="35">
        <f>SUM(Daily!B61,Daily!B495,Daily!B712,Daily!B929)</f>
        <v>0</v>
      </c>
      <c r="C28" s="35">
        <f>SUM(Daily!C61,Daily!C495,Daily!C712,Daily!C929)</f>
        <v>0</v>
      </c>
      <c r="D28" s="35">
        <f>SUM(Daily!D61,Daily!D495,Daily!D712,Daily!D929)</f>
        <v>0</v>
      </c>
      <c r="E28" s="35">
        <f>SUM(Daily!E61,Daily!E495,Daily!E712,Daily!E929)</f>
        <v>0</v>
      </c>
      <c r="F28" s="35">
        <f>SUM(Daily!F61,Daily!F495,Daily!F712,Daily!F929)</f>
        <v>0</v>
      </c>
      <c r="G28" s="35">
        <f>SUM(Daily!G61,Daily!G495,Daily!G712,Daily!G929)</f>
        <v>0</v>
      </c>
      <c r="H28" s="35">
        <f>SUM(Daily!H61,Daily!H495,Daily!H712,Daily!H929)</f>
        <v>0</v>
      </c>
      <c r="I28" s="35">
        <f>SUM(Daily!I61,Daily!I495,Daily!I712,Daily!I929)</f>
        <v>0</v>
      </c>
      <c r="J28" s="35">
        <f>SUM(Daily!J61,Daily!J495,Daily!J712,Daily!J929)</f>
        <v>0</v>
      </c>
      <c r="K28" s="35">
        <f>SUM(Daily!K61,Daily!K495,Daily!K712,Daily!K929)</f>
        <v>0</v>
      </c>
      <c r="L28" s="35">
        <f>SUM(Daily!L61,Daily!L495,Daily!L712,Daily!L929)</f>
        <v>0</v>
      </c>
      <c r="M28" s="35">
        <f>SUM(Daily!M61,Daily!M495,Daily!M712,Daily!M929)</f>
        <v>0</v>
      </c>
      <c r="N28" s="35">
        <f>SUM(Daily!N61,Daily!N495,Daily!N712,Daily!N929)</f>
        <v>0</v>
      </c>
      <c r="O28" s="35">
        <f>SUM(Daily!O61,Daily!O495,Daily!O712,Daily!O929)</f>
        <v>0</v>
      </c>
      <c r="P28" s="35">
        <f>SUM(Daily!P61,Daily!P495,Daily!P712,Daily!P929)</f>
        <v>0</v>
      </c>
      <c r="Q28" s="35">
        <f>SUM(Daily!Q61,Daily!Q495,Daily!Q712,Daily!Q929)</f>
        <v>0</v>
      </c>
      <c r="R28" s="35">
        <f>SUM(Daily!R61,Daily!R495,Daily!R712,Daily!R929)</f>
        <v>0</v>
      </c>
      <c r="S28" s="35">
        <f>SUM(Daily!S61,Daily!S495,Daily!S712,Daily!S929)</f>
        <v>0</v>
      </c>
      <c r="T28" s="35">
        <f>SUM(Daily!T61,Daily!T495,Daily!T712,Daily!T929)</f>
        <v>0</v>
      </c>
      <c r="U28" s="35">
        <f>SUM(Daily!U61,Daily!U495,Daily!U712,Daily!U929)</f>
        <v>0</v>
      </c>
      <c r="V28" s="35">
        <f>SUM(Daily!V61,Daily!V495,Daily!V712,Daily!V929)</f>
        <v>0</v>
      </c>
      <c r="W28" s="35">
        <f>SUM(Daily!W61,Daily!W495,Daily!W712,Daily!W929)</f>
        <v>0</v>
      </c>
      <c r="X28" s="35">
        <f>SUM(Daily!X61,Daily!X495,Daily!X712,Daily!X929)</f>
        <v>0</v>
      </c>
      <c r="Y28" s="35">
        <f>SUM(Daily!Y61,Daily!Y495,Daily!Y712,Daily!Y929)</f>
        <v>0</v>
      </c>
      <c r="Z28" s="35">
        <f>SUM(Daily!Z61,Daily!Z495,Daily!Z712,Daily!Z929)</f>
        <v>0</v>
      </c>
      <c r="AA28" s="35">
        <f>SUM(Daily!AA61,Daily!AA495,Daily!AA712,Daily!AA929)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SUM(Daily!B62,Daily!B496,Daily!B713,Daily!B930)</f>
        <v>0</v>
      </c>
      <c r="C29" s="35">
        <f>SUM(Daily!C62,Daily!C496,Daily!C713,Daily!C930)</f>
        <v>0</v>
      </c>
      <c r="D29" s="35">
        <f>SUM(Daily!D62,Daily!D496,Daily!D713,Daily!D930)</f>
        <v>0</v>
      </c>
      <c r="E29" s="35">
        <f>SUM(Daily!E62,Daily!E496,Daily!E713,Daily!E930)</f>
        <v>0</v>
      </c>
      <c r="F29" s="35">
        <f>SUM(Daily!F62,Daily!F496,Daily!F713,Daily!F930)</f>
        <v>0</v>
      </c>
      <c r="G29" s="35">
        <f>SUM(Daily!G62,Daily!G496,Daily!G713,Daily!G930)</f>
        <v>0</v>
      </c>
      <c r="H29" s="35">
        <f>SUM(Daily!H62,Daily!H496,Daily!H713,Daily!H930)</f>
        <v>0</v>
      </c>
      <c r="I29" s="35">
        <f>SUM(Daily!I62,Daily!I496,Daily!I713,Daily!I930)</f>
        <v>0</v>
      </c>
      <c r="J29" s="35">
        <f>SUM(Daily!J62,Daily!J496,Daily!J713,Daily!J930)</f>
        <v>0</v>
      </c>
      <c r="K29" s="35">
        <f>SUM(Daily!K62,Daily!K496,Daily!K713,Daily!K930)</f>
        <v>0</v>
      </c>
      <c r="L29" s="35">
        <f>SUM(Daily!L62,Daily!L496,Daily!L713,Daily!L930)</f>
        <v>0</v>
      </c>
      <c r="M29" s="35">
        <f>SUM(Daily!M62,Daily!M496,Daily!M713,Daily!M930)</f>
        <v>0</v>
      </c>
      <c r="N29" s="35">
        <f>SUM(Daily!N62,Daily!N496,Daily!N713,Daily!N930)</f>
        <v>0</v>
      </c>
      <c r="O29" s="35">
        <f>SUM(Daily!O62,Daily!O496,Daily!O713,Daily!O930)</f>
        <v>0</v>
      </c>
      <c r="P29" s="35">
        <f>SUM(Daily!P62,Daily!P496,Daily!P713,Daily!P930)</f>
        <v>0</v>
      </c>
      <c r="Q29" s="35">
        <f>SUM(Daily!Q62,Daily!Q496,Daily!Q713,Daily!Q930)</f>
        <v>0</v>
      </c>
      <c r="R29" s="35">
        <f>SUM(Daily!R62,Daily!R496,Daily!R713,Daily!R930)</f>
        <v>0</v>
      </c>
      <c r="S29" s="35">
        <f>SUM(Daily!S62,Daily!S496,Daily!S713,Daily!S930)</f>
        <v>0</v>
      </c>
      <c r="T29" s="35">
        <f>SUM(Daily!T62,Daily!T496,Daily!T713,Daily!T930)</f>
        <v>0</v>
      </c>
      <c r="U29" s="35">
        <f>SUM(Daily!U62,Daily!U496,Daily!U713,Daily!U930)</f>
        <v>0</v>
      </c>
      <c r="V29" s="35">
        <f>SUM(Daily!V62,Daily!V496,Daily!V713,Daily!V930)</f>
        <v>0</v>
      </c>
      <c r="W29" s="35">
        <f>SUM(Daily!W62,Daily!W496,Daily!W713,Daily!W930)</f>
        <v>0</v>
      </c>
      <c r="X29" s="35">
        <f>SUM(Daily!X62,Daily!X496,Daily!X713,Daily!X930)</f>
        <v>0</v>
      </c>
      <c r="Y29" s="35">
        <f>SUM(Daily!Y62,Daily!Y496,Daily!Y713,Daily!Y930)</f>
        <v>0</v>
      </c>
      <c r="Z29" s="35">
        <f>SUM(Daily!Z62,Daily!Z496,Daily!Z713,Daily!Z930)</f>
        <v>0</v>
      </c>
      <c r="AA29" s="35">
        <f>SUM(Daily!AA62,Daily!AA496,Daily!AA713,Daily!AA930)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SUM(Daily!B63,Daily!B497,Daily!B714,Daily!B931)</f>
        <v>0</v>
      </c>
      <c r="C30" s="35">
        <f>SUM(Daily!C63,Daily!C497,Daily!C714,Daily!C931)</f>
        <v>0</v>
      </c>
      <c r="D30" s="35">
        <f>SUM(Daily!D63,Daily!D497,Daily!D714,Daily!D931)</f>
        <v>0</v>
      </c>
      <c r="E30" s="35">
        <f>SUM(Daily!E63,Daily!E497,Daily!E714,Daily!E931)</f>
        <v>0</v>
      </c>
      <c r="F30" s="35">
        <f>SUM(Daily!F63,Daily!F497,Daily!F714,Daily!F931)</f>
        <v>0</v>
      </c>
      <c r="G30" s="35">
        <f>SUM(Daily!G63,Daily!G497,Daily!G714,Daily!G931)</f>
        <v>0</v>
      </c>
      <c r="H30" s="35">
        <f>SUM(Daily!H63,Daily!H497,Daily!H714,Daily!H931)</f>
        <v>0</v>
      </c>
      <c r="I30" s="35">
        <f>SUM(Daily!I63,Daily!I497,Daily!I714,Daily!I931)</f>
        <v>0</v>
      </c>
      <c r="J30" s="35">
        <f>SUM(Daily!J63,Daily!J497,Daily!J714,Daily!J931)</f>
        <v>0</v>
      </c>
      <c r="K30" s="35">
        <f>SUM(Daily!K63,Daily!K497,Daily!K714,Daily!K931)</f>
        <v>0</v>
      </c>
      <c r="L30" s="35">
        <f>SUM(Daily!L63,Daily!L497,Daily!L714,Daily!L931)</f>
        <v>0</v>
      </c>
      <c r="M30" s="35">
        <f>SUM(Daily!M63,Daily!M497,Daily!M714,Daily!M931)</f>
        <v>0</v>
      </c>
      <c r="N30" s="35">
        <f>SUM(Daily!N63,Daily!N497,Daily!N714,Daily!N931)</f>
        <v>0</v>
      </c>
      <c r="O30" s="35">
        <f>SUM(Daily!O63,Daily!O497,Daily!O714,Daily!O931)</f>
        <v>0</v>
      </c>
      <c r="P30" s="35">
        <f>SUM(Daily!P63,Daily!P497,Daily!P714,Daily!P931)</f>
        <v>0</v>
      </c>
      <c r="Q30" s="35">
        <f>SUM(Daily!Q63,Daily!Q497,Daily!Q714,Daily!Q931)</f>
        <v>0</v>
      </c>
      <c r="R30" s="35">
        <f>SUM(Daily!R63,Daily!R497,Daily!R714,Daily!R931)</f>
        <v>0</v>
      </c>
      <c r="S30" s="35">
        <f>SUM(Daily!S63,Daily!S497,Daily!S714,Daily!S931)</f>
        <v>0</v>
      </c>
      <c r="T30" s="35">
        <f>SUM(Daily!T63,Daily!T497,Daily!T714,Daily!T931)</f>
        <v>0</v>
      </c>
      <c r="U30" s="35">
        <f>SUM(Daily!U63,Daily!U497,Daily!U714,Daily!U931)</f>
        <v>0</v>
      </c>
      <c r="V30" s="35">
        <f>SUM(Daily!V63,Daily!V497,Daily!V714,Daily!V931)</f>
        <v>0</v>
      </c>
      <c r="W30" s="35">
        <f>SUM(Daily!W63,Daily!W497,Daily!W714,Daily!W931)</f>
        <v>0</v>
      </c>
      <c r="X30" s="35">
        <f>SUM(Daily!X63,Daily!X497,Daily!X714,Daily!X931)</f>
        <v>0</v>
      </c>
      <c r="Y30" s="35">
        <f>SUM(Daily!Y63,Daily!Y497,Daily!Y714,Daily!Y931)</f>
        <v>0</v>
      </c>
      <c r="Z30" s="35">
        <f>SUM(Daily!Z63,Daily!Z497,Daily!Z714,Daily!Z931)</f>
        <v>0</v>
      </c>
      <c r="AA30" s="35">
        <f>SUM(Daily!AA63,Daily!AA497,Daily!AA714,Daily!AA931)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84842</v>
      </c>
      <c r="C31" s="55">
        <f t="shared" ref="C31:AA31" si="1">SUM(C7:C30)</f>
        <v>100249</v>
      </c>
      <c r="D31" s="55">
        <f t="shared" si="1"/>
        <v>34391</v>
      </c>
      <c r="E31" s="55">
        <f t="shared" si="1"/>
        <v>38251</v>
      </c>
      <c r="F31" s="55">
        <f t="shared" si="1"/>
        <v>83763</v>
      </c>
      <c r="G31" s="55">
        <f t="shared" si="1"/>
        <v>99909</v>
      </c>
      <c r="H31" s="55">
        <f t="shared" si="1"/>
        <v>137126</v>
      </c>
      <c r="I31" s="55">
        <f t="shared" si="1"/>
        <v>164156</v>
      </c>
      <c r="J31" s="55">
        <f t="shared" si="1"/>
        <v>17307</v>
      </c>
      <c r="K31" s="55">
        <f t="shared" si="1"/>
        <v>16821</v>
      </c>
      <c r="L31" s="55">
        <f t="shared" si="1"/>
        <v>64093</v>
      </c>
      <c r="M31" s="55">
        <f t="shared" si="1"/>
        <v>60168</v>
      </c>
      <c r="N31" s="55">
        <f t="shared" si="1"/>
        <v>143152</v>
      </c>
      <c r="O31" s="55">
        <f t="shared" si="1"/>
        <v>130038</v>
      </c>
      <c r="P31" s="55">
        <f t="shared" si="1"/>
        <v>73446</v>
      </c>
      <c r="Q31" s="55">
        <f t="shared" si="1"/>
        <v>58327</v>
      </c>
      <c r="R31" s="55">
        <f t="shared" si="1"/>
        <v>97194</v>
      </c>
      <c r="S31" s="55">
        <f t="shared" si="1"/>
        <v>84688</v>
      </c>
      <c r="T31" s="55">
        <f t="shared" si="1"/>
        <v>18559</v>
      </c>
      <c r="U31" s="55">
        <f t="shared" si="1"/>
        <v>17068</v>
      </c>
      <c r="V31" s="55">
        <f t="shared" si="1"/>
        <v>82054</v>
      </c>
      <c r="W31" s="55">
        <f t="shared" si="1"/>
        <v>85764</v>
      </c>
      <c r="X31" s="55">
        <f t="shared" si="1"/>
        <v>68236</v>
      </c>
      <c r="Y31" s="55">
        <f t="shared" si="1"/>
        <v>31201</v>
      </c>
      <c r="Z31" s="55">
        <f t="shared" si="1"/>
        <v>141294</v>
      </c>
      <c r="AA31" s="55">
        <f t="shared" si="1"/>
        <v>153840</v>
      </c>
      <c r="AB31" s="55">
        <f>SUM(AB7:AB30)</f>
        <v>1045457</v>
      </c>
      <c r="AC31" s="1">
        <f>SUM(AC7:AC30)</f>
        <v>1040480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2" t="s">
        <v>0</v>
      </c>
      <c r="B37" s="306" t="s">
        <v>1</v>
      </c>
      <c r="C37" s="307"/>
      <c r="D37" s="306" t="s">
        <v>2</v>
      </c>
      <c r="E37" s="307"/>
      <c r="F37" s="306" t="s">
        <v>3</v>
      </c>
      <c r="G37" s="307"/>
      <c r="H37" s="306" t="s">
        <v>4</v>
      </c>
      <c r="I37" s="307"/>
      <c r="J37" s="306" t="s">
        <v>5</v>
      </c>
      <c r="K37" s="307"/>
      <c r="L37" s="306" t="s">
        <v>6</v>
      </c>
      <c r="M37" s="307"/>
      <c r="N37" s="306" t="s">
        <v>7</v>
      </c>
      <c r="O37" s="307"/>
      <c r="P37" s="306" t="s">
        <v>8</v>
      </c>
      <c r="Q37" s="307"/>
      <c r="R37" s="306" t="s">
        <v>9</v>
      </c>
      <c r="S37" s="307"/>
      <c r="T37" s="306" t="s">
        <v>10</v>
      </c>
      <c r="U37" s="307"/>
      <c r="V37" s="306" t="s">
        <v>11</v>
      </c>
      <c r="W37" s="307"/>
      <c r="X37" s="306" t="s">
        <v>12</v>
      </c>
      <c r="Y37" s="307"/>
      <c r="Z37" s="306" t="s">
        <v>40</v>
      </c>
      <c r="AA37" s="307"/>
      <c r="AB37" s="306" t="s">
        <v>47</v>
      </c>
      <c r="AC37" s="307"/>
    </row>
    <row r="38" spans="1:29" ht="15" thickTop="1" thickBot="1" x14ac:dyDescent="0.3">
      <c r="A38" s="313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168.75</v>
      </c>
      <c r="C40" s="32">
        <f t="shared" si="3"/>
        <v>0</v>
      </c>
      <c r="D40" s="3">
        <f t="shared" si="3"/>
        <v>133.5</v>
      </c>
      <c r="E40" s="32">
        <f t="shared" si="3"/>
        <v>1.75</v>
      </c>
      <c r="F40" s="3">
        <f t="shared" si="3"/>
        <v>383</v>
      </c>
      <c r="G40" s="32">
        <f t="shared" si="3"/>
        <v>5.75</v>
      </c>
      <c r="H40" s="3">
        <f t="shared" si="3"/>
        <v>311.75</v>
      </c>
      <c r="I40" s="32">
        <f t="shared" si="3"/>
        <v>34</v>
      </c>
      <c r="J40" s="3">
        <f t="shared" si="3"/>
        <v>7.5</v>
      </c>
      <c r="K40" s="32">
        <f t="shared" si="3"/>
        <v>15.75</v>
      </c>
      <c r="L40" s="3">
        <f t="shared" si="3"/>
        <v>50.75</v>
      </c>
      <c r="M40" s="32">
        <f t="shared" si="3"/>
        <v>52.25</v>
      </c>
      <c r="N40" s="3">
        <f t="shared" si="3"/>
        <v>159.5</v>
      </c>
      <c r="O40" s="32">
        <f t="shared" si="3"/>
        <v>118.75</v>
      </c>
      <c r="P40" s="3">
        <f t="shared" si="3"/>
        <v>54.25</v>
      </c>
      <c r="Q40" s="32">
        <f t="shared" si="3"/>
        <v>46.5</v>
      </c>
      <c r="R40" s="3">
        <f t="shared" si="3"/>
        <v>29.5</v>
      </c>
      <c r="S40" s="32">
        <f t="shared" si="3"/>
        <v>49.25</v>
      </c>
      <c r="T40" s="3">
        <f t="shared" si="3"/>
        <v>1.25</v>
      </c>
      <c r="U40" s="32">
        <f t="shared" si="3"/>
        <v>19.5</v>
      </c>
      <c r="V40" s="3">
        <f t="shared" si="3"/>
        <v>12.25</v>
      </c>
      <c r="W40" s="32">
        <f t="shared" si="3"/>
        <v>49.25</v>
      </c>
      <c r="X40" s="3">
        <f t="shared" si="3"/>
        <v>1.5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1313.5</v>
      </c>
      <c r="AC40" s="15">
        <f t="shared" ref="AC40:AC62" si="4">C40+E40+G40+I40+K40+M40+O40+Q40+S40+U40+W40+Y40+AA40</f>
        <v>392.75</v>
      </c>
    </row>
    <row r="41" spans="1:29" x14ac:dyDescent="0.2">
      <c r="A41" s="90" t="s">
        <v>18</v>
      </c>
      <c r="B41" s="3">
        <f t="shared" si="3"/>
        <v>704</v>
      </c>
      <c r="C41" s="32">
        <f t="shared" si="3"/>
        <v>200.75</v>
      </c>
      <c r="D41" s="3">
        <f t="shared" si="3"/>
        <v>498.5</v>
      </c>
      <c r="E41" s="32">
        <f t="shared" si="3"/>
        <v>157.25</v>
      </c>
      <c r="F41" s="3">
        <f t="shared" si="3"/>
        <v>1711.25</v>
      </c>
      <c r="G41" s="32">
        <f t="shared" si="3"/>
        <v>343</v>
      </c>
      <c r="H41" s="3">
        <f t="shared" si="3"/>
        <v>1467.75</v>
      </c>
      <c r="I41" s="32">
        <f t="shared" si="3"/>
        <v>679.5</v>
      </c>
      <c r="J41" s="3">
        <f t="shared" si="3"/>
        <v>55.5</v>
      </c>
      <c r="K41" s="32">
        <f t="shared" si="3"/>
        <v>219</v>
      </c>
      <c r="L41" s="3">
        <f t="shared" si="3"/>
        <v>461.5</v>
      </c>
      <c r="M41" s="32">
        <f t="shared" si="3"/>
        <v>504</v>
      </c>
      <c r="N41" s="3">
        <f t="shared" si="3"/>
        <v>1330.25</v>
      </c>
      <c r="O41" s="32">
        <f t="shared" si="3"/>
        <v>1280</v>
      </c>
      <c r="P41" s="3">
        <f t="shared" si="3"/>
        <v>689.75</v>
      </c>
      <c r="Q41" s="32">
        <f t="shared" si="3"/>
        <v>646.5</v>
      </c>
      <c r="R41" s="3">
        <f t="shared" si="3"/>
        <v>775.5</v>
      </c>
      <c r="S41" s="32">
        <f t="shared" si="3"/>
        <v>753.25</v>
      </c>
      <c r="T41" s="3">
        <f t="shared" si="3"/>
        <v>138</v>
      </c>
      <c r="U41" s="32">
        <f t="shared" si="3"/>
        <v>361</v>
      </c>
      <c r="V41" s="3">
        <f t="shared" si="3"/>
        <v>516</v>
      </c>
      <c r="W41" s="32">
        <f t="shared" si="3"/>
        <v>796.5</v>
      </c>
      <c r="X41" s="3">
        <f t="shared" si="3"/>
        <v>590.25</v>
      </c>
      <c r="Y41" s="32">
        <f t="shared" si="3"/>
        <v>405</v>
      </c>
      <c r="Z41" s="3">
        <f t="shared" si="3"/>
        <v>1132.25</v>
      </c>
      <c r="AA41" s="32">
        <f t="shared" si="3"/>
        <v>924.5</v>
      </c>
      <c r="AB41" s="11">
        <f t="shared" ref="AB41:AB62" si="5">B41+D41+F41+H41+J41+L41+N41+P41+R41+T41+V41+X41+Z41</f>
        <v>10070.5</v>
      </c>
      <c r="AC41" s="15">
        <f t="shared" si="4"/>
        <v>7270.25</v>
      </c>
    </row>
    <row r="42" spans="1:29" x14ac:dyDescent="0.2">
      <c r="A42" s="89" t="s">
        <v>19</v>
      </c>
      <c r="B42" s="3">
        <f t="shared" si="3"/>
        <v>1130.25</v>
      </c>
      <c r="C42" s="32">
        <f t="shared" si="3"/>
        <v>955.5</v>
      </c>
      <c r="D42" s="3">
        <f t="shared" si="3"/>
        <v>570.5</v>
      </c>
      <c r="E42" s="32">
        <f t="shared" si="3"/>
        <v>505</v>
      </c>
      <c r="F42" s="3">
        <f t="shared" si="3"/>
        <v>1976.75</v>
      </c>
      <c r="G42" s="32">
        <f t="shared" si="3"/>
        <v>1175.75</v>
      </c>
      <c r="H42" s="3">
        <f t="shared" si="3"/>
        <v>2115</v>
      </c>
      <c r="I42" s="32">
        <f t="shared" si="3"/>
        <v>1773</v>
      </c>
      <c r="J42" s="3">
        <f t="shared" si="3"/>
        <v>107</v>
      </c>
      <c r="K42" s="32">
        <f t="shared" si="3"/>
        <v>380.75</v>
      </c>
      <c r="L42" s="3">
        <f t="shared" si="3"/>
        <v>803.75</v>
      </c>
      <c r="M42" s="32">
        <f t="shared" si="3"/>
        <v>967.5</v>
      </c>
      <c r="N42" s="3">
        <f t="shared" si="3"/>
        <v>2244</v>
      </c>
      <c r="O42" s="32">
        <f t="shared" si="3"/>
        <v>2224.75</v>
      </c>
      <c r="P42" s="3">
        <f t="shared" si="3"/>
        <v>1266.75</v>
      </c>
      <c r="Q42" s="32">
        <f t="shared" si="3"/>
        <v>1205.75</v>
      </c>
      <c r="R42" s="3">
        <f t="shared" si="3"/>
        <v>1485.75</v>
      </c>
      <c r="S42" s="32">
        <f t="shared" si="3"/>
        <v>1267.75</v>
      </c>
      <c r="T42" s="3">
        <f t="shared" si="3"/>
        <v>244</v>
      </c>
      <c r="U42" s="32">
        <f t="shared" si="3"/>
        <v>588</v>
      </c>
      <c r="V42" s="3">
        <f t="shared" si="3"/>
        <v>1000</v>
      </c>
      <c r="W42" s="32">
        <f t="shared" si="3"/>
        <v>1375.5</v>
      </c>
      <c r="X42" s="3">
        <f t="shared" si="3"/>
        <v>1095.5</v>
      </c>
      <c r="Y42" s="32">
        <f t="shared" si="3"/>
        <v>675</v>
      </c>
      <c r="Z42" s="3">
        <f t="shared" si="3"/>
        <v>1797.25</v>
      </c>
      <c r="AA42" s="32">
        <f t="shared" si="3"/>
        <v>1694</v>
      </c>
      <c r="AB42" s="11">
        <f t="shared" si="5"/>
        <v>15836.5</v>
      </c>
      <c r="AC42" s="15">
        <f t="shared" si="4"/>
        <v>14788.25</v>
      </c>
    </row>
    <row r="43" spans="1:29" x14ac:dyDescent="0.2">
      <c r="A43" s="90" t="s">
        <v>20</v>
      </c>
      <c r="B43" s="3">
        <f t="shared" si="3"/>
        <v>1264.25</v>
      </c>
      <c r="C43" s="32">
        <f t="shared" si="3"/>
        <v>1133.25</v>
      </c>
      <c r="D43" s="3">
        <f t="shared" si="3"/>
        <v>535.25</v>
      </c>
      <c r="E43" s="32">
        <f t="shared" si="3"/>
        <v>532.5</v>
      </c>
      <c r="F43" s="3">
        <f t="shared" si="3"/>
        <v>1701.75</v>
      </c>
      <c r="G43" s="32">
        <f t="shared" si="3"/>
        <v>1206.75</v>
      </c>
      <c r="H43" s="3">
        <f t="shared" si="3"/>
        <v>2164.25</v>
      </c>
      <c r="I43" s="32">
        <f t="shared" si="3"/>
        <v>2053</v>
      </c>
      <c r="J43" s="3">
        <f t="shared" si="3"/>
        <v>139.75</v>
      </c>
      <c r="K43" s="32">
        <f t="shared" si="3"/>
        <v>446.5</v>
      </c>
      <c r="L43" s="3">
        <f t="shared" si="3"/>
        <v>749</v>
      </c>
      <c r="M43" s="32">
        <f t="shared" si="3"/>
        <v>1194.5</v>
      </c>
      <c r="N43" s="3">
        <f t="shared" si="3"/>
        <v>2210.75</v>
      </c>
      <c r="O43" s="32">
        <f t="shared" si="3"/>
        <v>2352.5</v>
      </c>
      <c r="P43" s="3">
        <f t="shared" si="3"/>
        <v>1185.25</v>
      </c>
      <c r="Q43" s="32">
        <f t="shared" si="3"/>
        <v>1090.75</v>
      </c>
      <c r="R43" s="3">
        <f t="shared" si="3"/>
        <v>1609.75</v>
      </c>
      <c r="S43" s="32">
        <f t="shared" si="3"/>
        <v>1287</v>
      </c>
      <c r="T43" s="3">
        <f t="shared" si="3"/>
        <v>264</v>
      </c>
      <c r="U43" s="32">
        <f t="shared" si="3"/>
        <v>542.5</v>
      </c>
      <c r="V43" s="3">
        <f t="shared" si="3"/>
        <v>958</v>
      </c>
      <c r="W43" s="32">
        <f t="shared" si="3"/>
        <v>1460</v>
      </c>
      <c r="X43" s="3">
        <f t="shared" si="3"/>
        <v>1101</v>
      </c>
      <c r="Y43" s="32">
        <f t="shared" si="3"/>
        <v>877</v>
      </c>
      <c r="Z43" s="3">
        <f t="shared" si="3"/>
        <v>1980</v>
      </c>
      <c r="AA43" s="32">
        <f t="shared" si="3"/>
        <v>2126.75</v>
      </c>
      <c r="AB43" s="11">
        <f t="shared" si="5"/>
        <v>15863</v>
      </c>
      <c r="AC43" s="15">
        <f t="shared" si="4"/>
        <v>16303</v>
      </c>
    </row>
    <row r="44" spans="1:29" x14ac:dyDescent="0.2">
      <c r="A44" s="89" t="s">
        <v>21</v>
      </c>
      <c r="B44" s="3">
        <f t="shared" si="3"/>
        <v>1317.5</v>
      </c>
      <c r="C44" s="32">
        <f t="shared" si="3"/>
        <v>1061.25</v>
      </c>
      <c r="D44" s="3">
        <f t="shared" si="3"/>
        <v>527.5</v>
      </c>
      <c r="E44" s="32">
        <f t="shared" si="3"/>
        <v>482.5</v>
      </c>
      <c r="F44" s="3">
        <f t="shared" si="3"/>
        <v>1590</v>
      </c>
      <c r="G44" s="32">
        <f t="shared" si="3"/>
        <v>921.75</v>
      </c>
      <c r="H44" s="3">
        <f t="shared" si="3"/>
        <v>2152.75</v>
      </c>
      <c r="I44" s="32">
        <f t="shared" si="3"/>
        <v>1887.5</v>
      </c>
      <c r="J44" s="3">
        <f t="shared" si="3"/>
        <v>143.5</v>
      </c>
      <c r="K44" s="32">
        <f t="shared" si="3"/>
        <v>412.25</v>
      </c>
      <c r="L44" s="3">
        <f t="shared" si="3"/>
        <v>649.75</v>
      </c>
      <c r="M44" s="32">
        <f t="shared" si="3"/>
        <v>1239</v>
      </c>
      <c r="N44" s="3">
        <f t="shared" si="3"/>
        <v>1924.25</v>
      </c>
      <c r="O44" s="32">
        <f t="shared" si="3"/>
        <v>2199.5</v>
      </c>
      <c r="P44" s="3">
        <f t="shared" si="3"/>
        <v>1036.5</v>
      </c>
      <c r="Q44" s="32">
        <f t="shared" si="3"/>
        <v>894.5</v>
      </c>
      <c r="R44" s="3">
        <f t="shared" si="3"/>
        <v>1459.5</v>
      </c>
      <c r="S44" s="32">
        <f t="shared" si="3"/>
        <v>1065.25</v>
      </c>
      <c r="T44" s="3">
        <f t="shared" si="3"/>
        <v>206</v>
      </c>
      <c r="U44" s="32">
        <f t="shared" si="3"/>
        <v>356.75</v>
      </c>
      <c r="V44" s="3">
        <f t="shared" si="3"/>
        <v>765.25</v>
      </c>
      <c r="W44" s="32">
        <f t="shared" si="3"/>
        <v>1310.75</v>
      </c>
      <c r="X44" s="3">
        <f t="shared" si="3"/>
        <v>895.75</v>
      </c>
      <c r="Y44" s="32">
        <f t="shared" si="3"/>
        <v>642.25</v>
      </c>
      <c r="Z44" s="3">
        <f t="shared" si="3"/>
        <v>1968.5</v>
      </c>
      <c r="AA44" s="32">
        <f t="shared" si="3"/>
        <v>1839.5</v>
      </c>
      <c r="AB44" s="11">
        <f t="shared" si="5"/>
        <v>14636.75</v>
      </c>
      <c r="AC44" s="15">
        <f t="shared" si="4"/>
        <v>14312.75</v>
      </c>
    </row>
    <row r="45" spans="1:29" x14ac:dyDescent="0.2">
      <c r="A45" s="90" t="s">
        <v>22</v>
      </c>
      <c r="B45" s="3">
        <f t="shared" si="3"/>
        <v>1311</v>
      </c>
      <c r="C45" s="32">
        <f t="shared" si="3"/>
        <v>1332.25</v>
      </c>
      <c r="D45" s="3">
        <f t="shared" si="3"/>
        <v>559.25</v>
      </c>
      <c r="E45" s="32">
        <f t="shared" si="3"/>
        <v>479.25</v>
      </c>
      <c r="F45" s="3">
        <f t="shared" si="3"/>
        <v>1492.5</v>
      </c>
      <c r="G45" s="32">
        <f t="shared" si="3"/>
        <v>844.75</v>
      </c>
      <c r="H45" s="3">
        <f t="shared" si="3"/>
        <v>2246.75</v>
      </c>
      <c r="I45" s="32">
        <f t="shared" si="3"/>
        <v>1932</v>
      </c>
      <c r="J45" s="3">
        <f t="shared" si="3"/>
        <v>156.75</v>
      </c>
      <c r="K45" s="32">
        <f t="shared" si="3"/>
        <v>467.5</v>
      </c>
      <c r="L45" s="3">
        <f t="shared" si="3"/>
        <v>597.25</v>
      </c>
      <c r="M45" s="32">
        <f t="shared" si="3"/>
        <v>1332.25</v>
      </c>
      <c r="N45" s="3">
        <f t="shared" si="3"/>
        <v>1713.25</v>
      </c>
      <c r="O45" s="32">
        <f t="shared" si="3"/>
        <v>2310.5</v>
      </c>
      <c r="P45" s="3">
        <f t="shared" si="3"/>
        <v>1061.75</v>
      </c>
      <c r="Q45" s="32">
        <f t="shared" si="3"/>
        <v>687.5</v>
      </c>
      <c r="R45" s="3">
        <f t="shared" si="3"/>
        <v>1609</v>
      </c>
      <c r="S45" s="32">
        <f t="shared" si="3"/>
        <v>1042</v>
      </c>
      <c r="T45" s="3">
        <f t="shared" si="3"/>
        <v>187.25</v>
      </c>
      <c r="U45" s="32">
        <f t="shared" si="3"/>
        <v>273.25</v>
      </c>
      <c r="V45" s="3">
        <f t="shared" si="3"/>
        <v>691.5</v>
      </c>
      <c r="W45" s="32">
        <f t="shared" si="3"/>
        <v>1622</v>
      </c>
      <c r="X45" s="3">
        <f t="shared" si="3"/>
        <v>857.75</v>
      </c>
      <c r="Y45" s="32">
        <f t="shared" si="3"/>
        <v>492.5</v>
      </c>
      <c r="Z45" s="3">
        <f t="shared" si="3"/>
        <v>1922.5</v>
      </c>
      <c r="AA45" s="32">
        <f t="shared" si="3"/>
        <v>2006.25</v>
      </c>
      <c r="AB45" s="11">
        <f t="shared" si="5"/>
        <v>14406.5</v>
      </c>
      <c r="AC45" s="15">
        <f t="shared" si="4"/>
        <v>14822</v>
      </c>
    </row>
    <row r="46" spans="1:29" x14ac:dyDescent="0.2">
      <c r="A46" s="89" t="s">
        <v>23</v>
      </c>
      <c r="B46" s="3">
        <f t="shared" si="3"/>
        <v>1232.25</v>
      </c>
      <c r="C46" s="32">
        <f t="shared" si="3"/>
        <v>1308.25</v>
      </c>
      <c r="D46" s="3">
        <f t="shared" si="3"/>
        <v>506.75</v>
      </c>
      <c r="E46" s="32">
        <f t="shared" si="3"/>
        <v>409</v>
      </c>
      <c r="F46" s="3">
        <f t="shared" si="3"/>
        <v>1341.25</v>
      </c>
      <c r="G46" s="32">
        <f t="shared" si="3"/>
        <v>690.25</v>
      </c>
      <c r="H46" s="3">
        <f t="shared" si="3"/>
        <v>1969.75</v>
      </c>
      <c r="I46" s="32">
        <f t="shared" si="3"/>
        <v>1745.5</v>
      </c>
      <c r="J46" s="3">
        <f t="shared" si="3"/>
        <v>138.5</v>
      </c>
      <c r="K46" s="32">
        <f t="shared" si="3"/>
        <v>365.75</v>
      </c>
      <c r="L46" s="3">
        <f t="shared" si="3"/>
        <v>463.5</v>
      </c>
      <c r="M46" s="32">
        <f t="shared" si="3"/>
        <v>1098.75</v>
      </c>
      <c r="N46" s="3">
        <f t="shared" si="3"/>
        <v>1576</v>
      </c>
      <c r="O46" s="32">
        <f t="shared" si="3"/>
        <v>1891</v>
      </c>
      <c r="P46" s="3">
        <f t="shared" si="3"/>
        <v>1053</v>
      </c>
      <c r="Q46" s="32">
        <f t="shared" si="3"/>
        <v>611</v>
      </c>
      <c r="R46" s="3">
        <f t="shared" si="3"/>
        <v>1446.25</v>
      </c>
      <c r="S46" s="32">
        <f t="shared" si="3"/>
        <v>915.25</v>
      </c>
      <c r="T46" s="3">
        <f t="shared" si="3"/>
        <v>213</v>
      </c>
      <c r="U46" s="32">
        <f t="shared" si="3"/>
        <v>182</v>
      </c>
      <c r="V46" s="3">
        <f t="shared" si="3"/>
        <v>628</v>
      </c>
      <c r="W46" s="32">
        <f t="shared" si="3"/>
        <v>1413.25</v>
      </c>
      <c r="X46" s="3">
        <f t="shared" si="3"/>
        <v>775</v>
      </c>
      <c r="Y46" s="32">
        <f t="shared" si="3"/>
        <v>336.75</v>
      </c>
      <c r="Z46" s="3">
        <f t="shared" si="3"/>
        <v>1812.75</v>
      </c>
      <c r="AA46" s="32">
        <f t="shared" si="3"/>
        <v>2006.75</v>
      </c>
      <c r="AB46" s="11">
        <f t="shared" si="5"/>
        <v>13156</v>
      </c>
      <c r="AC46" s="15">
        <f t="shared" si="4"/>
        <v>12973.5</v>
      </c>
    </row>
    <row r="47" spans="1:29" x14ac:dyDescent="0.2">
      <c r="A47" s="90" t="s">
        <v>24</v>
      </c>
      <c r="B47" s="3">
        <f t="shared" si="3"/>
        <v>1291</v>
      </c>
      <c r="C47" s="32">
        <f t="shared" si="3"/>
        <v>1381.25</v>
      </c>
      <c r="D47" s="3">
        <f t="shared" si="3"/>
        <v>560.5</v>
      </c>
      <c r="E47" s="32">
        <f t="shared" si="3"/>
        <v>426.5</v>
      </c>
      <c r="F47" s="3">
        <f t="shared" si="3"/>
        <v>1331.25</v>
      </c>
      <c r="G47" s="32">
        <f t="shared" si="3"/>
        <v>717.5</v>
      </c>
      <c r="H47" s="3">
        <f t="shared" si="3"/>
        <v>2142</v>
      </c>
      <c r="I47" s="32">
        <f t="shared" si="3"/>
        <v>1788.5</v>
      </c>
      <c r="J47" s="3">
        <f t="shared" si="3"/>
        <v>159</v>
      </c>
      <c r="K47" s="32">
        <f t="shared" si="3"/>
        <v>264.75</v>
      </c>
      <c r="L47" s="3">
        <f t="shared" si="3"/>
        <v>509.75</v>
      </c>
      <c r="M47" s="32">
        <f t="shared" si="3"/>
        <v>1224.25</v>
      </c>
      <c r="N47" s="3">
        <f t="shared" si="3"/>
        <v>1591.25</v>
      </c>
      <c r="O47" s="32">
        <f t="shared" si="3"/>
        <v>1981</v>
      </c>
      <c r="P47" s="3">
        <f t="shared" si="3"/>
        <v>1023.25</v>
      </c>
      <c r="Q47" s="32">
        <f t="shared" si="3"/>
        <v>586.75</v>
      </c>
      <c r="R47" s="3">
        <f t="shared" si="3"/>
        <v>1366</v>
      </c>
      <c r="S47" s="32">
        <f t="shared" si="3"/>
        <v>935.5</v>
      </c>
      <c r="T47" s="3">
        <f t="shared" si="3"/>
        <v>173.75</v>
      </c>
      <c r="U47" s="32">
        <f t="shared" si="3"/>
        <v>169.5</v>
      </c>
      <c r="V47" s="3">
        <f t="shared" si="3"/>
        <v>736</v>
      </c>
      <c r="W47" s="32">
        <f t="shared" si="3"/>
        <v>1486</v>
      </c>
      <c r="X47" s="3">
        <f t="shared" si="3"/>
        <v>794</v>
      </c>
      <c r="Y47" s="32">
        <f t="shared" si="3"/>
        <v>333.25</v>
      </c>
      <c r="Z47" s="3">
        <f t="shared" si="3"/>
        <v>1917.75</v>
      </c>
      <c r="AA47" s="32">
        <f t="shared" si="3"/>
        <v>2093</v>
      </c>
      <c r="AB47" s="11">
        <f t="shared" si="5"/>
        <v>13595.5</v>
      </c>
      <c r="AC47" s="15">
        <f t="shared" si="4"/>
        <v>13387.75</v>
      </c>
    </row>
    <row r="48" spans="1:29" x14ac:dyDescent="0.2">
      <c r="A48" s="89" t="s">
        <v>25</v>
      </c>
      <c r="B48" s="3">
        <f t="shared" si="3"/>
        <v>1321.5</v>
      </c>
      <c r="C48" s="32">
        <f t="shared" si="3"/>
        <v>1570.25</v>
      </c>
      <c r="D48" s="3">
        <f t="shared" si="3"/>
        <v>507.75</v>
      </c>
      <c r="E48" s="32">
        <f t="shared" si="3"/>
        <v>425.25</v>
      </c>
      <c r="F48" s="3">
        <f t="shared" si="3"/>
        <v>1345</v>
      </c>
      <c r="G48" s="32">
        <f t="shared" si="3"/>
        <v>840.5</v>
      </c>
      <c r="H48" s="3">
        <f t="shared" si="3"/>
        <v>2163</v>
      </c>
      <c r="I48" s="32">
        <f t="shared" si="3"/>
        <v>2081</v>
      </c>
      <c r="J48" s="3">
        <f t="shared" si="3"/>
        <v>197.75</v>
      </c>
      <c r="K48" s="32">
        <f t="shared" si="3"/>
        <v>186.5</v>
      </c>
      <c r="L48" s="3">
        <f t="shared" si="3"/>
        <v>555</v>
      </c>
      <c r="M48" s="32">
        <f t="shared" si="3"/>
        <v>1196.25</v>
      </c>
      <c r="N48" s="3">
        <f t="shared" si="3"/>
        <v>1606.25</v>
      </c>
      <c r="O48" s="32">
        <f t="shared" si="3"/>
        <v>1835.5</v>
      </c>
      <c r="P48" s="3">
        <f t="shared" si="3"/>
        <v>1050.5</v>
      </c>
      <c r="Q48" s="32">
        <f t="shared" si="3"/>
        <v>603.75</v>
      </c>
      <c r="R48" s="3">
        <f t="shared" si="3"/>
        <v>1300.25</v>
      </c>
      <c r="S48" s="32">
        <f t="shared" si="3"/>
        <v>990</v>
      </c>
      <c r="T48" s="3">
        <f t="shared" si="3"/>
        <v>177.75</v>
      </c>
      <c r="U48" s="32">
        <f t="shared" si="3"/>
        <v>164.5</v>
      </c>
      <c r="V48" s="3">
        <f t="shared" si="3"/>
        <v>844</v>
      </c>
      <c r="W48" s="32">
        <f t="shared" si="3"/>
        <v>1427.75</v>
      </c>
      <c r="X48" s="3">
        <f t="shared" si="3"/>
        <v>925</v>
      </c>
      <c r="Y48" s="32">
        <f t="shared" si="3"/>
        <v>311</v>
      </c>
      <c r="Z48" s="3">
        <f t="shared" si="3"/>
        <v>1964.5</v>
      </c>
      <c r="AA48" s="32">
        <f t="shared" si="3"/>
        <v>2160.25</v>
      </c>
      <c r="AB48" s="11">
        <f t="shared" si="5"/>
        <v>13958.25</v>
      </c>
      <c r="AC48" s="15">
        <f t="shared" si="4"/>
        <v>13792.5</v>
      </c>
    </row>
    <row r="49" spans="1:29" x14ac:dyDescent="0.2">
      <c r="A49" s="90" t="s">
        <v>26</v>
      </c>
      <c r="B49" s="3">
        <f t="shared" si="3"/>
        <v>1263.5</v>
      </c>
      <c r="C49" s="32">
        <f t="shared" si="3"/>
        <v>1449.5</v>
      </c>
      <c r="D49" s="3">
        <f t="shared" si="3"/>
        <v>444.5</v>
      </c>
      <c r="E49" s="32">
        <f t="shared" si="3"/>
        <v>462.5</v>
      </c>
      <c r="F49" s="3">
        <f t="shared" si="3"/>
        <v>1035</v>
      </c>
      <c r="G49" s="32">
        <f t="shared" si="3"/>
        <v>1001.75</v>
      </c>
      <c r="H49" s="3">
        <f t="shared" si="3"/>
        <v>1997.75</v>
      </c>
      <c r="I49" s="32">
        <f t="shared" si="3"/>
        <v>2056.5</v>
      </c>
      <c r="J49" s="3">
        <f t="shared" si="3"/>
        <v>189.5</v>
      </c>
      <c r="K49" s="32">
        <f t="shared" si="3"/>
        <v>179.25</v>
      </c>
      <c r="L49" s="3">
        <f t="shared" si="3"/>
        <v>637</v>
      </c>
      <c r="M49" s="32">
        <f t="shared" si="3"/>
        <v>942</v>
      </c>
      <c r="N49" s="3">
        <f t="shared" si="3"/>
        <v>1658</v>
      </c>
      <c r="O49" s="32">
        <f t="shared" si="3"/>
        <v>1681.25</v>
      </c>
      <c r="P49" s="3">
        <f t="shared" si="3"/>
        <v>999.25</v>
      </c>
      <c r="Q49" s="32">
        <f t="shared" si="3"/>
        <v>640.75</v>
      </c>
      <c r="R49" s="3">
        <f t="shared" si="3"/>
        <v>1290</v>
      </c>
      <c r="S49" s="32">
        <f t="shared" si="3"/>
        <v>979</v>
      </c>
      <c r="T49" s="3">
        <f t="shared" si="3"/>
        <v>168.5</v>
      </c>
      <c r="U49" s="32">
        <f t="shared" si="3"/>
        <v>193.5</v>
      </c>
      <c r="V49" s="3">
        <f t="shared" si="3"/>
        <v>853</v>
      </c>
      <c r="W49" s="32">
        <f t="shared" ref="W49:AA49" si="6">+W17/$B$65</f>
        <v>1330.5</v>
      </c>
      <c r="X49" s="3">
        <f t="shared" si="6"/>
        <v>953</v>
      </c>
      <c r="Y49" s="32">
        <f t="shared" si="6"/>
        <v>376.25</v>
      </c>
      <c r="Z49" s="3">
        <f t="shared" si="6"/>
        <v>2058</v>
      </c>
      <c r="AA49" s="32">
        <f t="shared" si="6"/>
        <v>2257.75</v>
      </c>
      <c r="AB49" s="11">
        <f t="shared" si="5"/>
        <v>13547</v>
      </c>
      <c r="AC49" s="15">
        <f t="shared" si="4"/>
        <v>13550.5</v>
      </c>
    </row>
    <row r="50" spans="1:29" x14ac:dyDescent="0.2">
      <c r="A50" s="89" t="s">
        <v>27</v>
      </c>
      <c r="B50" s="3">
        <f t="shared" ref="B50:AA59" si="7">+B18/$B$65</f>
        <v>1264.5</v>
      </c>
      <c r="C50" s="32">
        <f t="shared" si="7"/>
        <v>1498.25</v>
      </c>
      <c r="D50" s="3">
        <f t="shared" si="7"/>
        <v>516.25</v>
      </c>
      <c r="E50" s="32">
        <f t="shared" si="7"/>
        <v>471.75</v>
      </c>
      <c r="F50" s="3">
        <f t="shared" si="7"/>
        <v>990.5</v>
      </c>
      <c r="G50" s="32">
        <f t="shared" si="7"/>
        <v>1150.75</v>
      </c>
      <c r="H50" s="3">
        <f t="shared" si="7"/>
        <v>2019</v>
      </c>
      <c r="I50" s="32">
        <f t="shared" si="7"/>
        <v>2308.5</v>
      </c>
      <c r="J50" s="3">
        <f t="shared" si="7"/>
        <v>217.25</v>
      </c>
      <c r="K50" s="32">
        <f t="shared" si="7"/>
        <v>173</v>
      </c>
      <c r="L50" s="3">
        <f t="shared" si="7"/>
        <v>764.25</v>
      </c>
      <c r="M50" s="32">
        <f t="shared" si="7"/>
        <v>855.25</v>
      </c>
      <c r="N50" s="3">
        <f t="shared" si="7"/>
        <v>1787.25</v>
      </c>
      <c r="O50" s="32">
        <f t="shared" si="7"/>
        <v>1672</v>
      </c>
      <c r="P50" s="3">
        <f t="shared" si="7"/>
        <v>1137.5</v>
      </c>
      <c r="Q50" s="32">
        <f t="shared" si="7"/>
        <v>672.25</v>
      </c>
      <c r="R50" s="3">
        <f t="shared" si="7"/>
        <v>1359</v>
      </c>
      <c r="S50" s="32">
        <f t="shared" si="7"/>
        <v>1071</v>
      </c>
      <c r="T50" s="3">
        <f t="shared" si="7"/>
        <v>224.5</v>
      </c>
      <c r="U50" s="32">
        <f t="shared" si="7"/>
        <v>152.25</v>
      </c>
      <c r="V50" s="3">
        <f t="shared" si="7"/>
        <v>1060.75</v>
      </c>
      <c r="W50" s="32">
        <f t="shared" si="7"/>
        <v>1228</v>
      </c>
      <c r="X50" s="3">
        <f t="shared" si="7"/>
        <v>937.25</v>
      </c>
      <c r="Y50" s="32">
        <f t="shared" si="7"/>
        <v>372.5</v>
      </c>
      <c r="Z50" s="3">
        <f t="shared" si="7"/>
        <v>2126.5</v>
      </c>
      <c r="AA50" s="32">
        <f t="shared" si="7"/>
        <v>2380.5</v>
      </c>
      <c r="AB50" s="11">
        <f t="shared" si="5"/>
        <v>14404.5</v>
      </c>
      <c r="AC50" s="15">
        <f t="shared" si="4"/>
        <v>14006</v>
      </c>
    </row>
    <row r="51" spans="1:29" x14ac:dyDescent="0.2">
      <c r="A51" s="90" t="s">
        <v>28</v>
      </c>
      <c r="B51" s="3">
        <f t="shared" si="7"/>
        <v>1232</v>
      </c>
      <c r="C51" s="32">
        <f t="shared" si="7"/>
        <v>1742.5</v>
      </c>
      <c r="D51" s="3">
        <f t="shared" si="7"/>
        <v>508.5</v>
      </c>
      <c r="E51" s="32">
        <f t="shared" si="7"/>
        <v>550.75</v>
      </c>
      <c r="F51" s="3">
        <f t="shared" si="7"/>
        <v>929.5</v>
      </c>
      <c r="G51" s="32">
        <f t="shared" si="7"/>
        <v>1549.5</v>
      </c>
      <c r="H51" s="3">
        <f t="shared" si="7"/>
        <v>2075.75</v>
      </c>
      <c r="I51" s="32">
        <f t="shared" si="7"/>
        <v>2681</v>
      </c>
      <c r="J51" s="3">
        <f t="shared" si="7"/>
        <v>280.25</v>
      </c>
      <c r="K51" s="32">
        <f t="shared" si="7"/>
        <v>161.75</v>
      </c>
      <c r="L51" s="3">
        <f t="shared" si="7"/>
        <v>1191.75</v>
      </c>
      <c r="M51" s="32">
        <f t="shared" si="7"/>
        <v>771</v>
      </c>
      <c r="N51" s="3">
        <f t="shared" si="7"/>
        <v>2262.75</v>
      </c>
      <c r="O51" s="32">
        <f t="shared" si="7"/>
        <v>1664</v>
      </c>
      <c r="P51" s="3">
        <f t="shared" si="7"/>
        <v>1272.25</v>
      </c>
      <c r="Q51" s="32">
        <f t="shared" si="7"/>
        <v>748.25</v>
      </c>
      <c r="R51" s="3">
        <f t="shared" si="7"/>
        <v>1446.25</v>
      </c>
      <c r="S51" s="32">
        <f t="shared" si="7"/>
        <v>1221</v>
      </c>
      <c r="T51" s="3">
        <f t="shared" si="7"/>
        <v>372.5</v>
      </c>
      <c r="U51" s="32">
        <f t="shared" si="7"/>
        <v>137.75</v>
      </c>
      <c r="V51" s="3">
        <f t="shared" si="7"/>
        <v>1390.25</v>
      </c>
      <c r="W51" s="32">
        <f t="shared" si="7"/>
        <v>1218.25</v>
      </c>
      <c r="X51" s="3">
        <f t="shared" si="7"/>
        <v>1135.75</v>
      </c>
      <c r="Y51" s="32">
        <f t="shared" si="7"/>
        <v>362.75</v>
      </c>
      <c r="Z51" s="3">
        <f t="shared" si="7"/>
        <v>2264.5</v>
      </c>
      <c r="AA51" s="32">
        <f t="shared" si="7"/>
        <v>2444</v>
      </c>
      <c r="AB51" s="11">
        <f t="shared" si="5"/>
        <v>16362</v>
      </c>
      <c r="AC51" s="15">
        <f t="shared" si="4"/>
        <v>15252.5</v>
      </c>
    </row>
    <row r="52" spans="1:29" x14ac:dyDescent="0.2">
      <c r="A52" s="89" t="s">
        <v>29</v>
      </c>
      <c r="B52" s="3">
        <f t="shared" si="7"/>
        <v>1354.25</v>
      </c>
      <c r="C52" s="32">
        <f t="shared" si="7"/>
        <v>1851</v>
      </c>
      <c r="D52" s="3">
        <f t="shared" si="7"/>
        <v>705.5</v>
      </c>
      <c r="E52" s="32">
        <f t="shared" si="7"/>
        <v>675</v>
      </c>
      <c r="F52" s="3">
        <f t="shared" si="7"/>
        <v>1095</v>
      </c>
      <c r="G52" s="32">
        <f t="shared" si="7"/>
        <v>2437</v>
      </c>
      <c r="H52" s="3">
        <f t="shared" si="7"/>
        <v>2157</v>
      </c>
      <c r="I52" s="32">
        <f t="shared" si="7"/>
        <v>3383.5</v>
      </c>
      <c r="J52" s="3">
        <f t="shared" si="7"/>
        <v>546.25</v>
      </c>
      <c r="K52" s="32">
        <f t="shared" si="7"/>
        <v>188</v>
      </c>
      <c r="L52" s="3">
        <f t="shared" si="7"/>
        <v>1637.5</v>
      </c>
      <c r="M52" s="32">
        <f t="shared" si="7"/>
        <v>710.75</v>
      </c>
      <c r="N52" s="3">
        <f t="shared" si="7"/>
        <v>2962.75</v>
      </c>
      <c r="O52" s="32">
        <f t="shared" si="7"/>
        <v>1988</v>
      </c>
      <c r="P52" s="3">
        <f t="shared" si="7"/>
        <v>1739</v>
      </c>
      <c r="Q52" s="32">
        <f t="shared" si="7"/>
        <v>898.75</v>
      </c>
      <c r="R52" s="3">
        <f t="shared" si="7"/>
        <v>2025.75</v>
      </c>
      <c r="S52" s="32">
        <f t="shared" si="7"/>
        <v>1649.25</v>
      </c>
      <c r="T52" s="3">
        <f t="shared" si="7"/>
        <v>689</v>
      </c>
      <c r="U52" s="32">
        <f t="shared" si="7"/>
        <v>157.5</v>
      </c>
      <c r="V52" s="3">
        <f t="shared" si="7"/>
        <v>1995.5</v>
      </c>
      <c r="W52" s="32">
        <f t="shared" si="7"/>
        <v>1317.5</v>
      </c>
      <c r="X52" s="3">
        <f t="shared" si="7"/>
        <v>1465.75</v>
      </c>
      <c r="Y52" s="32">
        <f t="shared" si="7"/>
        <v>428</v>
      </c>
      <c r="Z52" s="3">
        <f t="shared" si="7"/>
        <v>2625</v>
      </c>
      <c r="AA52" s="32">
        <f t="shared" si="7"/>
        <v>3321.5</v>
      </c>
      <c r="AB52" s="11">
        <f t="shared" si="5"/>
        <v>20998.25</v>
      </c>
      <c r="AC52" s="15">
        <f t="shared" si="4"/>
        <v>19005.75</v>
      </c>
    </row>
    <row r="53" spans="1:29" x14ac:dyDescent="0.2">
      <c r="A53" s="90" t="s">
        <v>30</v>
      </c>
      <c r="B53" s="3">
        <f t="shared" si="7"/>
        <v>1677.25</v>
      </c>
      <c r="C53" s="32">
        <f t="shared" si="7"/>
        <v>2437.25</v>
      </c>
      <c r="D53" s="3">
        <f t="shared" si="7"/>
        <v>709.75</v>
      </c>
      <c r="E53" s="32">
        <f t="shared" si="7"/>
        <v>855.5</v>
      </c>
      <c r="F53" s="3">
        <f t="shared" si="7"/>
        <v>1197.75</v>
      </c>
      <c r="G53" s="32">
        <f t="shared" si="7"/>
        <v>2961.5</v>
      </c>
      <c r="H53" s="3">
        <f t="shared" si="7"/>
        <v>2369.5</v>
      </c>
      <c r="I53" s="32">
        <f t="shared" si="7"/>
        <v>3951</v>
      </c>
      <c r="J53" s="3">
        <f t="shared" si="7"/>
        <v>638</v>
      </c>
      <c r="K53" s="32">
        <f t="shared" si="7"/>
        <v>196.5</v>
      </c>
      <c r="L53" s="3">
        <f t="shared" si="7"/>
        <v>1671.75</v>
      </c>
      <c r="M53" s="32">
        <f t="shared" si="7"/>
        <v>764.5</v>
      </c>
      <c r="N53" s="3">
        <f t="shared" si="7"/>
        <v>3088</v>
      </c>
      <c r="O53" s="32">
        <f t="shared" si="7"/>
        <v>2248.25</v>
      </c>
      <c r="P53" s="3">
        <f t="shared" si="7"/>
        <v>1615.75</v>
      </c>
      <c r="Q53" s="32">
        <f t="shared" si="7"/>
        <v>1062.75</v>
      </c>
      <c r="R53" s="3">
        <f t="shared" si="7"/>
        <v>2062.25</v>
      </c>
      <c r="S53" s="32">
        <f t="shared" si="7"/>
        <v>1828.5</v>
      </c>
      <c r="T53" s="3">
        <f t="shared" si="7"/>
        <v>557.75</v>
      </c>
      <c r="U53" s="32">
        <f t="shared" si="7"/>
        <v>196.75</v>
      </c>
      <c r="V53" s="3">
        <f t="shared" si="7"/>
        <v>1996.5</v>
      </c>
      <c r="W53" s="32">
        <f t="shared" si="7"/>
        <v>1391</v>
      </c>
      <c r="X53" s="3">
        <f t="shared" si="7"/>
        <v>1767.75</v>
      </c>
      <c r="Y53" s="32">
        <f t="shared" si="7"/>
        <v>544</v>
      </c>
      <c r="Z53" s="3">
        <f t="shared" si="7"/>
        <v>2621.75</v>
      </c>
      <c r="AA53" s="32">
        <f t="shared" si="7"/>
        <v>3482</v>
      </c>
      <c r="AB53" s="11">
        <f t="shared" si="5"/>
        <v>21973.75</v>
      </c>
      <c r="AC53" s="15">
        <f t="shared" si="4"/>
        <v>21919.5</v>
      </c>
    </row>
    <row r="54" spans="1:29" x14ac:dyDescent="0.2">
      <c r="A54" s="89" t="s">
        <v>31</v>
      </c>
      <c r="B54" s="3">
        <f t="shared" si="7"/>
        <v>1512.5</v>
      </c>
      <c r="C54" s="32">
        <f t="shared" si="7"/>
        <v>2241.5</v>
      </c>
      <c r="D54" s="3">
        <f t="shared" si="7"/>
        <v>497.75</v>
      </c>
      <c r="E54" s="32">
        <f t="shared" si="7"/>
        <v>827</v>
      </c>
      <c r="F54" s="3">
        <f t="shared" si="7"/>
        <v>988.5</v>
      </c>
      <c r="G54" s="32">
        <f t="shared" si="7"/>
        <v>2620.25</v>
      </c>
      <c r="H54" s="3">
        <f t="shared" si="7"/>
        <v>2267.5</v>
      </c>
      <c r="I54" s="32">
        <f t="shared" si="7"/>
        <v>3772.75</v>
      </c>
      <c r="J54" s="3">
        <f t="shared" si="7"/>
        <v>423</v>
      </c>
      <c r="K54" s="32">
        <f t="shared" si="7"/>
        <v>185.75</v>
      </c>
      <c r="L54" s="3">
        <f t="shared" si="7"/>
        <v>1519</v>
      </c>
      <c r="M54" s="32">
        <f t="shared" si="7"/>
        <v>706.75</v>
      </c>
      <c r="N54" s="3">
        <f t="shared" si="7"/>
        <v>2915.25</v>
      </c>
      <c r="O54" s="32">
        <f t="shared" si="7"/>
        <v>2132.5</v>
      </c>
      <c r="P54" s="3">
        <f t="shared" si="7"/>
        <v>1210.5</v>
      </c>
      <c r="Q54" s="32">
        <f t="shared" si="7"/>
        <v>1078.25</v>
      </c>
      <c r="R54" s="3">
        <f t="shared" si="7"/>
        <v>1792</v>
      </c>
      <c r="S54" s="32">
        <f t="shared" si="7"/>
        <v>1843.25</v>
      </c>
      <c r="T54" s="3">
        <f t="shared" si="7"/>
        <v>470</v>
      </c>
      <c r="U54" s="32">
        <f t="shared" si="7"/>
        <v>197.25</v>
      </c>
      <c r="V54" s="3">
        <f t="shared" si="7"/>
        <v>1968</v>
      </c>
      <c r="W54" s="32">
        <f t="shared" si="7"/>
        <v>1271.75</v>
      </c>
      <c r="X54" s="3">
        <f t="shared" si="7"/>
        <v>1613.75</v>
      </c>
      <c r="Y54" s="32">
        <f t="shared" si="7"/>
        <v>530.5</v>
      </c>
      <c r="Z54" s="3">
        <f t="shared" si="7"/>
        <v>2923.75</v>
      </c>
      <c r="AA54" s="32">
        <f t="shared" si="7"/>
        <v>3239.25</v>
      </c>
      <c r="AB54" s="11">
        <f t="shared" si="5"/>
        <v>20101.5</v>
      </c>
      <c r="AC54" s="15">
        <f t="shared" si="4"/>
        <v>20646.75</v>
      </c>
    </row>
    <row r="55" spans="1:29" x14ac:dyDescent="0.2">
      <c r="A55" s="90" t="s">
        <v>32</v>
      </c>
      <c r="B55" s="3">
        <f t="shared" si="7"/>
        <v>1356.5</v>
      </c>
      <c r="C55" s="32">
        <f t="shared" si="7"/>
        <v>1973</v>
      </c>
      <c r="D55" s="3">
        <f t="shared" si="7"/>
        <v>363</v>
      </c>
      <c r="E55" s="32">
        <f t="shared" si="7"/>
        <v>831.5</v>
      </c>
      <c r="F55" s="3">
        <f t="shared" si="7"/>
        <v>780.75</v>
      </c>
      <c r="G55" s="32">
        <f t="shared" si="7"/>
        <v>2508.5</v>
      </c>
      <c r="H55" s="3">
        <f t="shared" si="7"/>
        <v>1943</v>
      </c>
      <c r="I55" s="32">
        <f t="shared" si="7"/>
        <v>3284</v>
      </c>
      <c r="J55" s="3">
        <f t="shared" si="7"/>
        <v>325.25</v>
      </c>
      <c r="K55" s="32">
        <f t="shared" si="7"/>
        <v>138.75</v>
      </c>
      <c r="L55" s="3">
        <f t="shared" si="7"/>
        <v>1290.5</v>
      </c>
      <c r="M55" s="32">
        <f t="shared" si="7"/>
        <v>564</v>
      </c>
      <c r="N55" s="3">
        <f t="shared" si="7"/>
        <v>2456.5</v>
      </c>
      <c r="O55" s="32">
        <f t="shared" si="7"/>
        <v>1790.75</v>
      </c>
      <c r="P55" s="3">
        <f t="shared" si="7"/>
        <v>822</v>
      </c>
      <c r="Q55" s="32">
        <f t="shared" si="7"/>
        <v>1014.25</v>
      </c>
      <c r="R55" s="3">
        <f t="shared" si="7"/>
        <v>1296</v>
      </c>
      <c r="S55" s="32">
        <f t="shared" si="7"/>
        <v>1556.5</v>
      </c>
      <c r="T55" s="3">
        <f t="shared" si="7"/>
        <v>275.25</v>
      </c>
      <c r="U55" s="32">
        <f t="shared" si="7"/>
        <v>187</v>
      </c>
      <c r="V55" s="3">
        <f t="shared" si="7"/>
        <v>1926.75</v>
      </c>
      <c r="W55" s="32">
        <f t="shared" si="7"/>
        <v>1094.5</v>
      </c>
      <c r="X55" s="3">
        <f t="shared" si="7"/>
        <v>960.25</v>
      </c>
      <c r="Y55" s="32">
        <f t="shared" si="7"/>
        <v>422.5</v>
      </c>
      <c r="Z55" s="3">
        <f t="shared" si="7"/>
        <v>2299.75</v>
      </c>
      <c r="AA55" s="32">
        <f t="shared" si="7"/>
        <v>2687</v>
      </c>
      <c r="AB55" s="11">
        <f t="shared" si="5"/>
        <v>16095.5</v>
      </c>
      <c r="AC55" s="15">
        <f t="shared" si="4"/>
        <v>18052.25</v>
      </c>
    </row>
    <row r="56" spans="1:29" x14ac:dyDescent="0.2">
      <c r="A56" s="89" t="s">
        <v>33</v>
      </c>
      <c r="B56" s="3">
        <f t="shared" si="7"/>
        <v>1295.75</v>
      </c>
      <c r="C56" s="32">
        <f t="shared" si="7"/>
        <v>1330.25</v>
      </c>
      <c r="D56" s="3">
        <f t="shared" si="7"/>
        <v>310.25</v>
      </c>
      <c r="E56" s="32">
        <f t="shared" si="7"/>
        <v>533.75</v>
      </c>
      <c r="F56" s="3">
        <f t="shared" si="7"/>
        <v>691</v>
      </c>
      <c r="G56" s="32">
        <f t="shared" si="7"/>
        <v>1609.25</v>
      </c>
      <c r="H56" s="3">
        <f t="shared" si="7"/>
        <v>1684.25</v>
      </c>
      <c r="I56" s="32">
        <f t="shared" si="7"/>
        <v>2489.75</v>
      </c>
      <c r="J56" s="3">
        <f t="shared" si="7"/>
        <v>286</v>
      </c>
      <c r="K56" s="32">
        <f t="shared" si="7"/>
        <v>93</v>
      </c>
      <c r="L56" s="3">
        <f t="shared" si="7"/>
        <v>1045.5</v>
      </c>
      <c r="M56" s="32">
        <f t="shared" si="7"/>
        <v>472.75</v>
      </c>
      <c r="N56" s="3">
        <f t="shared" si="7"/>
        <v>1972.75</v>
      </c>
      <c r="O56" s="32">
        <f t="shared" si="7"/>
        <v>1556.25</v>
      </c>
      <c r="P56" s="3">
        <f t="shared" si="7"/>
        <v>580.5</v>
      </c>
      <c r="Q56" s="32">
        <f t="shared" si="7"/>
        <v>1001</v>
      </c>
      <c r="R56" s="3">
        <f t="shared" si="7"/>
        <v>986.75</v>
      </c>
      <c r="S56" s="32">
        <f t="shared" si="7"/>
        <v>1315.75</v>
      </c>
      <c r="T56" s="3">
        <f t="shared" si="7"/>
        <v>150.75</v>
      </c>
      <c r="U56" s="32">
        <f t="shared" si="7"/>
        <v>183.25</v>
      </c>
      <c r="V56" s="3">
        <f t="shared" si="7"/>
        <v>1533.75</v>
      </c>
      <c r="W56" s="32">
        <f t="shared" si="7"/>
        <v>922.5</v>
      </c>
      <c r="X56" s="3">
        <f t="shared" si="7"/>
        <v>712.5</v>
      </c>
      <c r="Y56" s="32">
        <f t="shared" si="7"/>
        <v>358</v>
      </c>
      <c r="Z56" s="3">
        <f t="shared" si="7"/>
        <v>2118</v>
      </c>
      <c r="AA56" s="32">
        <f t="shared" si="7"/>
        <v>2003.75</v>
      </c>
      <c r="AB56" s="11">
        <f t="shared" si="5"/>
        <v>13367.75</v>
      </c>
      <c r="AC56" s="15">
        <f t="shared" si="4"/>
        <v>13869.25</v>
      </c>
    </row>
    <row r="57" spans="1:29" x14ac:dyDescent="0.2">
      <c r="A57" s="90" t="s">
        <v>34</v>
      </c>
      <c r="B57" s="3">
        <f t="shared" si="7"/>
        <v>513.75</v>
      </c>
      <c r="C57" s="32">
        <f t="shared" si="7"/>
        <v>1064.75</v>
      </c>
      <c r="D57" s="3">
        <f t="shared" si="7"/>
        <v>139</v>
      </c>
      <c r="E57" s="32">
        <f t="shared" si="7"/>
        <v>597.25</v>
      </c>
      <c r="F57" s="3">
        <f t="shared" si="7"/>
        <v>342.75</v>
      </c>
      <c r="G57" s="32">
        <f t="shared" si="7"/>
        <v>1505.25</v>
      </c>
      <c r="H57" s="3">
        <f t="shared" si="7"/>
        <v>891</v>
      </c>
      <c r="I57" s="32">
        <f t="shared" si="7"/>
        <v>2106.5</v>
      </c>
      <c r="J57" s="3">
        <f t="shared" si="7"/>
        <v>252.25</v>
      </c>
      <c r="K57" s="32">
        <f t="shared" si="7"/>
        <v>80.5</v>
      </c>
      <c r="L57" s="3">
        <f t="shared" si="7"/>
        <v>815.25</v>
      </c>
      <c r="M57" s="32">
        <f t="shared" si="7"/>
        <v>339.5</v>
      </c>
      <c r="N57" s="3">
        <f t="shared" si="7"/>
        <v>1817.25</v>
      </c>
      <c r="O57" s="32">
        <f t="shared" si="7"/>
        <v>1270.5</v>
      </c>
      <c r="P57" s="3">
        <f t="shared" si="7"/>
        <v>483.75</v>
      </c>
      <c r="Q57" s="32">
        <f t="shared" si="7"/>
        <v>878.25</v>
      </c>
      <c r="R57" s="3">
        <f t="shared" si="7"/>
        <v>755</v>
      </c>
      <c r="S57" s="32">
        <f t="shared" si="7"/>
        <v>1226.75</v>
      </c>
      <c r="T57" s="3">
        <f t="shared" si="7"/>
        <v>109.25</v>
      </c>
      <c r="U57" s="32">
        <f t="shared" si="7"/>
        <v>189.75</v>
      </c>
      <c r="V57" s="3">
        <f t="shared" si="7"/>
        <v>1270.75</v>
      </c>
      <c r="W57" s="32">
        <f t="shared" si="7"/>
        <v>698</v>
      </c>
      <c r="X57" s="3">
        <f t="shared" si="7"/>
        <v>416.25</v>
      </c>
      <c r="Y57" s="32">
        <f t="shared" si="7"/>
        <v>321.25</v>
      </c>
      <c r="Z57" s="3">
        <f t="shared" si="7"/>
        <v>1644.25</v>
      </c>
      <c r="AA57" s="32">
        <f t="shared" si="7"/>
        <v>1670.75</v>
      </c>
      <c r="AB57" s="11">
        <f t="shared" si="5"/>
        <v>9450.5</v>
      </c>
      <c r="AC57" s="15">
        <f t="shared" si="4"/>
        <v>11949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531.5</v>
      </c>
      <c r="D58" s="3">
        <f t="shared" si="7"/>
        <v>3.75</v>
      </c>
      <c r="E58" s="32">
        <f t="shared" si="7"/>
        <v>338.75</v>
      </c>
      <c r="F58" s="3">
        <f t="shared" si="7"/>
        <v>17.25</v>
      </c>
      <c r="G58" s="32">
        <f t="shared" si="7"/>
        <v>887.5</v>
      </c>
      <c r="H58" s="3">
        <f t="shared" si="7"/>
        <v>143.75</v>
      </c>
      <c r="I58" s="32">
        <f t="shared" si="7"/>
        <v>1031.5</v>
      </c>
      <c r="J58" s="3">
        <f t="shared" si="7"/>
        <v>63.75</v>
      </c>
      <c r="K58" s="32">
        <f t="shared" si="7"/>
        <v>50</v>
      </c>
      <c r="L58" s="3">
        <f t="shared" si="7"/>
        <v>610.5</v>
      </c>
      <c r="M58" s="32">
        <f t="shared" si="7"/>
        <v>106.75</v>
      </c>
      <c r="N58" s="3">
        <f t="shared" si="7"/>
        <v>512</v>
      </c>
      <c r="O58" s="32">
        <f t="shared" si="7"/>
        <v>312.5</v>
      </c>
      <c r="P58" s="3">
        <f t="shared" si="7"/>
        <v>80</v>
      </c>
      <c r="Q58" s="32">
        <f t="shared" si="7"/>
        <v>214.25</v>
      </c>
      <c r="R58" s="3">
        <f t="shared" si="7"/>
        <v>204</v>
      </c>
      <c r="S58" s="32">
        <f t="shared" si="7"/>
        <v>175.75</v>
      </c>
      <c r="T58" s="3">
        <f t="shared" si="7"/>
        <v>17.25</v>
      </c>
      <c r="U58" s="32">
        <f t="shared" si="7"/>
        <v>15</v>
      </c>
      <c r="V58" s="3">
        <f t="shared" si="7"/>
        <v>367.25</v>
      </c>
      <c r="W58" s="32">
        <f t="shared" si="7"/>
        <v>28</v>
      </c>
      <c r="X58" s="3">
        <f t="shared" si="7"/>
        <v>61</v>
      </c>
      <c r="Y58" s="32">
        <f t="shared" si="7"/>
        <v>11.75</v>
      </c>
      <c r="Z58" s="3">
        <f t="shared" si="7"/>
        <v>146.5</v>
      </c>
      <c r="AA58" s="32">
        <f t="shared" si="7"/>
        <v>122.5</v>
      </c>
      <c r="AB58" s="11">
        <f t="shared" si="5"/>
        <v>2227</v>
      </c>
      <c r="AC58" s="15">
        <f t="shared" si="4"/>
        <v>3825.75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21210.5</v>
      </c>
      <c r="C63" s="44">
        <f>SUM(C39:C62)</f>
        <v>25062.25</v>
      </c>
      <c r="D63" s="14">
        <f t="shared" ref="D63:AC63" si="10">SUM(D39:D62)</f>
        <v>8597.75</v>
      </c>
      <c r="E63" s="44">
        <f t="shared" si="10"/>
        <v>9562.75</v>
      </c>
      <c r="F63" s="14">
        <f t="shared" si="10"/>
        <v>20940.75</v>
      </c>
      <c r="G63" s="44">
        <f t="shared" si="10"/>
        <v>24977.25</v>
      </c>
      <c r="H63" s="14">
        <f t="shared" si="10"/>
        <v>34281.5</v>
      </c>
      <c r="I63" s="44">
        <f t="shared" si="10"/>
        <v>41039</v>
      </c>
      <c r="J63" s="14">
        <f t="shared" si="10"/>
        <v>4326.75</v>
      </c>
      <c r="K63" s="44">
        <f t="shared" si="10"/>
        <v>4205.25</v>
      </c>
      <c r="L63" s="14">
        <f t="shared" si="10"/>
        <v>16023.25</v>
      </c>
      <c r="M63" s="44">
        <f t="shared" si="10"/>
        <v>15042</v>
      </c>
      <c r="N63" s="14">
        <f t="shared" si="10"/>
        <v>35788</v>
      </c>
      <c r="O63" s="44">
        <f t="shared" si="10"/>
        <v>32509.5</v>
      </c>
      <c r="P63" s="14">
        <f t="shared" si="10"/>
        <v>18361.5</v>
      </c>
      <c r="Q63" s="44">
        <f t="shared" si="10"/>
        <v>14581.75</v>
      </c>
      <c r="R63" s="14">
        <f t="shared" si="10"/>
        <v>24298.5</v>
      </c>
      <c r="S63" s="44">
        <f t="shared" si="10"/>
        <v>21172</v>
      </c>
      <c r="T63" s="14">
        <f t="shared" si="10"/>
        <v>4639.75</v>
      </c>
      <c r="U63" s="44">
        <f t="shared" si="10"/>
        <v>4267</v>
      </c>
      <c r="V63" s="14">
        <f t="shared" si="10"/>
        <v>20513.5</v>
      </c>
      <c r="W63" s="44">
        <f t="shared" si="10"/>
        <v>21441</v>
      </c>
      <c r="X63" s="14">
        <f t="shared" si="10"/>
        <v>17059</v>
      </c>
      <c r="Y63" s="44">
        <f t="shared" si="10"/>
        <v>7800.25</v>
      </c>
      <c r="Z63" s="14">
        <f t="shared" si="10"/>
        <v>35323.5</v>
      </c>
      <c r="AA63" s="44">
        <f t="shared" si="10"/>
        <v>38460</v>
      </c>
      <c r="AB63" s="14">
        <f t="shared" si="10"/>
        <v>261364.25</v>
      </c>
      <c r="AC63" s="44">
        <f t="shared" si="10"/>
        <v>260120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2" t="s">
        <v>0</v>
      </c>
      <c r="B69" s="306" t="s">
        <v>1</v>
      </c>
      <c r="C69" s="307"/>
      <c r="D69" s="306" t="s">
        <v>2</v>
      </c>
      <c r="E69" s="307"/>
      <c r="F69" s="306" t="s">
        <v>3</v>
      </c>
      <c r="G69" s="307"/>
      <c r="H69" s="306" t="s">
        <v>4</v>
      </c>
      <c r="I69" s="307"/>
      <c r="J69" s="306" t="s">
        <v>5</v>
      </c>
      <c r="K69" s="307"/>
      <c r="L69" s="306" t="s">
        <v>6</v>
      </c>
      <c r="M69" s="307"/>
      <c r="N69" s="306" t="s">
        <v>7</v>
      </c>
      <c r="O69" s="307"/>
      <c r="P69" s="306" t="s">
        <v>8</v>
      </c>
      <c r="Q69" s="307"/>
      <c r="R69" s="306" t="s">
        <v>9</v>
      </c>
      <c r="S69" s="307"/>
      <c r="T69" s="306" t="s">
        <v>10</v>
      </c>
      <c r="U69" s="307"/>
      <c r="V69" s="306" t="s">
        <v>11</v>
      </c>
      <c r="W69" s="307"/>
      <c r="X69" s="306" t="s">
        <v>12</v>
      </c>
      <c r="Y69" s="307"/>
      <c r="Z69" s="306" t="s">
        <v>40</v>
      </c>
      <c r="AA69" s="307"/>
      <c r="AB69" s="306" t="s">
        <v>51</v>
      </c>
      <c r="AC69" s="307"/>
    </row>
    <row r="70" spans="1:31" s="69" customFormat="1" ht="15" thickTop="1" thickBot="1" x14ac:dyDescent="0.3">
      <c r="A70" s="313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7.9559652059121664E-3</v>
      </c>
      <c r="C72" s="85">
        <f t="shared" ref="C72:AC72" si="12">C8/C31</f>
        <v>0</v>
      </c>
      <c r="D72" s="84">
        <f t="shared" si="12"/>
        <v>1.5527318193713472E-2</v>
      </c>
      <c r="E72" s="85">
        <f t="shared" si="12"/>
        <v>1.8300175158819377E-4</v>
      </c>
      <c r="F72" s="84">
        <f t="shared" si="12"/>
        <v>1.8289698315485357E-2</v>
      </c>
      <c r="G72" s="85">
        <f t="shared" si="12"/>
        <v>2.3020949063647919E-4</v>
      </c>
      <c r="H72" s="84">
        <f t="shared" si="12"/>
        <v>9.0938261161267742E-3</v>
      </c>
      <c r="I72" s="85">
        <f t="shared" si="12"/>
        <v>8.2848022612636756E-4</v>
      </c>
      <c r="J72" s="84">
        <f t="shared" si="12"/>
        <v>1.733402669440111E-3</v>
      </c>
      <c r="K72" s="85">
        <f t="shared" si="12"/>
        <v>3.7453183520599251E-3</v>
      </c>
      <c r="L72" s="84">
        <f t="shared" si="12"/>
        <v>3.167272557065514E-3</v>
      </c>
      <c r="M72" s="85">
        <f t="shared" si="12"/>
        <v>3.4736072330807072E-3</v>
      </c>
      <c r="N72" s="84">
        <f t="shared" si="12"/>
        <v>4.4568011624008044E-3</v>
      </c>
      <c r="O72" s="85">
        <f t="shared" si="12"/>
        <v>3.6527784186160968E-3</v>
      </c>
      <c r="P72" s="84">
        <f t="shared" si="12"/>
        <v>2.9545516433842553E-3</v>
      </c>
      <c r="Q72" s="85">
        <f t="shared" si="12"/>
        <v>3.188917653916711E-3</v>
      </c>
      <c r="R72" s="84">
        <f t="shared" si="12"/>
        <v>1.2140667119369508E-3</v>
      </c>
      <c r="S72" s="85">
        <f t="shared" si="12"/>
        <v>2.3261855280559229E-3</v>
      </c>
      <c r="T72" s="84">
        <f t="shared" si="12"/>
        <v>2.6941106740664906E-4</v>
      </c>
      <c r="U72" s="85">
        <f t="shared" si="12"/>
        <v>4.5699554722287324E-3</v>
      </c>
      <c r="V72" s="84">
        <f t="shared" si="12"/>
        <v>5.9716771881931409E-4</v>
      </c>
      <c r="W72" s="85">
        <f t="shared" si="12"/>
        <v>2.2970010727111608E-3</v>
      </c>
      <c r="X72" s="84">
        <f t="shared" si="12"/>
        <v>8.7930124860777296E-5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5.0255534182658875E-3</v>
      </c>
      <c r="AC72" s="105">
        <f t="shared" si="12"/>
        <v>1.5098800553590651E-3</v>
      </c>
      <c r="AD72" s="18"/>
      <c r="AE72" s="18"/>
    </row>
    <row r="73" spans="1:31" s="8" customFormat="1" x14ac:dyDescent="0.2">
      <c r="A73" s="90" t="s">
        <v>18</v>
      </c>
      <c r="B73" s="84">
        <f>B9/B31</f>
        <v>3.3191108177553573E-2</v>
      </c>
      <c r="C73" s="85">
        <f t="shared" ref="C73:AC73" si="13">C9/C31</f>
        <v>8.0100549631417772E-3</v>
      </c>
      <c r="D73" s="84">
        <f t="shared" si="13"/>
        <v>5.7980285539821465E-2</v>
      </c>
      <c r="E73" s="85">
        <f t="shared" si="13"/>
        <v>1.6444014535567698E-2</v>
      </c>
      <c r="F73" s="84">
        <f t="shared" si="13"/>
        <v>8.1718658596277596E-2</v>
      </c>
      <c r="G73" s="85">
        <f t="shared" si="13"/>
        <v>1.3732496571880411E-2</v>
      </c>
      <c r="H73" s="84">
        <f t="shared" si="13"/>
        <v>4.2814637632542334E-2</v>
      </c>
      <c r="I73" s="85">
        <f t="shared" si="13"/>
        <v>1.6557420989790201E-2</v>
      </c>
      <c r="J73" s="84">
        <f t="shared" si="13"/>
        <v>1.2827179753856822E-2</v>
      </c>
      <c r="K73" s="85">
        <f t="shared" si="13"/>
        <v>5.207775994292848E-2</v>
      </c>
      <c r="L73" s="84">
        <f t="shared" si="13"/>
        <v>2.8801897243068666E-2</v>
      </c>
      <c r="M73" s="85">
        <f t="shared" si="13"/>
        <v>3.3506182688472275E-2</v>
      </c>
      <c r="N73" s="84">
        <f t="shared" si="13"/>
        <v>3.7170280540963455E-2</v>
      </c>
      <c r="O73" s="85">
        <f t="shared" si="13"/>
        <v>3.9373106322767193E-2</v>
      </c>
      <c r="P73" s="84">
        <f t="shared" si="13"/>
        <v>3.7565013751599811E-2</v>
      </c>
      <c r="Q73" s="85">
        <f t="shared" si="13"/>
        <v>4.4336242220583952E-2</v>
      </c>
      <c r="R73" s="84">
        <f t="shared" si="13"/>
        <v>3.1915550342613744E-2</v>
      </c>
      <c r="S73" s="85">
        <f t="shared" si="13"/>
        <v>3.5577649726053276E-2</v>
      </c>
      <c r="T73" s="84">
        <f t="shared" si="13"/>
        <v>2.9742981841694056E-2</v>
      </c>
      <c r="U73" s="85">
        <f t="shared" si="13"/>
        <v>8.4602765408952424E-2</v>
      </c>
      <c r="V73" s="84">
        <f t="shared" si="13"/>
        <v>2.5154166768225801E-2</v>
      </c>
      <c r="W73" s="85">
        <f t="shared" si="13"/>
        <v>3.7148453896739889E-2</v>
      </c>
      <c r="X73" s="84">
        <f t="shared" si="13"/>
        <v>3.460050413271587E-2</v>
      </c>
      <c r="Y73" s="85">
        <f t="shared" si="13"/>
        <v>5.192141277523156E-2</v>
      </c>
      <c r="Z73" s="84">
        <f t="shared" si="13"/>
        <v>3.2053731934830923E-2</v>
      </c>
      <c r="AA73" s="84">
        <f t="shared" si="13"/>
        <v>2.403796151846074E-2</v>
      </c>
      <c r="AB73" s="104">
        <f t="shared" si="13"/>
        <v>3.853051823269632E-2</v>
      </c>
      <c r="AC73" s="105">
        <f t="shared" si="13"/>
        <v>2.7949600184530216E-2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5.3287286956931711E-2</v>
      </c>
      <c r="C74" s="85">
        <f t="shared" ref="C74:AC74" si="14">C10/C31</f>
        <v>3.8125068579237698E-2</v>
      </c>
      <c r="D74" s="84">
        <f t="shared" si="14"/>
        <v>6.6354569509464681E-2</v>
      </c>
      <c r="E74" s="85">
        <f t="shared" si="14"/>
        <v>5.2809076886878775E-2</v>
      </c>
      <c r="F74" s="84">
        <f t="shared" si="14"/>
        <v>9.4397287585210654E-2</v>
      </c>
      <c r="G74" s="85">
        <f t="shared" si="14"/>
        <v>4.7072836281015724E-2</v>
      </c>
      <c r="H74" s="84">
        <f t="shared" si="14"/>
        <v>6.1695083353995595E-2</v>
      </c>
      <c r="I74" s="85">
        <f t="shared" si="14"/>
        <v>4.3202807085942638E-2</v>
      </c>
      <c r="J74" s="84">
        <f t="shared" si="14"/>
        <v>2.4729878084012249E-2</v>
      </c>
      <c r="K74" s="85">
        <f t="shared" si="14"/>
        <v>9.0541584923607393E-2</v>
      </c>
      <c r="L74" s="84">
        <f t="shared" si="14"/>
        <v>5.0161484093426738E-2</v>
      </c>
      <c r="M74" s="85">
        <f t="shared" si="14"/>
        <v>6.4319904268049455E-2</v>
      </c>
      <c r="N74" s="84">
        <f t="shared" si="14"/>
        <v>6.2702581871018223E-2</v>
      </c>
      <c r="O74" s="85">
        <f t="shared" si="14"/>
        <v>6.8433842415293988E-2</v>
      </c>
      <c r="P74" s="84">
        <f t="shared" si="14"/>
        <v>6.898946164529042E-2</v>
      </c>
      <c r="Q74" s="85">
        <f t="shared" si="14"/>
        <v>8.2688977660431706E-2</v>
      </c>
      <c r="R74" s="84">
        <f t="shared" si="14"/>
        <v>6.1145749737638123E-2</v>
      </c>
      <c r="S74" s="85">
        <f t="shared" si="14"/>
        <v>5.9878613262799925E-2</v>
      </c>
      <c r="T74" s="84">
        <f t="shared" si="14"/>
        <v>5.2589040357777894E-2</v>
      </c>
      <c r="U74" s="85">
        <f t="shared" si="14"/>
        <v>0.13780173423951253</v>
      </c>
      <c r="V74" s="84">
        <f t="shared" si="14"/>
        <v>4.8748385209739925E-2</v>
      </c>
      <c r="W74" s="85">
        <f t="shared" si="14"/>
        <v>6.4152791380999025E-2</v>
      </c>
      <c r="X74" s="84">
        <f t="shared" si="14"/>
        <v>6.4218301189987684E-2</v>
      </c>
      <c r="Y74" s="85">
        <f t="shared" si="14"/>
        <v>8.6535687958719271E-2</v>
      </c>
      <c r="Z74" s="84">
        <f t="shared" si="14"/>
        <v>5.0879725961470411E-2</v>
      </c>
      <c r="AA74" s="84">
        <f t="shared" si="14"/>
        <v>4.4045761830473221E-2</v>
      </c>
      <c r="AB74" s="104">
        <f t="shared" si="14"/>
        <v>6.0591683828220576E-2</v>
      </c>
      <c r="AC74" s="105">
        <f t="shared" si="14"/>
        <v>5.6851645394433339E-2</v>
      </c>
      <c r="AD74" s="18"/>
      <c r="AE74" s="18"/>
    </row>
    <row r="75" spans="1:31" s="8" customFormat="1" x14ac:dyDescent="0.2">
      <c r="A75" s="90" t="s">
        <v>20</v>
      </c>
      <c r="B75" s="84">
        <f>B11/B31</f>
        <v>5.9604912661181959E-2</v>
      </c>
      <c r="C75" s="85">
        <f t="shared" ref="C75:AC75" si="15">C11/C31</f>
        <v>4.5217408652455389E-2</v>
      </c>
      <c r="D75" s="84">
        <f t="shared" si="15"/>
        <v>6.225465964932686E-2</v>
      </c>
      <c r="E75" s="85">
        <f t="shared" si="15"/>
        <v>5.5684818697550389E-2</v>
      </c>
      <c r="F75" s="84">
        <f t="shared" si="15"/>
        <v>8.1264997672003153E-2</v>
      </c>
      <c r="G75" s="85">
        <f t="shared" si="15"/>
        <v>4.8313965708795002E-2</v>
      </c>
      <c r="H75" s="84">
        <f t="shared" si="15"/>
        <v>6.3131718273704479E-2</v>
      </c>
      <c r="I75" s="85">
        <f t="shared" si="15"/>
        <v>5.002558541874802E-2</v>
      </c>
      <c r="J75" s="84">
        <f t="shared" si="15"/>
        <v>3.2299069740567399E-2</v>
      </c>
      <c r="K75" s="85">
        <f t="shared" si="15"/>
        <v>0.1061768028060163</v>
      </c>
      <c r="L75" s="84">
        <f t="shared" si="15"/>
        <v>4.6744574290484141E-2</v>
      </c>
      <c r="M75" s="85">
        <f t="shared" si="15"/>
        <v>7.941098258210344E-2</v>
      </c>
      <c r="N75" s="84">
        <f t="shared" si="15"/>
        <v>6.1773499497038115E-2</v>
      </c>
      <c r="O75" s="85">
        <f t="shared" si="15"/>
        <v>7.2363462987742044E-2</v>
      </c>
      <c r="P75" s="84">
        <f t="shared" si="15"/>
        <v>6.455082645753342E-2</v>
      </c>
      <c r="Q75" s="85">
        <f t="shared" si="15"/>
        <v>7.4802407118487152E-2</v>
      </c>
      <c r="R75" s="84">
        <f t="shared" si="15"/>
        <v>6.6248945408152765E-2</v>
      </c>
      <c r="S75" s="85">
        <f t="shared" si="15"/>
        <v>6.0787832986963913E-2</v>
      </c>
      <c r="T75" s="84">
        <f t="shared" si="15"/>
        <v>5.6899617436284279E-2</v>
      </c>
      <c r="U75" s="85">
        <f t="shared" si="15"/>
        <v>0.12713850480431216</v>
      </c>
      <c r="V75" s="84">
        <f t="shared" si="15"/>
        <v>4.6700953030930852E-2</v>
      </c>
      <c r="W75" s="85">
        <f t="shared" si="15"/>
        <v>6.8093838906767415E-2</v>
      </c>
      <c r="X75" s="84">
        <f t="shared" si="15"/>
        <v>6.4540711647810542E-2</v>
      </c>
      <c r="Y75" s="85">
        <f t="shared" si="15"/>
        <v>0.112432293836736</v>
      </c>
      <c r="Z75" s="84">
        <f t="shared" si="15"/>
        <v>5.6053335598114568E-2</v>
      </c>
      <c r="AA75" s="84">
        <f t="shared" si="15"/>
        <v>5.5297711908476342E-2</v>
      </c>
      <c r="AB75" s="104">
        <f t="shared" si="15"/>
        <v>6.0693074894519812E-2</v>
      </c>
      <c r="AC75" s="105">
        <f t="shared" si="15"/>
        <v>6.2674919268030135E-2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6.2115461681714244E-2</v>
      </c>
      <c r="C76" s="85">
        <f t="shared" ref="C76:AC76" si="16">C12/C31</f>
        <v>4.2344562040519104E-2</v>
      </c>
      <c r="D76" s="84">
        <f t="shared" si="16"/>
        <v>6.1353261027594426E-2</v>
      </c>
      <c r="E76" s="85">
        <f t="shared" si="16"/>
        <v>5.0456197223601999E-2</v>
      </c>
      <c r="F76" s="84">
        <f t="shared" si="16"/>
        <v>7.5928512589090655E-2</v>
      </c>
      <c r="G76" s="85">
        <f t="shared" si="16"/>
        <v>3.6903582259856467E-2</v>
      </c>
      <c r="H76" s="84">
        <f t="shared" si="16"/>
        <v>6.2796260373670934E-2</v>
      </c>
      <c r="I76" s="85">
        <f t="shared" si="16"/>
        <v>4.5992836082750552E-2</v>
      </c>
      <c r="J76" s="84">
        <f t="shared" si="16"/>
        <v>3.3165771075287453E-2</v>
      </c>
      <c r="K76" s="85">
        <f t="shared" si="16"/>
        <v>9.8032221627727248E-2</v>
      </c>
      <c r="L76" s="84">
        <f t="shared" si="16"/>
        <v>4.0550450127158973E-2</v>
      </c>
      <c r="M76" s="85">
        <f t="shared" si="16"/>
        <v>8.236936577582768E-2</v>
      </c>
      <c r="N76" s="84">
        <f t="shared" si="16"/>
        <v>5.3768022800938862E-2</v>
      </c>
      <c r="O76" s="85">
        <f t="shared" si="16"/>
        <v>6.7657146372598773E-2</v>
      </c>
      <c r="P76" s="84">
        <f t="shared" si="16"/>
        <v>5.6449636467608859E-2</v>
      </c>
      <c r="Q76" s="85">
        <f t="shared" si="16"/>
        <v>6.1343803041473077E-2</v>
      </c>
      <c r="R76" s="84">
        <f t="shared" si="16"/>
        <v>6.006543613803321E-2</v>
      </c>
      <c r="S76" s="85">
        <f t="shared" si="16"/>
        <v>5.0314094086529378E-2</v>
      </c>
      <c r="T76" s="84">
        <f t="shared" si="16"/>
        <v>4.4398943908615769E-2</v>
      </c>
      <c r="U76" s="85">
        <f t="shared" si="16"/>
        <v>8.3606749472697445E-2</v>
      </c>
      <c r="V76" s="84">
        <f t="shared" si="16"/>
        <v>3.7304701781753477E-2</v>
      </c>
      <c r="W76" s="85">
        <f t="shared" si="16"/>
        <v>6.1132876265099577E-2</v>
      </c>
      <c r="X76" s="84">
        <f t="shared" si="16"/>
        <v>5.250893956269418E-2</v>
      </c>
      <c r="Y76" s="85">
        <f t="shared" si="16"/>
        <v>8.2337104579981404E-2</v>
      </c>
      <c r="Z76" s="84">
        <f t="shared" si="16"/>
        <v>5.5727773295398249E-2</v>
      </c>
      <c r="AA76" s="84">
        <f t="shared" si="16"/>
        <v>4.7828913156526258E-2</v>
      </c>
      <c r="AB76" s="104">
        <f t="shared" si="16"/>
        <v>5.6001346779446695E-2</v>
      </c>
      <c r="AC76" s="105">
        <f t="shared" si="16"/>
        <v>5.5023642934030448E-2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6.1809009688597628E-2</v>
      </c>
      <c r="C77" s="85">
        <f t="shared" ref="C77:AC77" si="17">C13/C31</f>
        <v>5.3157637482668156E-2</v>
      </c>
      <c r="D77" s="84">
        <f t="shared" si="17"/>
        <v>6.5046087639207939E-2</v>
      </c>
      <c r="E77" s="85">
        <f t="shared" si="17"/>
        <v>5.0116336827795351E-2</v>
      </c>
      <c r="F77" s="84">
        <f t="shared" si="17"/>
        <v>7.1272518892589801E-2</v>
      </c>
      <c r="G77" s="85">
        <f t="shared" si="17"/>
        <v>3.3820776906985359E-2</v>
      </c>
      <c r="H77" s="84">
        <f t="shared" si="17"/>
        <v>6.5538264078292954E-2</v>
      </c>
      <c r="I77" s="85">
        <f t="shared" si="17"/>
        <v>4.7077170496357124E-2</v>
      </c>
      <c r="J77" s="84">
        <f t="shared" si="17"/>
        <v>3.6228115791298317E-2</v>
      </c>
      <c r="K77" s="85">
        <f t="shared" si="17"/>
        <v>0.11117056060876286</v>
      </c>
      <c r="L77" s="84">
        <f t="shared" si="17"/>
        <v>3.7273961275022235E-2</v>
      </c>
      <c r="M77" s="85">
        <f t="shared" si="17"/>
        <v>8.8568674378407125E-2</v>
      </c>
      <c r="N77" s="84">
        <f t="shared" si="17"/>
        <v>4.7872191796132779E-2</v>
      </c>
      <c r="O77" s="85">
        <f t="shared" si="17"/>
        <v>7.1071532936526252E-2</v>
      </c>
      <c r="P77" s="84">
        <f t="shared" si="17"/>
        <v>5.7824796449091852E-2</v>
      </c>
      <c r="Q77" s="85">
        <f t="shared" si="17"/>
        <v>4.7147976065972874E-2</v>
      </c>
      <c r="R77" s="84">
        <f t="shared" si="17"/>
        <v>6.6218079305306918E-2</v>
      </c>
      <c r="S77" s="85">
        <f t="shared" si="17"/>
        <v>4.9215945588513131E-2</v>
      </c>
      <c r="T77" s="84">
        <f t="shared" si="17"/>
        <v>4.0357777897516031E-2</v>
      </c>
      <c r="U77" s="85">
        <f t="shared" si="17"/>
        <v>6.4037965783923137E-2</v>
      </c>
      <c r="V77" s="84">
        <f t="shared" si="17"/>
        <v>3.3709508372535162E-2</v>
      </c>
      <c r="W77" s="85">
        <f t="shared" si="17"/>
        <v>7.564945664847722E-2</v>
      </c>
      <c r="X77" s="84">
        <f t="shared" si="17"/>
        <v>5.0281376399554489E-2</v>
      </c>
      <c r="Y77" s="85">
        <f t="shared" si="17"/>
        <v>6.3139001955065541E-2</v>
      </c>
      <c r="Z77" s="84">
        <f t="shared" si="17"/>
        <v>5.442552408453296E-2</v>
      </c>
      <c r="AA77" s="84">
        <f t="shared" si="17"/>
        <v>5.2164586583463339E-2</v>
      </c>
      <c r="AB77" s="104">
        <f t="shared" si="17"/>
        <v>5.5120392326035411E-2</v>
      </c>
      <c r="AC77" s="105">
        <f t="shared" si="17"/>
        <v>5.6981393203137012E-2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5.8096225925838615E-2</v>
      </c>
      <c r="C78" s="85">
        <f t="shared" ref="C78:AC78" si="18">C14/C31</f>
        <v>5.2200021945356063E-2</v>
      </c>
      <c r="D78" s="84">
        <f t="shared" si="18"/>
        <v>5.8939838911343086E-2</v>
      </c>
      <c r="E78" s="85">
        <f t="shared" si="18"/>
        <v>4.2770123656897856E-2</v>
      </c>
      <c r="F78" s="84">
        <f t="shared" si="18"/>
        <v>6.4049759440325676E-2</v>
      </c>
      <c r="G78" s="85">
        <f t="shared" si="18"/>
        <v>2.7635147984666045E-2</v>
      </c>
      <c r="H78" s="84">
        <f t="shared" si="18"/>
        <v>5.745810422531103E-2</v>
      </c>
      <c r="I78" s="85">
        <f t="shared" si="18"/>
        <v>4.2532712785399253E-2</v>
      </c>
      <c r="J78" s="84">
        <f t="shared" si="18"/>
        <v>3.2010169295660716E-2</v>
      </c>
      <c r="K78" s="85">
        <f t="shared" si="18"/>
        <v>8.69746150645027E-2</v>
      </c>
      <c r="L78" s="84">
        <f t="shared" si="18"/>
        <v>2.8926715866007209E-2</v>
      </c>
      <c r="M78" s="85">
        <f t="shared" si="18"/>
        <v>7.3045472676505782E-2</v>
      </c>
      <c r="N78" s="84">
        <f t="shared" si="18"/>
        <v>4.4037107410305129E-2</v>
      </c>
      <c r="O78" s="85">
        <f t="shared" si="18"/>
        <v>5.8167612544025596E-2</v>
      </c>
      <c r="P78" s="84">
        <f t="shared" si="18"/>
        <v>5.7348255861449225E-2</v>
      </c>
      <c r="Q78" s="85">
        <f t="shared" si="18"/>
        <v>4.1901692183722805E-2</v>
      </c>
      <c r="R78" s="84">
        <f t="shared" si="18"/>
        <v>5.9520134987756448E-2</v>
      </c>
      <c r="S78" s="85">
        <f t="shared" si="18"/>
        <v>4.3229265067069714E-2</v>
      </c>
      <c r="T78" s="84">
        <f t="shared" si="18"/>
        <v>4.5907645886093001E-2</v>
      </c>
      <c r="U78" s="85">
        <f t="shared" si="18"/>
        <v>4.2652917740801502E-2</v>
      </c>
      <c r="V78" s="84">
        <f t="shared" si="18"/>
        <v>3.0613985911716674E-2</v>
      </c>
      <c r="W78" s="85">
        <f t="shared" si="18"/>
        <v>6.5913436873280162E-2</v>
      </c>
      <c r="X78" s="84">
        <f t="shared" si="18"/>
        <v>4.5430564511401608E-2</v>
      </c>
      <c r="Y78" s="85">
        <f t="shared" si="18"/>
        <v>4.317169321496106E-2</v>
      </c>
      <c r="Z78" s="84">
        <f t="shared" si="18"/>
        <v>5.1318527326001104E-2</v>
      </c>
      <c r="AA78" s="84">
        <f t="shared" si="18"/>
        <v>5.2177587103484142E-2</v>
      </c>
      <c r="AB78" s="104">
        <f t="shared" si="18"/>
        <v>5.0335881820103553E-2</v>
      </c>
      <c r="AC78" s="105">
        <f t="shared" si="18"/>
        <v>4.9875057665692758E-2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6.0866080479008038E-2</v>
      </c>
      <c r="C79" s="85">
        <f t="shared" ref="C79:AC79" si="19">C15/C31</f>
        <v>5.5112769204680348E-2</v>
      </c>
      <c r="D79" s="84">
        <f t="shared" si="19"/>
        <v>6.5191474513680903E-2</v>
      </c>
      <c r="E79" s="85">
        <f t="shared" si="19"/>
        <v>4.4600141172779793E-2</v>
      </c>
      <c r="F79" s="84">
        <f t="shared" si="19"/>
        <v>6.3572221625299949E-2</v>
      </c>
      <c r="G79" s="85">
        <f t="shared" si="19"/>
        <v>2.8726140788117187E-2</v>
      </c>
      <c r="H79" s="84">
        <f t="shared" si="19"/>
        <v>6.2482680162770005E-2</v>
      </c>
      <c r="I79" s="85">
        <f t="shared" si="19"/>
        <v>4.3580496600794369E-2</v>
      </c>
      <c r="J79" s="84">
        <f t="shared" si="19"/>
        <v>3.6748136592130352E-2</v>
      </c>
      <c r="K79" s="85">
        <f t="shared" si="19"/>
        <v>6.2957018013197794E-2</v>
      </c>
      <c r="L79" s="84">
        <f t="shared" si="19"/>
        <v>3.1813146521461E-2</v>
      </c>
      <c r="M79" s="85">
        <f t="shared" si="19"/>
        <v>8.1388778088020211E-2</v>
      </c>
      <c r="N79" s="84">
        <f t="shared" si="19"/>
        <v>4.4463227897619313E-2</v>
      </c>
      <c r="O79" s="85">
        <f t="shared" si="19"/>
        <v>6.0936034082345159E-2</v>
      </c>
      <c r="P79" s="84">
        <f t="shared" si="19"/>
        <v>5.5728017863464312E-2</v>
      </c>
      <c r="Q79" s="85">
        <f t="shared" si="19"/>
        <v>4.0238654482486667E-2</v>
      </c>
      <c r="R79" s="84">
        <f t="shared" si="19"/>
        <v>5.6217461983249992E-2</v>
      </c>
      <c r="S79" s="85">
        <f t="shared" si="19"/>
        <v>4.4185716984696768E-2</v>
      </c>
      <c r="T79" s="84">
        <f t="shared" si="19"/>
        <v>3.7448138369524223E-2</v>
      </c>
      <c r="U79" s="85">
        <f t="shared" si="19"/>
        <v>3.9723459104757441E-2</v>
      </c>
      <c r="V79" s="84">
        <f t="shared" si="19"/>
        <v>3.5878811514368586E-2</v>
      </c>
      <c r="W79" s="85">
        <f t="shared" si="19"/>
        <v>6.9306468914696148E-2</v>
      </c>
      <c r="X79" s="84">
        <f t="shared" si="19"/>
        <v>4.654434609297145E-2</v>
      </c>
      <c r="Y79" s="85">
        <f t="shared" si="19"/>
        <v>4.2722989647767697E-2</v>
      </c>
      <c r="Z79" s="84">
        <f t="shared" si="19"/>
        <v>5.4291052698628391E-2</v>
      </c>
      <c r="AA79" s="84">
        <f t="shared" si="19"/>
        <v>5.4420176807072285E-2</v>
      </c>
      <c r="AB79" s="104">
        <f t="shared" si="19"/>
        <v>5.201744308948144E-2</v>
      </c>
      <c r="AC79" s="105">
        <f t="shared" si="19"/>
        <v>5.146759188067046E-2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6.2304047523632167E-2</v>
      </c>
      <c r="C80" s="85">
        <f t="shared" ref="C80:AC80" si="20">C16/C31</f>
        <v>6.2653991561013075E-2</v>
      </c>
      <c r="D80" s="84">
        <f t="shared" si="20"/>
        <v>5.9056148410921459E-2</v>
      </c>
      <c r="E80" s="85">
        <f t="shared" si="20"/>
        <v>4.4469425635931085E-2</v>
      </c>
      <c r="F80" s="84">
        <f t="shared" si="20"/>
        <v>6.4228836120960323E-2</v>
      </c>
      <c r="G80" s="85">
        <f t="shared" si="20"/>
        <v>3.3650622066080133E-2</v>
      </c>
      <c r="H80" s="84">
        <f t="shared" si="20"/>
        <v>6.3095255458483435E-2</v>
      </c>
      <c r="I80" s="85">
        <f t="shared" si="20"/>
        <v>5.0707863252028557E-2</v>
      </c>
      <c r="J80" s="84">
        <f t="shared" si="20"/>
        <v>4.5704050384237589E-2</v>
      </c>
      <c r="K80" s="85">
        <f t="shared" si="20"/>
        <v>4.4349325248201656E-2</v>
      </c>
      <c r="L80" s="84">
        <f t="shared" si="20"/>
        <v>3.4637167865445524E-2</v>
      </c>
      <c r="M80" s="85">
        <f t="shared" si="20"/>
        <v>7.9527323494216193E-2</v>
      </c>
      <c r="N80" s="84">
        <f t="shared" si="20"/>
        <v>4.4882362803174251E-2</v>
      </c>
      <c r="O80" s="85">
        <f t="shared" si="20"/>
        <v>5.6460419262061856E-2</v>
      </c>
      <c r="P80" s="84">
        <f t="shared" si="20"/>
        <v>5.721210140783705E-2</v>
      </c>
      <c r="Q80" s="85">
        <f t="shared" si="20"/>
        <v>4.140449534520891E-2</v>
      </c>
      <c r="R80" s="84">
        <f t="shared" si="20"/>
        <v>5.3511533633763403E-2</v>
      </c>
      <c r="S80" s="85">
        <f t="shared" si="20"/>
        <v>4.6759871528433777E-2</v>
      </c>
      <c r="T80" s="84">
        <f t="shared" si="20"/>
        <v>3.8310253785225498E-2</v>
      </c>
      <c r="U80" s="85">
        <f t="shared" si="20"/>
        <v>3.8551675650339817E-2</v>
      </c>
      <c r="V80" s="84">
        <f t="shared" si="20"/>
        <v>4.1143637117020501E-2</v>
      </c>
      <c r="W80" s="85">
        <f t="shared" si="20"/>
        <v>6.6589711300778884E-2</v>
      </c>
      <c r="X80" s="84">
        <f t="shared" si="20"/>
        <v>5.4223576997479338E-2</v>
      </c>
      <c r="Y80" s="85">
        <f t="shared" si="20"/>
        <v>3.9870516970609914E-2</v>
      </c>
      <c r="Z80" s="84">
        <f t="shared" si="20"/>
        <v>5.5614534233583875E-2</v>
      </c>
      <c r="AA80" s="84">
        <f t="shared" si="20"/>
        <v>5.6168746749869998E-2</v>
      </c>
      <c r="AB80" s="104">
        <f t="shared" si="20"/>
        <v>5.3405352874388905E-2</v>
      </c>
      <c r="AC80" s="105">
        <f t="shared" si="20"/>
        <v>5.3023604490235278E-2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5.9569552815822352E-2</v>
      </c>
      <c r="C81" s="85">
        <f t="shared" ref="C81:AC81" si="21">C17/C31</f>
        <v>5.7835988388911609E-2</v>
      </c>
      <c r="D81" s="84">
        <f t="shared" si="21"/>
        <v>5.1699572562589051E-2</v>
      </c>
      <c r="E81" s="85">
        <f t="shared" si="21"/>
        <v>4.8364748634022639E-2</v>
      </c>
      <c r="F81" s="84">
        <f t="shared" si="21"/>
        <v>4.9425163855162782E-2</v>
      </c>
      <c r="G81" s="85">
        <f t="shared" si="21"/>
        <v>4.0106496912190093E-2</v>
      </c>
      <c r="H81" s="84">
        <f t="shared" si="21"/>
        <v>5.827487128626227E-2</v>
      </c>
      <c r="I81" s="85">
        <f t="shared" si="21"/>
        <v>5.011087014790809E-2</v>
      </c>
      <c r="J81" s="84">
        <f t="shared" si="21"/>
        <v>4.379730744785347E-2</v>
      </c>
      <c r="K81" s="85">
        <f t="shared" si="21"/>
        <v>4.2625289816301051E-2</v>
      </c>
      <c r="L81" s="84">
        <f t="shared" si="21"/>
        <v>3.9754731405925767E-2</v>
      </c>
      <c r="M81" s="85">
        <f t="shared" si="21"/>
        <v>6.2624650977263663E-2</v>
      </c>
      <c r="N81" s="84">
        <f t="shared" si="21"/>
        <v>4.6328378227338776E-2</v>
      </c>
      <c r="O81" s="85">
        <f t="shared" si="21"/>
        <v>5.1715652347775268E-2</v>
      </c>
      <c r="P81" s="84">
        <f t="shared" si="21"/>
        <v>5.4420935108787406E-2</v>
      </c>
      <c r="Q81" s="85">
        <f t="shared" si="21"/>
        <v>4.3941913693486719E-2</v>
      </c>
      <c r="R81" s="84">
        <f t="shared" si="21"/>
        <v>5.3089696894870052E-2</v>
      </c>
      <c r="S81" s="85">
        <f t="shared" si="21"/>
        <v>4.624031740034007E-2</v>
      </c>
      <c r="T81" s="84">
        <f t="shared" si="21"/>
        <v>3.6316611886416293E-2</v>
      </c>
      <c r="U81" s="85">
        <f t="shared" si="21"/>
        <v>4.5348019685962034E-2</v>
      </c>
      <c r="V81" s="84">
        <f t="shared" si="21"/>
        <v>4.1582372583908157E-2</v>
      </c>
      <c r="W81" s="85">
        <f t="shared" si="21"/>
        <v>6.2054008674968519E-2</v>
      </c>
      <c r="X81" s="84">
        <f t="shared" si="21"/>
        <v>5.5864939328213847E-2</v>
      </c>
      <c r="Y81" s="85">
        <f t="shared" si="21"/>
        <v>4.8235633473286112E-2</v>
      </c>
      <c r="Z81" s="84">
        <f t="shared" si="21"/>
        <v>5.8261497303494843E-2</v>
      </c>
      <c r="AA81" s="84">
        <f t="shared" si="21"/>
        <v>5.8703848153926159E-2</v>
      </c>
      <c r="AB81" s="104">
        <f t="shared" si="21"/>
        <v>5.1831878307763972E-2</v>
      </c>
      <c r="AC81" s="105">
        <f t="shared" si="21"/>
        <v>5.2093264647085961E-2</v>
      </c>
      <c r="AD81" s="18"/>
      <c r="AE81" s="18"/>
    </row>
    <row r="82" spans="1:31" s="8" customFormat="1" x14ac:dyDescent="0.2">
      <c r="A82" s="89" t="s">
        <v>27</v>
      </c>
      <c r="B82" s="84">
        <f>B18/B31</f>
        <v>5.9616699276301831E-2</v>
      </c>
      <c r="C82" s="85">
        <f t="shared" ref="C82:AC82" si="22">C18/C31</f>
        <v>5.9781144949076798E-2</v>
      </c>
      <c r="D82" s="84">
        <f t="shared" si="22"/>
        <v>6.0044779157337677E-2</v>
      </c>
      <c r="E82" s="85">
        <f t="shared" si="22"/>
        <v>4.933204360670309E-2</v>
      </c>
      <c r="F82" s="84">
        <f t="shared" si="22"/>
        <v>4.7300120578298292E-2</v>
      </c>
      <c r="G82" s="85">
        <f t="shared" si="22"/>
        <v>4.6071925452161468E-2</v>
      </c>
      <c r="H82" s="84">
        <f t="shared" si="22"/>
        <v>5.8894739145019907E-2</v>
      </c>
      <c r="I82" s="85">
        <f t="shared" si="22"/>
        <v>5.6251370647432929E-2</v>
      </c>
      <c r="J82" s="84">
        <f t="shared" si="22"/>
        <v>5.0210897324781879E-2</v>
      </c>
      <c r="K82" s="85">
        <f t="shared" si="22"/>
        <v>4.113905237500743E-2</v>
      </c>
      <c r="L82" s="84">
        <f t="shared" si="22"/>
        <v>4.7696316290390527E-2</v>
      </c>
      <c r="M82" s="85">
        <f t="shared" si="22"/>
        <v>5.6857465762531575E-2</v>
      </c>
      <c r="N82" s="84">
        <f t="shared" si="22"/>
        <v>4.9939923996870458E-2</v>
      </c>
      <c r="O82" s="85">
        <f t="shared" si="22"/>
        <v>5.1431120134114647E-2</v>
      </c>
      <c r="P82" s="84">
        <f t="shared" si="22"/>
        <v>6.195027639354083E-2</v>
      </c>
      <c r="Q82" s="85">
        <f t="shared" si="22"/>
        <v>4.6102148233236752E-2</v>
      </c>
      <c r="R82" s="84">
        <f t="shared" si="22"/>
        <v>5.5929378356688687E-2</v>
      </c>
      <c r="S82" s="85">
        <f t="shared" si="22"/>
        <v>5.0585679198941996E-2</v>
      </c>
      <c r="T82" s="84">
        <f t="shared" si="22"/>
        <v>4.8386227706234172E-2</v>
      </c>
      <c r="U82" s="85">
        <f t="shared" si="22"/>
        <v>3.5680806187016641E-2</v>
      </c>
      <c r="V82" s="84">
        <f t="shared" si="22"/>
        <v>5.170984961123163E-2</v>
      </c>
      <c r="W82" s="85">
        <f t="shared" si="22"/>
        <v>5.7273448066787927E-2</v>
      </c>
      <c r="X82" s="84">
        <f t="shared" si="22"/>
        <v>5.4941673017175688E-2</v>
      </c>
      <c r="Y82" s="85">
        <f t="shared" si="22"/>
        <v>4.7754879651293228E-2</v>
      </c>
      <c r="Z82" s="84">
        <f t="shared" si="22"/>
        <v>6.0200716237065979E-2</v>
      </c>
      <c r="AA82" s="84">
        <f t="shared" si="22"/>
        <v>6.1895475819032764E-2</v>
      </c>
      <c r="AB82" s="104">
        <f t="shared" si="22"/>
        <v>5.5112740170088298E-2</v>
      </c>
      <c r="AC82" s="105">
        <f t="shared" si="22"/>
        <v>5.3844379517145935E-2</v>
      </c>
      <c r="AD82" s="18"/>
      <c r="AE82" s="18"/>
    </row>
    <row r="83" spans="1:31" s="8" customFormat="1" x14ac:dyDescent="0.2">
      <c r="A83" s="90" t="s">
        <v>28</v>
      </c>
      <c r="B83" s="84">
        <f>B19/B31</f>
        <v>5.8084439310718751E-2</v>
      </c>
      <c r="C83" s="85">
        <f t="shared" ref="C83:AC83" si="23">C19/C31</f>
        <v>6.952687807359674E-2</v>
      </c>
      <c r="D83" s="84">
        <f t="shared" si="23"/>
        <v>5.9143380535605243E-2</v>
      </c>
      <c r="E83" s="85">
        <f t="shared" si="23"/>
        <v>5.7593265535541553E-2</v>
      </c>
      <c r="F83" s="84">
        <f t="shared" si="23"/>
        <v>4.4387139906641358E-2</v>
      </c>
      <c r="G83" s="85">
        <f t="shared" si="23"/>
        <v>6.2036453172386874E-2</v>
      </c>
      <c r="H83" s="84">
        <f t="shared" si="23"/>
        <v>6.0550150956055017E-2</v>
      </c>
      <c r="I83" s="85">
        <f t="shared" si="23"/>
        <v>6.5328102536611518E-2</v>
      </c>
      <c r="J83" s="84">
        <f t="shared" si="23"/>
        <v>6.4771479748078814E-2</v>
      </c>
      <c r="K83" s="85">
        <f t="shared" si="23"/>
        <v>3.8463824980678914E-2</v>
      </c>
      <c r="L83" s="84">
        <f t="shared" si="23"/>
        <v>7.4376296943503964E-2</v>
      </c>
      <c r="M83" s="85">
        <f t="shared" si="23"/>
        <v>5.1256481850817708E-2</v>
      </c>
      <c r="N83" s="84">
        <f t="shared" si="23"/>
        <v>6.3226500502961885E-2</v>
      </c>
      <c r="O83" s="85">
        <f t="shared" si="23"/>
        <v>5.1185038219597349E-2</v>
      </c>
      <c r="P83" s="84">
        <f t="shared" si="23"/>
        <v>6.9289001443237214E-2</v>
      </c>
      <c r="Q83" s="85">
        <f t="shared" si="23"/>
        <v>5.1314142678347933E-2</v>
      </c>
      <c r="R83" s="84">
        <f t="shared" si="23"/>
        <v>5.9520134987756448E-2</v>
      </c>
      <c r="S83" s="85">
        <f t="shared" si="23"/>
        <v>5.767050821840166E-2</v>
      </c>
      <c r="T83" s="84">
        <f t="shared" si="23"/>
        <v>8.0284498087181425E-2</v>
      </c>
      <c r="U83" s="85">
        <f t="shared" si="23"/>
        <v>3.2282634169205529E-2</v>
      </c>
      <c r="V83" s="84">
        <f t="shared" si="23"/>
        <v>6.7772442537840941E-2</v>
      </c>
      <c r="W83" s="85">
        <f t="shared" si="23"/>
        <v>5.6818711813814655E-2</v>
      </c>
      <c r="X83" s="84">
        <f t="shared" si="23"/>
        <v>6.6577759540418543E-2</v>
      </c>
      <c r="Y83" s="85">
        <f t="shared" si="23"/>
        <v>4.6504919714111727E-2</v>
      </c>
      <c r="Z83" s="84">
        <f t="shared" si="23"/>
        <v>6.4107463869661846E-2</v>
      </c>
      <c r="AA83" s="84">
        <f t="shared" si="23"/>
        <v>6.3546541861674466E-2</v>
      </c>
      <c r="AB83" s="104">
        <f t="shared" si="23"/>
        <v>6.2602287803324289E-2</v>
      </c>
      <c r="AC83" s="105">
        <f t="shared" si="23"/>
        <v>5.863639858526834E-2</v>
      </c>
      <c r="AD83" s="18"/>
      <c r="AE83" s="18"/>
    </row>
    <row r="84" spans="1:31" s="8" customFormat="1" x14ac:dyDescent="0.2">
      <c r="A84" s="89" t="s">
        <v>29</v>
      </c>
      <c r="B84" s="84">
        <f>B20/B31</f>
        <v>6.3848094104335118E-2</v>
      </c>
      <c r="C84" s="85">
        <f t="shared" ref="C84:AC84" si="24">C20/C31</f>
        <v>7.3856098315195171E-2</v>
      </c>
      <c r="D84" s="84">
        <f t="shared" si="24"/>
        <v>8.2056351952545722E-2</v>
      </c>
      <c r="E84" s="85">
        <f t="shared" si="24"/>
        <v>7.0586389898303306E-2</v>
      </c>
      <c r="F84" s="84">
        <f t="shared" si="24"/>
        <v>5.2290390745317147E-2</v>
      </c>
      <c r="G84" s="85">
        <f t="shared" si="24"/>
        <v>9.7568787596713002E-2</v>
      </c>
      <c r="H84" s="84">
        <f t="shared" si="24"/>
        <v>6.2920233945422455E-2</v>
      </c>
      <c r="I84" s="85">
        <f t="shared" si="24"/>
        <v>8.2445966032310733E-2</v>
      </c>
      <c r="J84" s="84">
        <f t="shared" si="24"/>
        <v>0.12624949442422143</v>
      </c>
      <c r="K84" s="85">
        <f t="shared" si="24"/>
        <v>4.4706022234112124E-2</v>
      </c>
      <c r="L84" s="84">
        <f t="shared" si="24"/>
        <v>0.10219524753093162</v>
      </c>
      <c r="M84" s="85">
        <f t="shared" si="24"/>
        <v>4.7251030448078712E-2</v>
      </c>
      <c r="N84" s="84">
        <f t="shared" si="24"/>
        <v>8.2786129428858837E-2</v>
      </c>
      <c r="O84" s="85">
        <f t="shared" si="24"/>
        <v>6.1151355757547793E-2</v>
      </c>
      <c r="P84" s="84">
        <f t="shared" si="24"/>
        <v>9.4709037932630774E-2</v>
      </c>
      <c r="Q84" s="85">
        <f t="shared" si="24"/>
        <v>6.1635263257153634E-2</v>
      </c>
      <c r="R84" s="84">
        <f t="shared" si="24"/>
        <v>8.3369343786653491E-2</v>
      </c>
      <c r="S84" s="85">
        <f t="shared" si="24"/>
        <v>7.7897695068959008E-2</v>
      </c>
      <c r="T84" s="84">
        <f t="shared" si="24"/>
        <v>0.14849938035454496</v>
      </c>
      <c r="U84" s="85">
        <f t="shared" si="24"/>
        <v>3.6911178814155142E-2</v>
      </c>
      <c r="V84" s="84">
        <f t="shared" si="24"/>
        <v>9.7277402686036019E-2</v>
      </c>
      <c r="W84" s="85">
        <f t="shared" si="24"/>
        <v>6.1447693671004153E-2</v>
      </c>
      <c r="X84" s="84">
        <f t="shared" si="24"/>
        <v>8.5922387009789547E-2</v>
      </c>
      <c r="Y84" s="85">
        <f t="shared" si="24"/>
        <v>5.4870036216787925E-2</v>
      </c>
      <c r="Z84" s="84">
        <f t="shared" si="24"/>
        <v>7.4313134315682192E-2</v>
      </c>
      <c r="AA84" s="84">
        <f t="shared" si="24"/>
        <v>8.6362454498179933E-2</v>
      </c>
      <c r="AB84" s="104">
        <f t="shared" si="24"/>
        <v>8.0340941808223584E-2</v>
      </c>
      <c r="AC84" s="105">
        <f t="shared" si="24"/>
        <v>7.3065316007996303E-2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7.9076400839207001E-2</v>
      </c>
      <c r="C85" s="85">
        <f t="shared" ref="C85:AC85" si="25">C21/C31</f>
        <v>9.7247852846412436E-2</v>
      </c>
      <c r="D85" s="84">
        <f t="shared" si="25"/>
        <v>8.2550667325753835E-2</v>
      </c>
      <c r="E85" s="85">
        <f t="shared" si="25"/>
        <v>8.9461713419257016E-2</v>
      </c>
      <c r="F85" s="84">
        <f t="shared" si="25"/>
        <v>5.7197091794706494E-2</v>
      </c>
      <c r="G85" s="85">
        <f t="shared" si="25"/>
        <v>0.11856789678607532</v>
      </c>
      <c r="H85" s="84">
        <f t="shared" si="25"/>
        <v>6.9118912532998844E-2</v>
      </c>
      <c r="I85" s="85">
        <f t="shared" si="25"/>
        <v>9.6274275688978783E-2</v>
      </c>
      <c r="J85" s="84">
        <f t="shared" si="25"/>
        <v>0.1474547870803721</v>
      </c>
      <c r="K85" s="85">
        <f t="shared" si="25"/>
        <v>4.6727305154271447E-2</v>
      </c>
      <c r="L85" s="84">
        <f t="shared" si="25"/>
        <v>0.10433276644875415</v>
      </c>
      <c r="M85" s="85">
        <f t="shared" si="25"/>
        <v>5.082435846297035E-2</v>
      </c>
      <c r="N85" s="84">
        <f t="shared" si="25"/>
        <v>8.6285905890242542E-2</v>
      </c>
      <c r="O85" s="85">
        <f t="shared" si="25"/>
        <v>6.9156708039188539E-2</v>
      </c>
      <c r="P85" s="84">
        <f t="shared" si="25"/>
        <v>8.7996623369550414E-2</v>
      </c>
      <c r="Q85" s="85">
        <f t="shared" si="25"/>
        <v>7.2882198638709345E-2</v>
      </c>
      <c r="R85" s="84">
        <f t="shared" si="25"/>
        <v>8.4871494125151756E-2</v>
      </c>
      <c r="S85" s="85">
        <f t="shared" si="25"/>
        <v>8.6364065747213295E-2</v>
      </c>
      <c r="T85" s="84">
        <f t="shared" si="25"/>
        <v>0.12021121827684682</v>
      </c>
      <c r="U85" s="85">
        <f t="shared" si="25"/>
        <v>4.6109678931333491E-2</v>
      </c>
      <c r="V85" s="84">
        <f t="shared" si="25"/>
        <v>9.7326151071245759E-2</v>
      </c>
      <c r="W85" s="85">
        <f t="shared" si="25"/>
        <v>6.4875705424187302E-2</v>
      </c>
      <c r="X85" s="84">
        <f t="shared" si="25"/>
        <v>0.10362565214842605</v>
      </c>
      <c r="Y85" s="85">
        <f t="shared" si="25"/>
        <v>6.9741354443767833E-2</v>
      </c>
      <c r="Z85" s="84">
        <f t="shared" si="25"/>
        <v>7.4221127577958013E-2</v>
      </c>
      <c r="AA85" s="84">
        <f t="shared" si="25"/>
        <v>9.0535621424856993E-2</v>
      </c>
      <c r="AB85" s="104">
        <f t="shared" si="25"/>
        <v>8.4073280871427514E-2</v>
      </c>
      <c r="AC85" s="105">
        <f t="shared" si="25"/>
        <v>8.4266876826080264E-2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7.1309021475212744E-2</v>
      </c>
      <c r="C86" s="85">
        <f t="shared" ref="C86:AC86" si="26">C22/C31</f>
        <v>8.9437301120210672E-2</v>
      </c>
      <c r="D86" s="84">
        <f t="shared" si="26"/>
        <v>5.7893053415137681E-2</v>
      </c>
      <c r="E86" s="85">
        <f t="shared" si="26"/>
        <v>8.6481399179106425E-2</v>
      </c>
      <c r="F86" s="84">
        <f t="shared" si="26"/>
        <v>4.7204613015293148E-2</v>
      </c>
      <c r="G86" s="85">
        <f t="shared" si="26"/>
        <v>0.10490546397221472</v>
      </c>
      <c r="H86" s="84">
        <f t="shared" si="26"/>
        <v>6.6143546810962184E-2</v>
      </c>
      <c r="I86" s="85">
        <f t="shared" si="26"/>
        <v>9.1930846268183916E-2</v>
      </c>
      <c r="J86" s="84">
        <f t="shared" si="26"/>
        <v>9.7763910556422251E-2</v>
      </c>
      <c r="K86" s="85">
        <f t="shared" si="26"/>
        <v>4.4170976755246415E-2</v>
      </c>
      <c r="L86" s="84">
        <f t="shared" si="26"/>
        <v>9.4799744121822974E-2</v>
      </c>
      <c r="M86" s="85">
        <f t="shared" si="26"/>
        <v>4.6985108363249567E-2</v>
      </c>
      <c r="N86" s="84">
        <f t="shared" si="26"/>
        <v>8.1458868894601549E-2</v>
      </c>
      <c r="O86" s="85">
        <f t="shared" si="26"/>
        <v>6.5596210338516439E-2</v>
      </c>
      <c r="P86" s="84">
        <f t="shared" si="26"/>
        <v>6.5925986439016426E-2</v>
      </c>
      <c r="Q86" s="85">
        <f t="shared" si="26"/>
        <v>7.3945171190014911E-2</v>
      </c>
      <c r="R86" s="84">
        <f t="shared" si="26"/>
        <v>7.374940839969546E-2</v>
      </c>
      <c r="S86" s="85">
        <f t="shared" si="26"/>
        <v>8.7060740600793496E-2</v>
      </c>
      <c r="T86" s="84">
        <f t="shared" si="26"/>
        <v>0.10129856134490005</v>
      </c>
      <c r="U86" s="85">
        <f t="shared" si="26"/>
        <v>4.6226857276775252E-2</v>
      </c>
      <c r="V86" s="84">
        <f t="shared" si="26"/>
        <v>9.5936822092768173E-2</v>
      </c>
      <c r="W86" s="85">
        <f t="shared" si="26"/>
        <v>5.9313931253206477E-2</v>
      </c>
      <c r="X86" s="84">
        <f t="shared" si="26"/>
        <v>9.4598159329386242E-2</v>
      </c>
      <c r="Y86" s="85">
        <f t="shared" si="26"/>
        <v>6.8010640684593449E-2</v>
      </c>
      <c r="Z86" s="84">
        <f t="shared" si="26"/>
        <v>8.2770676744943164E-2</v>
      </c>
      <c r="AA86" s="84">
        <f t="shared" si="26"/>
        <v>8.4223868954758196E-2</v>
      </c>
      <c r="AB86" s="104">
        <f t="shared" si="26"/>
        <v>7.6909906385437182E-2</v>
      </c>
      <c r="AC86" s="105">
        <f t="shared" si="26"/>
        <v>7.9373942795632785E-2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6.3954173640413947E-2</v>
      </c>
      <c r="C87" s="85">
        <f t="shared" ref="C87:AC87" si="27">C23/C31</f>
        <v>7.8723977296531633E-2</v>
      </c>
      <c r="D87" s="84">
        <f t="shared" si="27"/>
        <v>4.2220348346951236E-2</v>
      </c>
      <c r="E87" s="85">
        <f t="shared" si="27"/>
        <v>8.6951975111761781E-2</v>
      </c>
      <c r="F87" s="84">
        <f t="shared" si="27"/>
        <v>3.7283764908133663E-2</v>
      </c>
      <c r="G87" s="85">
        <f t="shared" si="27"/>
        <v>0.10043139256723618</v>
      </c>
      <c r="H87" s="84">
        <f t="shared" si="27"/>
        <v>5.667779997958082E-2</v>
      </c>
      <c r="I87" s="85">
        <f t="shared" si="27"/>
        <v>8.0021443017617391E-2</v>
      </c>
      <c r="J87" s="84">
        <f t="shared" si="27"/>
        <v>7.5171895764719471E-2</v>
      </c>
      <c r="K87" s="85">
        <f t="shared" si="27"/>
        <v>3.2994471196718389E-2</v>
      </c>
      <c r="L87" s="84">
        <f t="shared" si="27"/>
        <v>8.0539216451094506E-2</v>
      </c>
      <c r="M87" s="85">
        <f t="shared" si="27"/>
        <v>3.7495013960909457E-2</v>
      </c>
      <c r="N87" s="84">
        <f t="shared" si="27"/>
        <v>6.8640326366379789E-2</v>
      </c>
      <c r="O87" s="85">
        <f t="shared" si="27"/>
        <v>5.5083898552730742E-2</v>
      </c>
      <c r="P87" s="84">
        <f t="shared" si="27"/>
        <v>4.4767584347684013E-2</v>
      </c>
      <c r="Q87" s="85">
        <f t="shared" si="27"/>
        <v>6.9556123236237083E-2</v>
      </c>
      <c r="R87" s="84">
        <f t="shared" si="27"/>
        <v>5.3336625717636893E-2</v>
      </c>
      <c r="S87" s="85">
        <f t="shared" si="27"/>
        <v>7.351690912525978E-2</v>
      </c>
      <c r="T87" s="84">
        <f t="shared" si="27"/>
        <v>5.9324317042944122E-2</v>
      </c>
      <c r="U87" s="85">
        <f t="shared" si="27"/>
        <v>4.3824701195219126E-2</v>
      </c>
      <c r="V87" s="84">
        <f t="shared" si="27"/>
        <v>9.3925951202866412E-2</v>
      </c>
      <c r="W87" s="85">
        <f t="shared" si="27"/>
        <v>5.1047059372230773E-2</v>
      </c>
      <c r="X87" s="84">
        <f t="shared" si="27"/>
        <v>5.62899349317076E-2</v>
      </c>
      <c r="Y87" s="85">
        <f t="shared" si="27"/>
        <v>5.4164930611198356E-2</v>
      </c>
      <c r="Z87" s="84">
        <f t="shared" si="27"/>
        <v>6.5105383101901004E-2</v>
      </c>
      <c r="AA87" s="84">
        <f t="shared" si="27"/>
        <v>6.9864794591783672E-2</v>
      </c>
      <c r="AB87" s="104">
        <f t="shared" si="27"/>
        <v>6.1582638023371598E-2</v>
      </c>
      <c r="AC87" s="105">
        <f t="shared" si="27"/>
        <v>6.9399700138397663E-2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6.1090026166285567E-2</v>
      </c>
      <c r="C88" s="85">
        <f t="shared" ref="C88:AC88" si="28">C24/C31</f>
        <v>5.307783618789215E-2</v>
      </c>
      <c r="D88" s="84">
        <f t="shared" si="28"/>
        <v>3.6085022244191793E-2</v>
      </c>
      <c r="E88" s="85">
        <f t="shared" si="28"/>
        <v>5.5815534234399097E-2</v>
      </c>
      <c r="F88" s="84">
        <f t="shared" si="28"/>
        <v>3.2997863018277757E-2</v>
      </c>
      <c r="G88" s="85">
        <f t="shared" si="28"/>
        <v>6.4428630053348548E-2</v>
      </c>
      <c r="H88" s="84">
        <f t="shared" si="28"/>
        <v>4.9129997228826043E-2</v>
      </c>
      <c r="I88" s="85">
        <f t="shared" si="28"/>
        <v>6.06679012646507E-2</v>
      </c>
      <c r="J88" s="84">
        <f t="shared" si="28"/>
        <v>6.6100421794649561E-2</v>
      </c>
      <c r="K88" s="85">
        <f t="shared" si="28"/>
        <v>2.2115213126449082E-2</v>
      </c>
      <c r="L88" s="84">
        <f t="shared" si="28"/>
        <v>6.5248935141123052E-2</v>
      </c>
      <c r="M88" s="85">
        <f t="shared" si="28"/>
        <v>3.1428666400744584E-2</v>
      </c>
      <c r="N88" s="84">
        <f t="shared" si="28"/>
        <v>5.5123225662233148E-2</v>
      </c>
      <c r="O88" s="85">
        <f t="shared" si="28"/>
        <v>4.7870622433442533E-2</v>
      </c>
      <c r="P88" s="84">
        <f t="shared" si="28"/>
        <v>3.161506412874765E-2</v>
      </c>
      <c r="Q88" s="85">
        <f t="shared" si="28"/>
        <v>6.8647453152056503E-2</v>
      </c>
      <c r="R88" s="84">
        <f t="shared" si="28"/>
        <v>4.0609502644196147E-2</v>
      </c>
      <c r="S88" s="85">
        <f t="shared" si="28"/>
        <v>6.2145758549027014E-2</v>
      </c>
      <c r="T88" s="84">
        <f t="shared" si="28"/>
        <v>3.2490974729241874E-2</v>
      </c>
      <c r="U88" s="85">
        <f t="shared" si="28"/>
        <v>4.2945863604405908E-2</v>
      </c>
      <c r="V88" s="84">
        <f t="shared" si="28"/>
        <v>7.476783581543861E-2</v>
      </c>
      <c r="W88" s="85">
        <f t="shared" si="28"/>
        <v>4.3025045473625297E-2</v>
      </c>
      <c r="X88" s="84">
        <f t="shared" si="28"/>
        <v>4.1766809308869217E-2</v>
      </c>
      <c r="Y88" s="85">
        <f t="shared" si="28"/>
        <v>4.589596487292074E-2</v>
      </c>
      <c r="Z88" s="84">
        <f t="shared" si="28"/>
        <v>5.9960083230710434E-2</v>
      </c>
      <c r="AA88" s="84">
        <f t="shared" si="28"/>
        <v>5.2099583983359336E-2</v>
      </c>
      <c r="AB88" s="104">
        <f t="shared" si="28"/>
        <v>5.1146053831004047E-2</v>
      </c>
      <c r="AC88" s="105">
        <f t="shared" si="28"/>
        <v>5.3318660618176229E-2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2.4221494071332596E-2</v>
      </c>
      <c r="C89" s="85">
        <f t="shared" ref="C89:AC89" si="29">C25/C31</f>
        <v>4.2484214306377124E-2</v>
      </c>
      <c r="D89" s="84">
        <f t="shared" si="29"/>
        <v>1.616702044139455E-2</v>
      </c>
      <c r="E89" s="85">
        <f t="shared" si="29"/>
        <v>6.2455883506313557E-2</v>
      </c>
      <c r="F89" s="84">
        <f t="shared" si="29"/>
        <v>1.6367608610006804E-2</v>
      </c>
      <c r="G89" s="85">
        <f t="shared" si="29"/>
        <v>6.0264841005314838E-2</v>
      </c>
      <c r="H89" s="84">
        <f t="shared" si="29"/>
        <v>2.5990694689555591E-2</v>
      </c>
      <c r="I89" s="85">
        <f t="shared" si="29"/>
        <v>5.1329223421623334E-2</v>
      </c>
      <c r="J89" s="84">
        <f t="shared" si="29"/>
        <v>5.8300109782169061E-2</v>
      </c>
      <c r="K89" s="85">
        <f t="shared" si="29"/>
        <v>1.914273824386184E-2</v>
      </c>
      <c r="L89" s="84">
        <f t="shared" si="29"/>
        <v>5.0879191175323357E-2</v>
      </c>
      <c r="M89" s="85">
        <f t="shared" si="29"/>
        <v>2.2570136949873688E-2</v>
      </c>
      <c r="N89" s="84">
        <f t="shared" si="29"/>
        <v>5.0778193807980328E-2</v>
      </c>
      <c r="O89" s="85">
        <f t="shared" si="29"/>
        <v>3.9080884049277904E-2</v>
      </c>
      <c r="P89" s="84">
        <f t="shared" si="29"/>
        <v>2.6345886773956377E-2</v>
      </c>
      <c r="Q89" s="85">
        <f t="shared" si="29"/>
        <v>6.0229396334459173E-2</v>
      </c>
      <c r="R89" s="84">
        <f t="shared" si="29"/>
        <v>3.1071876864827049E-2</v>
      </c>
      <c r="S89" s="85">
        <f t="shared" si="29"/>
        <v>5.7942093330814286E-2</v>
      </c>
      <c r="T89" s="84">
        <f t="shared" si="29"/>
        <v>2.3546527291341129E-2</v>
      </c>
      <c r="U89" s="85">
        <f t="shared" si="29"/>
        <v>4.4469182095148815E-2</v>
      </c>
      <c r="V89" s="84">
        <f t="shared" si="29"/>
        <v>6.1947010505277011E-2</v>
      </c>
      <c r="W89" s="85">
        <f t="shared" si="29"/>
        <v>3.2554451751317569E-2</v>
      </c>
      <c r="X89" s="84">
        <f t="shared" si="29"/>
        <v>2.4400609648865701E-2</v>
      </c>
      <c r="Y89" s="85">
        <f t="shared" si="29"/>
        <v>4.1184577417390469E-2</v>
      </c>
      <c r="Z89" s="84">
        <f t="shared" si="29"/>
        <v>4.6548331847070648E-2</v>
      </c>
      <c r="AA89" s="84">
        <f t="shared" si="29"/>
        <v>4.3441237649505977E-2</v>
      </c>
      <c r="AB89" s="104">
        <f t="shared" si="29"/>
        <v>3.6158349889091564E-2</v>
      </c>
      <c r="AC89" s="105">
        <f t="shared" si="29"/>
        <v>4.5936490850376752E-2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2.1207194086724057E-2</v>
      </c>
      <c r="D90" s="84">
        <f t="shared" si="30"/>
        <v>4.3616062341891772E-4</v>
      </c>
      <c r="E90" s="85">
        <f t="shared" si="30"/>
        <v>3.5423910486000368E-2</v>
      </c>
      <c r="F90" s="84">
        <f t="shared" si="30"/>
        <v>8.2375273091937968E-4</v>
      </c>
      <c r="G90" s="85">
        <f t="shared" si="30"/>
        <v>3.5532334424326135E-2</v>
      </c>
      <c r="H90" s="84">
        <f t="shared" si="30"/>
        <v>4.1932237504193224E-3</v>
      </c>
      <c r="I90" s="85">
        <f t="shared" si="30"/>
        <v>2.5134628036745536E-2</v>
      </c>
      <c r="J90" s="84">
        <f t="shared" si="30"/>
        <v>1.4733922690240943E-2</v>
      </c>
      <c r="K90" s="85">
        <f t="shared" si="30"/>
        <v>1.1889899530348969E-2</v>
      </c>
      <c r="L90" s="84">
        <f t="shared" si="30"/>
        <v>3.8100884651990075E-2</v>
      </c>
      <c r="M90" s="85">
        <f t="shared" si="30"/>
        <v>7.0967956388778087E-3</v>
      </c>
      <c r="N90" s="84">
        <f t="shared" si="30"/>
        <v>1.4306471442941768E-2</v>
      </c>
      <c r="O90" s="85">
        <f t="shared" si="30"/>
        <v>9.6125747858318341E-3</v>
      </c>
      <c r="P90" s="84">
        <f t="shared" si="30"/>
        <v>4.3569425155896846E-3</v>
      </c>
      <c r="Q90" s="85">
        <f t="shared" si="30"/>
        <v>1.4693023814014093E-2</v>
      </c>
      <c r="R90" s="84">
        <f t="shared" si="30"/>
        <v>8.395579974072474E-3</v>
      </c>
      <c r="S90" s="85">
        <f t="shared" si="30"/>
        <v>8.3010580011335725E-3</v>
      </c>
      <c r="T90" s="84">
        <f t="shared" si="30"/>
        <v>3.717872730211757E-3</v>
      </c>
      <c r="U90" s="85">
        <f t="shared" si="30"/>
        <v>3.5153503632528709E-3</v>
      </c>
      <c r="V90" s="84">
        <f t="shared" si="30"/>
        <v>1.7902844468276988E-2</v>
      </c>
      <c r="W90" s="85">
        <f t="shared" si="30"/>
        <v>1.3059092393078681E-3</v>
      </c>
      <c r="X90" s="84">
        <f t="shared" si="30"/>
        <v>3.5758250776716104E-3</v>
      </c>
      <c r="Y90" s="85">
        <f t="shared" si="30"/>
        <v>1.5063619755777058E-3</v>
      </c>
      <c r="Z90" s="84">
        <f t="shared" si="30"/>
        <v>4.1473806389514065E-3</v>
      </c>
      <c r="AA90" s="84">
        <f t="shared" si="30"/>
        <v>3.1851274050962038E-3</v>
      </c>
      <c r="AB90" s="104">
        <f t="shared" si="30"/>
        <v>8.5206756471093506E-3</v>
      </c>
      <c r="AC90" s="105">
        <f t="shared" si="30"/>
        <v>1.4707634937721053E-2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1.0000000000000002</v>
      </c>
      <c r="C95" s="81">
        <f t="shared" ref="C95:AC95" si="35">SUM(C71:C94)</f>
        <v>1</v>
      </c>
      <c r="D95" s="80">
        <f t="shared" si="35"/>
        <v>0.99999999999999978</v>
      </c>
      <c r="E95" s="81">
        <f t="shared" si="35"/>
        <v>1</v>
      </c>
      <c r="F95" s="80">
        <f t="shared" si="35"/>
        <v>1</v>
      </c>
      <c r="G95" s="81">
        <f t="shared" si="35"/>
        <v>1</v>
      </c>
      <c r="H95" s="80">
        <f t="shared" si="35"/>
        <v>0.99999999999999989</v>
      </c>
      <c r="I95" s="81">
        <f t="shared" si="35"/>
        <v>0.99999999999999989</v>
      </c>
      <c r="J95" s="80">
        <f t="shared" si="35"/>
        <v>1</v>
      </c>
      <c r="K95" s="80">
        <f t="shared" si="35"/>
        <v>1</v>
      </c>
      <c r="L95" s="80">
        <f t="shared" si="35"/>
        <v>1</v>
      </c>
      <c r="M95" s="81">
        <f t="shared" si="35"/>
        <v>1</v>
      </c>
      <c r="N95" s="80">
        <f t="shared" si="35"/>
        <v>1</v>
      </c>
      <c r="O95" s="81">
        <f t="shared" si="35"/>
        <v>1</v>
      </c>
      <c r="P95" s="80">
        <f t="shared" si="35"/>
        <v>0.99999999999999989</v>
      </c>
      <c r="Q95" s="81">
        <f t="shared" si="35"/>
        <v>0.99999999999999967</v>
      </c>
      <c r="R95" s="80">
        <f t="shared" si="35"/>
        <v>1</v>
      </c>
      <c r="S95" s="81">
        <f t="shared" si="35"/>
        <v>1</v>
      </c>
      <c r="T95" s="80">
        <f t="shared" si="35"/>
        <v>0.99999999999999989</v>
      </c>
      <c r="U95" s="81">
        <f t="shared" si="35"/>
        <v>0.99999999999999989</v>
      </c>
      <c r="V95" s="80">
        <f t="shared" si="35"/>
        <v>1.0000000000000002</v>
      </c>
      <c r="W95" s="81">
        <f t="shared" si="35"/>
        <v>1</v>
      </c>
      <c r="X95" s="80">
        <f t="shared" si="35"/>
        <v>1</v>
      </c>
      <c r="Y95" s="81">
        <f t="shared" si="35"/>
        <v>0.99999999999999989</v>
      </c>
      <c r="Z95" s="80">
        <f t="shared" si="35"/>
        <v>1</v>
      </c>
      <c r="AA95" s="80">
        <f t="shared" si="35"/>
        <v>1.0000000000000002</v>
      </c>
      <c r="AB95" s="80">
        <f t="shared" si="35"/>
        <v>1.0000000000000002</v>
      </c>
      <c r="AC95" s="82">
        <f t="shared" si="35"/>
        <v>1.0000000000000002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AE35" sqref="AE35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4" t="s">
        <v>43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 t="s">
        <v>42</v>
      </c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2" t="s">
        <v>0</v>
      </c>
      <c r="B5" s="303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16" t="s">
        <v>8</v>
      </c>
      <c r="Q5" s="304"/>
      <c r="R5" s="303" t="s">
        <v>9</v>
      </c>
      <c r="S5" s="304"/>
      <c r="T5" s="303" t="s">
        <v>10</v>
      </c>
      <c r="U5" s="304"/>
      <c r="V5" s="303" t="s">
        <v>11</v>
      </c>
      <c r="W5" s="304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29" ht="15" thickTop="1" thickBot="1" x14ac:dyDescent="0.3">
      <c r="A6" s="313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SUM(Daily!B71,Daily!B257,Daily!B288,Daily!B505,Daily!B722,Daily!B939)</f>
        <v>0</v>
      </c>
      <c r="C7" s="35">
        <f>SUM(Daily!C71,Daily!C257,Daily!C288,Daily!C505,Daily!C722,Daily!C939)</f>
        <v>0</v>
      </c>
      <c r="D7" s="35">
        <f>SUM(Daily!D71,Daily!D257,Daily!D288,Daily!D505,Daily!D722,Daily!D939)</f>
        <v>0</v>
      </c>
      <c r="E7" s="35">
        <f>SUM(Daily!E71,Daily!E257,Daily!E288,Daily!E505,Daily!E722,Daily!E939)</f>
        <v>0</v>
      </c>
      <c r="F7" s="35">
        <f>SUM(Daily!F71,Daily!F257,Daily!F288,Daily!F505,Daily!F722,Daily!F939)</f>
        <v>0</v>
      </c>
      <c r="G7" s="35">
        <f>SUM(Daily!G71,Daily!G257,Daily!G288,Daily!G505,Daily!G722,Daily!G939)</f>
        <v>0</v>
      </c>
      <c r="H7" s="35">
        <f>SUM(Daily!H71,Daily!H257,Daily!H288,Daily!H505,Daily!H722,Daily!H939)</f>
        <v>0</v>
      </c>
      <c r="I7" s="35">
        <f>SUM(Daily!I71,Daily!I257,Daily!I288,Daily!I505,Daily!I722,Daily!I939)</f>
        <v>0</v>
      </c>
      <c r="J7" s="35">
        <f>SUM(Daily!J71,Daily!J257,Daily!J288,Daily!J505,Daily!J722,Daily!J939)</f>
        <v>0</v>
      </c>
      <c r="K7" s="35">
        <f>SUM(Daily!K71,Daily!K257,Daily!K288,Daily!K505,Daily!K722,Daily!K939)</f>
        <v>0</v>
      </c>
      <c r="L7" s="35">
        <f>SUM(Daily!L71,Daily!L257,Daily!L288,Daily!L505,Daily!L722,Daily!L939)</f>
        <v>0</v>
      </c>
      <c r="M7" s="35">
        <f>SUM(Daily!M71,Daily!M257,Daily!M288,Daily!M505,Daily!M722,Daily!M939)</f>
        <v>0</v>
      </c>
      <c r="N7" s="35">
        <f>SUM(Daily!N71,Daily!N257,Daily!N288,Daily!N505,Daily!N722,Daily!N939)</f>
        <v>0</v>
      </c>
      <c r="O7" s="35">
        <f>SUM(Daily!O71,Daily!O257,Daily!O288,Daily!O505,Daily!O722,Daily!O939)</f>
        <v>0</v>
      </c>
      <c r="P7" s="35">
        <f>SUM(Daily!P71,Daily!P257,Daily!P288,Daily!P505,Daily!P722,Daily!P939)</f>
        <v>0</v>
      </c>
      <c r="Q7" s="35">
        <f>SUM(Daily!Q71,Daily!Q257,Daily!Q288,Daily!Q505,Daily!Q722,Daily!Q939)</f>
        <v>0</v>
      </c>
      <c r="R7" s="35">
        <f>SUM(Daily!R71,Daily!R257,Daily!R288,Daily!R505,Daily!R722,Daily!R939)</f>
        <v>0</v>
      </c>
      <c r="S7" s="35">
        <f>SUM(Daily!S71,Daily!S257,Daily!S288,Daily!S505,Daily!S722,Daily!S939)</f>
        <v>0</v>
      </c>
      <c r="T7" s="35">
        <f>SUM(Daily!T71,Daily!T257,Daily!T288,Daily!T505,Daily!T722,Daily!T939)</f>
        <v>0</v>
      </c>
      <c r="U7" s="35">
        <f>SUM(Daily!U71,Daily!U257,Daily!U288,Daily!U505,Daily!U722,Daily!U939)</f>
        <v>0</v>
      </c>
      <c r="V7" s="35">
        <f>SUM(Daily!V71,Daily!V257,Daily!V288,Daily!V505,Daily!V722,Daily!V939)</f>
        <v>0</v>
      </c>
      <c r="W7" s="35">
        <f>SUM(Daily!W71,Daily!W257,Daily!W288,Daily!W505,Daily!W722,Daily!W939)</f>
        <v>0</v>
      </c>
      <c r="X7" s="35">
        <f>SUM(Daily!X71,Daily!X257,Daily!X288,Daily!X505,Daily!X722,Daily!X939)</f>
        <v>0</v>
      </c>
      <c r="Y7" s="35">
        <f>SUM(Daily!Y71,Daily!Y257,Daily!Y288,Daily!Y505,Daily!Y722,Daily!Y939)</f>
        <v>0</v>
      </c>
      <c r="Z7" s="35">
        <f>SUM(Daily!Z71,Daily!Z257,Daily!Z288,Daily!Z505,Daily!Z722,Daily!Z939)</f>
        <v>0</v>
      </c>
      <c r="AA7" s="35">
        <f>SUM(Daily!AA71,Daily!AA257,Daily!AA288,Daily!AA505,Daily!AA722,Daily!AA939)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SUM(Daily!B72,Daily!B258,Daily!B289,Daily!B506,Daily!B723,Daily!B940)</f>
        <v>702</v>
      </c>
      <c r="C8" s="35">
        <f>SUM(Daily!C72,Daily!C258,Daily!C289,Daily!C506,Daily!C723,Daily!C940)</f>
        <v>0</v>
      </c>
      <c r="D8" s="35">
        <f>SUM(Daily!D72,Daily!D258,Daily!D289,Daily!D506,Daily!D723,Daily!D940)</f>
        <v>431</v>
      </c>
      <c r="E8" s="35">
        <f>SUM(Daily!E72,Daily!E258,Daily!E289,Daily!E506,Daily!E723,Daily!E940)</f>
        <v>10</v>
      </c>
      <c r="F8" s="35">
        <f>SUM(Daily!F72,Daily!F258,Daily!F289,Daily!F506,Daily!F723,Daily!F940)</f>
        <v>1411</v>
      </c>
      <c r="G8" s="35">
        <f>SUM(Daily!G72,Daily!G258,Daily!G289,Daily!G506,Daily!G723,Daily!G940)</f>
        <v>24</v>
      </c>
      <c r="H8" s="35">
        <f>SUM(Daily!H72,Daily!H258,Daily!H289,Daily!H506,Daily!H723,Daily!H940)</f>
        <v>1536</v>
      </c>
      <c r="I8" s="35">
        <f>SUM(Daily!I72,Daily!I258,Daily!I289,Daily!I506,Daily!I723,Daily!I940)</f>
        <v>199</v>
      </c>
      <c r="J8" s="35">
        <f>SUM(Daily!J72,Daily!J258,Daily!J289,Daily!J506,Daily!J723,Daily!J940)</f>
        <v>29</v>
      </c>
      <c r="K8" s="35">
        <f>SUM(Daily!K72,Daily!K258,Daily!K289,Daily!K506,Daily!K723,Daily!K940)</f>
        <v>72</v>
      </c>
      <c r="L8" s="35">
        <f>SUM(Daily!L72,Daily!L258,Daily!L289,Daily!L506,Daily!L723,Daily!L940)</f>
        <v>224</v>
      </c>
      <c r="M8" s="35">
        <f>SUM(Daily!M72,Daily!M258,Daily!M289,Daily!M506,Daily!M723,Daily!M940)</f>
        <v>190</v>
      </c>
      <c r="N8" s="35">
        <f>SUM(Daily!N72,Daily!N258,Daily!N289,Daily!N506,Daily!N723,Daily!N940)</f>
        <v>678</v>
      </c>
      <c r="O8" s="35">
        <f>SUM(Daily!O72,Daily!O258,Daily!O289,Daily!O506,Daily!O723,Daily!O940)</f>
        <v>481</v>
      </c>
      <c r="P8" s="35">
        <f>SUM(Daily!P72,Daily!P258,Daily!P289,Daily!P506,Daily!P723,Daily!P940)</f>
        <v>205</v>
      </c>
      <c r="Q8" s="35">
        <f>SUM(Daily!Q72,Daily!Q258,Daily!Q289,Daily!Q506,Daily!Q723,Daily!Q940)</f>
        <v>141</v>
      </c>
      <c r="R8" s="35">
        <f>SUM(Daily!R72,Daily!R258,Daily!R289,Daily!R506,Daily!R723,Daily!R940)</f>
        <v>132</v>
      </c>
      <c r="S8" s="35">
        <f>SUM(Daily!S72,Daily!S258,Daily!S289,Daily!S506,Daily!S723,Daily!S940)</f>
        <v>131</v>
      </c>
      <c r="T8" s="35">
        <f>SUM(Daily!T72,Daily!T258,Daily!T289,Daily!T506,Daily!T723,Daily!T940)</f>
        <v>4</v>
      </c>
      <c r="U8" s="35">
        <f>SUM(Daily!U72,Daily!U258,Daily!U289,Daily!U506,Daily!U723,Daily!U940)</f>
        <v>18</v>
      </c>
      <c r="V8" s="35">
        <f>SUM(Daily!V72,Daily!V258,Daily!V289,Daily!V506,Daily!V723,Daily!V940)</f>
        <v>40</v>
      </c>
      <c r="W8" s="35">
        <f>SUM(Daily!W72,Daily!W258,Daily!W289,Daily!W506,Daily!W723,Daily!W940)</f>
        <v>64</v>
      </c>
      <c r="X8" s="35">
        <f>SUM(Daily!X72,Daily!X258,Daily!X289,Daily!X506,Daily!X723,Daily!X940)</f>
        <v>11</v>
      </c>
      <c r="Y8" s="35">
        <f>SUM(Daily!Y72,Daily!Y258,Daily!Y289,Daily!Y506,Daily!Y723,Daily!Y940)</f>
        <v>0</v>
      </c>
      <c r="Z8" s="35">
        <f>SUM(Daily!Z72,Daily!Z258,Daily!Z289,Daily!Z506,Daily!Z723,Daily!Z940)</f>
        <v>0</v>
      </c>
      <c r="AA8" s="35">
        <f>SUM(Daily!AA72,Daily!AA258,Daily!AA289,Daily!AA506,Daily!AA723,Daily!AA940)</f>
        <v>0</v>
      </c>
      <c r="AB8" s="112">
        <f t="shared" ref="AB8:AC30" si="0">B8+D8+F8+H8+J8+L8+N8+P8+R8+T8+V8+X8+Z8</f>
        <v>5403</v>
      </c>
      <c r="AC8" s="19">
        <f t="shared" si="0"/>
        <v>1330</v>
      </c>
    </row>
    <row r="9" spans="1:29" ht="14.25" thickTop="1" thickBot="1" x14ac:dyDescent="0.25">
      <c r="A9" s="94" t="s">
        <v>18</v>
      </c>
      <c r="B9" s="35">
        <f>SUM(Daily!B73,Daily!B259,Daily!B290,Daily!B507,Daily!B724,Daily!B941)</f>
        <v>2481</v>
      </c>
      <c r="C9" s="35">
        <f>SUM(Daily!C73,Daily!C259,Daily!C290,Daily!C507,Daily!C724,Daily!C941)</f>
        <v>676</v>
      </c>
      <c r="D9" s="35">
        <f>SUM(Daily!D73,Daily!D259,Daily!D290,Daily!D507,Daily!D724,Daily!D941)</f>
        <v>1565</v>
      </c>
      <c r="E9" s="35">
        <f>SUM(Daily!E73,Daily!E259,Daily!E290,Daily!E507,Daily!E724,Daily!E941)</f>
        <v>514</v>
      </c>
      <c r="F9" s="35">
        <f>SUM(Daily!F73,Daily!F259,Daily!F290,Daily!F507,Daily!F724,Daily!F941)</f>
        <v>5349</v>
      </c>
      <c r="G9" s="35">
        <f>SUM(Daily!G73,Daily!G259,Daily!G290,Daily!G507,Daily!G724,Daily!G941)</f>
        <v>1477</v>
      </c>
      <c r="H9" s="35">
        <f>SUM(Daily!H73,Daily!H259,Daily!H290,Daily!H507,Daily!H724,Daily!H941)</f>
        <v>5406</v>
      </c>
      <c r="I9" s="35">
        <f>SUM(Daily!I73,Daily!I259,Daily!I290,Daily!I507,Daily!I724,Daily!I941)</f>
        <v>2963</v>
      </c>
      <c r="J9" s="35">
        <f>SUM(Daily!J73,Daily!J259,Daily!J290,Daily!J507,Daily!J724,Daily!J941)</f>
        <v>218</v>
      </c>
      <c r="K9" s="35">
        <f>SUM(Daily!K73,Daily!K259,Daily!K290,Daily!K507,Daily!K724,Daily!K941)</f>
        <v>602</v>
      </c>
      <c r="L9" s="35">
        <f>SUM(Daily!L73,Daily!L259,Daily!L290,Daily!L507,Daily!L724,Daily!L941)</f>
        <v>1534</v>
      </c>
      <c r="M9" s="35">
        <f>SUM(Daily!M73,Daily!M259,Daily!M290,Daily!M507,Daily!M724,Daily!M941)</f>
        <v>1915</v>
      </c>
      <c r="N9" s="35">
        <f>SUM(Daily!N73,Daily!N259,Daily!N290,Daily!N507,Daily!N724,Daily!N941)</f>
        <v>4728</v>
      </c>
      <c r="O9" s="35">
        <f>SUM(Daily!O73,Daily!O259,Daily!O290,Daily!O507,Daily!O724,Daily!O941)</f>
        <v>4567</v>
      </c>
      <c r="P9" s="35">
        <f>SUM(Daily!P73,Daily!P259,Daily!P290,Daily!P507,Daily!P724,Daily!P941)</f>
        <v>2238</v>
      </c>
      <c r="Q9" s="35">
        <f>SUM(Daily!Q73,Daily!Q259,Daily!Q290,Daily!Q507,Daily!Q724,Daily!Q941)</f>
        <v>2058</v>
      </c>
      <c r="R9" s="35">
        <f>SUM(Daily!R73,Daily!R259,Daily!R290,Daily!R507,Daily!R724,Daily!R941)</f>
        <v>2894</v>
      </c>
      <c r="S9" s="35">
        <f>SUM(Daily!S73,Daily!S259,Daily!S290,Daily!S507,Daily!S724,Daily!S941)</f>
        <v>2594</v>
      </c>
      <c r="T9" s="35">
        <f>SUM(Daily!T73,Daily!T259,Daily!T290,Daily!T507,Daily!T724,Daily!T941)</f>
        <v>551</v>
      </c>
      <c r="U9" s="35">
        <f>SUM(Daily!U73,Daily!U259,Daily!U290,Daily!U507,Daily!U724,Daily!U941)</f>
        <v>1053</v>
      </c>
      <c r="V9" s="35">
        <f>SUM(Daily!V73,Daily!V259,Daily!V290,Daily!V507,Daily!V724,Daily!V941)</f>
        <v>1724</v>
      </c>
      <c r="W9" s="35">
        <f>SUM(Daily!W73,Daily!W259,Daily!W290,Daily!W507,Daily!W724,Daily!W941)</f>
        <v>2975</v>
      </c>
      <c r="X9" s="35">
        <f>SUM(Daily!X73,Daily!X259,Daily!X290,Daily!X507,Daily!X724,Daily!X941)</f>
        <v>2015</v>
      </c>
      <c r="Y9" s="35">
        <f>SUM(Daily!Y73,Daily!Y259,Daily!Y290,Daily!Y507,Daily!Y724,Daily!Y941)</f>
        <v>1428</v>
      </c>
      <c r="Z9" s="35">
        <f>SUM(Daily!Z73,Daily!Z259,Daily!Z290,Daily!Z507,Daily!Z724,Daily!Z941)</f>
        <v>4492</v>
      </c>
      <c r="AA9" s="35">
        <f>SUM(Daily!AA73,Daily!AA259,Daily!AA290,Daily!AA507,Daily!AA724,Daily!AA941)</f>
        <v>3975</v>
      </c>
      <c r="AB9" s="112">
        <f t="shared" si="0"/>
        <v>35195</v>
      </c>
      <c r="AC9" s="19">
        <f t="shared" si="0"/>
        <v>26797</v>
      </c>
    </row>
    <row r="10" spans="1:29" ht="14.25" thickTop="1" thickBot="1" x14ac:dyDescent="0.25">
      <c r="A10" s="93" t="s">
        <v>19</v>
      </c>
      <c r="B10" s="35">
        <f>SUM(Daily!B74,Daily!B260,Daily!B291,Daily!B508,Daily!B725,Daily!B942)</f>
        <v>3283</v>
      </c>
      <c r="C10" s="35">
        <f>SUM(Daily!C74,Daily!C260,Daily!C291,Daily!C508,Daily!C725,Daily!C942)</f>
        <v>3075</v>
      </c>
      <c r="D10" s="35">
        <f>SUM(Daily!D74,Daily!D260,Daily!D291,Daily!D508,Daily!D725,Daily!D942)</f>
        <v>1708</v>
      </c>
      <c r="E10" s="35">
        <f>SUM(Daily!E74,Daily!E260,Daily!E291,Daily!E508,Daily!E725,Daily!E942)</f>
        <v>1488</v>
      </c>
      <c r="F10" s="35">
        <f>SUM(Daily!F74,Daily!F260,Daily!F291,Daily!F508,Daily!F725,Daily!F942)</f>
        <v>6210</v>
      </c>
      <c r="G10" s="35">
        <f>SUM(Daily!G74,Daily!G260,Daily!G291,Daily!G508,Daily!G725,Daily!G942)</f>
        <v>4210</v>
      </c>
      <c r="H10" s="35">
        <f>SUM(Daily!H74,Daily!H260,Daily!H291,Daily!H508,Daily!H725,Daily!H942)</f>
        <v>7171</v>
      </c>
      <c r="I10" s="35">
        <f>SUM(Daily!I74,Daily!I260,Daily!I291,Daily!I508,Daily!I725,Daily!I942)</f>
        <v>6188</v>
      </c>
      <c r="J10" s="35">
        <f>SUM(Daily!J74,Daily!J260,Daily!J291,Daily!J508,Daily!J725,Daily!J942)</f>
        <v>410</v>
      </c>
      <c r="K10" s="35">
        <f>SUM(Daily!K74,Daily!K260,Daily!K291,Daily!K508,Daily!K725,Daily!K942)</f>
        <v>879</v>
      </c>
      <c r="L10" s="35">
        <f>SUM(Daily!L74,Daily!L260,Daily!L291,Daily!L508,Daily!L725,Daily!L942)</f>
        <v>2437</v>
      </c>
      <c r="M10" s="35">
        <f>SUM(Daily!M74,Daily!M260,Daily!M291,Daily!M508,Daily!M725,Daily!M942)</f>
        <v>3034</v>
      </c>
      <c r="N10" s="35">
        <f>SUM(Daily!N74,Daily!N260,Daily!N291,Daily!N508,Daily!N725,Daily!N942)</f>
        <v>7948</v>
      </c>
      <c r="O10" s="35">
        <f>SUM(Daily!O74,Daily!O260,Daily!O291,Daily!O508,Daily!O725,Daily!O942)</f>
        <v>7088</v>
      </c>
      <c r="P10" s="35">
        <f>SUM(Daily!P74,Daily!P260,Daily!P291,Daily!P508,Daily!P725,Daily!P942)</f>
        <v>3963</v>
      </c>
      <c r="Q10" s="35">
        <f>SUM(Daily!Q74,Daily!Q260,Daily!Q291,Daily!Q508,Daily!Q725,Daily!Q942)</f>
        <v>3159</v>
      </c>
      <c r="R10" s="35">
        <f>SUM(Daily!R74,Daily!R260,Daily!R291,Daily!R508,Daily!R725,Daily!R942)</f>
        <v>5172</v>
      </c>
      <c r="S10" s="35">
        <f>SUM(Daily!S74,Daily!S260,Daily!S291,Daily!S508,Daily!S725,Daily!S942)</f>
        <v>3933</v>
      </c>
      <c r="T10" s="35">
        <f>SUM(Daily!T74,Daily!T260,Daily!T291,Daily!T508,Daily!T725,Daily!T942)</f>
        <v>975</v>
      </c>
      <c r="U10" s="35">
        <f>SUM(Daily!U74,Daily!U260,Daily!U291,Daily!U508,Daily!U725,Daily!U942)</f>
        <v>1256</v>
      </c>
      <c r="V10" s="35">
        <f>SUM(Daily!V74,Daily!V260,Daily!V291,Daily!V508,Daily!V725,Daily!V942)</f>
        <v>3005</v>
      </c>
      <c r="W10" s="35">
        <f>SUM(Daily!W74,Daily!W260,Daily!W291,Daily!W508,Daily!W725,Daily!W942)</f>
        <v>4011</v>
      </c>
      <c r="X10" s="35">
        <f>SUM(Daily!X74,Daily!X260,Daily!X291,Daily!X508,Daily!X725,Daily!X942)</f>
        <v>3655</v>
      </c>
      <c r="Y10" s="35">
        <f>SUM(Daily!Y74,Daily!Y260,Daily!Y291,Daily!Y508,Daily!Y725,Daily!Y942)</f>
        <v>1717</v>
      </c>
      <c r="Z10" s="35">
        <f>SUM(Daily!Z74,Daily!Z260,Daily!Z291,Daily!Z508,Daily!Z725,Daily!Z942)</f>
        <v>6702</v>
      </c>
      <c r="AA10" s="35">
        <f>SUM(Daily!AA74,Daily!AA260,Daily!AA291,Daily!AA508,Daily!AA725,Daily!AA942)</f>
        <v>6726</v>
      </c>
      <c r="AB10" s="112">
        <f t="shared" si="0"/>
        <v>52639</v>
      </c>
      <c r="AC10" s="19">
        <f t="shared" si="0"/>
        <v>46764</v>
      </c>
    </row>
    <row r="11" spans="1:29" ht="14.25" thickTop="1" thickBot="1" x14ac:dyDescent="0.25">
      <c r="A11" s="94" t="s">
        <v>20</v>
      </c>
      <c r="B11" s="35">
        <f>SUM(Daily!B75,Daily!B261,Daily!B292,Daily!B509,Daily!B726,Daily!B943)</f>
        <v>4150</v>
      </c>
      <c r="C11" s="35">
        <f>SUM(Daily!C75,Daily!C261,Daily!C292,Daily!C509,Daily!C726,Daily!C943)</f>
        <v>4424</v>
      </c>
      <c r="D11" s="35">
        <f>SUM(Daily!D75,Daily!D261,Daily!D292,Daily!D509,Daily!D726,Daily!D943)</f>
        <v>1937</v>
      </c>
      <c r="E11" s="35">
        <f>SUM(Daily!E75,Daily!E261,Daily!E292,Daily!E509,Daily!E726,Daily!E943)</f>
        <v>1825</v>
      </c>
      <c r="F11" s="35">
        <f>SUM(Daily!F75,Daily!F261,Daily!F292,Daily!F509,Daily!F726,Daily!F943)</f>
        <v>6279</v>
      </c>
      <c r="G11" s="35">
        <f>SUM(Daily!G75,Daily!G261,Daily!G292,Daily!G509,Daily!G726,Daily!G943)</f>
        <v>5001</v>
      </c>
      <c r="H11" s="35">
        <f>SUM(Daily!H75,Daily!H261,Daily!H292,Daily!H509,Daily!H726,Daily!H943)</f>
        <v>8168</v>
      </c>
      <c r="I11" s="35">
        <f>SUM(Daily!I75,Daily!I261,Daily!I292,Daily!I509,Daily!I726,Daily!I943)</f>
        <v>7910</v>
      </c>
      <c r="J11" s="35">
        <f>SUM(Daily!J75,Daily!J261,Daily!J292,Daily!J509,Daily!J726,Daily!J943)</f>
        <v>590</v>
      </c>
      <c r="K11" s="35">
        <f>SUM(Daily!K75,Daily!K261,Daily!K292,Daily!K509,Daily!K726,Daily!K943)</f>
        <v>1122</v>
      </c>
      <c r="L11" s="35">
        <f>SUM(Daily!L75,Daily!L261,Daily!L292,Daily!L509,Daily!L726,Daily!L943)</f>
        <v>2431</v>
      </c>
      <c r="M11" s="35">
        <f>SUM(Daily!M75,Daily!M261,Daily!M292,Daily!M509,Daily!M726,Daily!M943)</f>
        <v>3707</v>
      </c>
      <c r="N11" s="35">
        <f>SUM(Daily!N75,Daily!N261,Daily!N292,Daily!N509,Daily!N726,Daily!N943)</f>
        <v>8387</v>
      </c>
      <c r="O11" s="35">
        <f>SUM(Daily!O75,Daily!O261,Daily!O292,Daily!O509,Daily!O726,Daily!O943)</f>
        <v>7727</v>
      </c>
      <c r="P11" s="35">
        <f>SUM(Daily!P75,Daily!P261,Daily!P292,Daily!P509,Daily!P726,Daily!P943)</f>
        <v>4326</v>
      </c>
      <c r="Q11" s="35">
        <f>SUM(Daily!Q75,Daily!Q261,Daily!Q292,Daily!Q509,Daily!Q726,Daily!Q943)</f>
        <v>3322</v>
      </c>
      <c r="R11" s="35">
        <f>SUM(Daily!R75,Daily!R261,Daily!R292,Daily!R509,Daily!R726,Daily!R943)</f>
        <v>6053</v>
      </c>
      <c r="S11" s="35">
        <f>SUM(Daily!S75,Daily!S261,Daily!S292,Daily!S509,Daily!S726,Daily!S943)</f>
        <v>4746</v>
      </c>
      <c r="T11" s="35">
        <f>SUM(Daily!T75,Daily!T261,Daily!T292,Daily!T509,Daily!T726,Daily!T943)</f>
        <v>1114</v>
      </c>
      <c r="U11" s="35">
        <f>SUM(Daily!U75,Daily!U261,Daily!U292,Daily!U509,Daily!U726,Daily!U943)</f>
        <v>1228</v>
      </c>
      <c r="V11" s="35">
        <f>SUM(Daily!V75,Daily!V261,Daily!V292,Daily!V509,Daily!V726,Daily!V943)</f>
        <v>3431</v>
      </c>
      <c r="W11" s="35">
        <f>SUM(Daily!W75,Daily!W261,Daily!W292,Daily!W509,Daily!W726,Daily!W943)</f>
        <v>5031</v>
      </c>
      <c r="X11" s="35">
        <f>SUM(Daily!X75,Daily!X261,Daily!X292,Daily!X509,Daily!X726,Daily!X943)</f>
        <v>3756</v>
      </c>
      <c r="Y11" s="35">
        <f>SUM(Daily!Y75,Daily!Y261,Daily!Y292,Daily!Y509,Daily!Y726,Daily!Y943)</f>
        <v>2119</v>
      </c>
      <c r="Z11" s="35">
        <f>SUM(Daily!Z75,Daily!Z261,Daily!Z292,Daily!Z509,Daily!Z726,Daily!Z943)</f>
        <v>7837</v>
      </c>
      <c r="AA11" s="35">
        <f>SUM(Daily!AA75,Daily!AA261,Daily!AA292,Daily!AA509,Daily!AA726,Daily!AA943)</f>
        <v>9159</v>
      </c>
      <c r="AB11" s="112">
        <f t="shared" si="0"/>
        <v>58459</v>
      </c>
      <c r="AC11" s="19">
        <f t="shared" si="0"/>
        <v>57321</v>
      </c>
    </row>
    <row r="12" spans="1:29" ht="14.25" thickTop="1" thickBot="1" x14ac:dyDescent="0.25">
      <c r="A12" s="93" t="s">
        <v>21</v>
      </c>
      <c r="B12" s="35">
        <f>SUM(Daily!B76,Daily!B262,Daily!B293,Daily!B510,Daily!B727,Daily!B944)</f>
        <v>5442</v>
      </c>
      <c r="C12" s="35">
        <f>SUM(Daily!C76,Daily!C262,Daily!C293,Daily!C510,Daily!C727,Daily!C944)</f>
        <v>4692</v>
      </c>
      <c r="D12" s="35">
        <f>SUM(Daily!D76,Daily!D262,Daily!D293,Daily!D510,Daily!D727,Daily!D944)</f>
        <v>2209</v>
      </c>
      <c r="E12" s="35">
        <f>SUM(Daily!E76,Daily!E262,Daily!E293,Daily!E510,Daily!E727,Daily!E944)</f>
        <v>2173</v>
      </c>
      <c r="F12" s="35">
        <f>SUM(Daily!F76,Daily!F262,Daily!F293,Daily!F510,Daily!F727,Daily!F944)</f>
        <v>7275</v>
      </c>
      <c r="G12" s="35">
        <f>SUM(Daily!G76,Daily!G262,Daily!G293,Daily!G510,Daily!G727,Daily!G944)</f>
        <v>4485</v>
      </c>
      <c r="H12" s="35">
        <f>SUM(Daily!H76,Daily!H262,Daily!H293,Daily!H510,Daily!H727,Daily!H944)</f>
        <v>9767</v>
      </c>
      <c r="I12" s="35">
        <f>SUM(Daily!I76,Daily!I262,Daily!I293,Daily!I510,Daily!I727,Daily!I944)</f>
        <v>8772</v>
      </c>
      <c r="J12" s="35">
        <f>SUM(Daily!J76,Daily!J262,Daily!J293,Daily!J510,Daily!J727,Daily!J944)</f>
        <v>604</v>
      </c>
      <c r="K12" s="35">
        <f>SUM(Daily!K76,Daily!K262,Daily!K293,Daily!K510,Daily!K727,Daily!K944)</f>
        <v>1320</v>
      </c>
      <c r="L12" s="35">
        <f>SUM(Daily!L76,Daily!L262,Daily!L293,Daily!L510,Daily!L727,Daily!L944)</f>
        <v>2361</v>
      </c>
      <c r="M12" s="35">
        <f>SUM(Daily!M76,Daily!M262,Daily!M293,Daily!M510,Daily!M727,Daily!M944)</f>
        <v>4671</v>
      </c>
      <c r="N12" s="35">
        <f>SUM(Daily!N76,Daily!N262,Daily!N293,Daily!N510,Daily!N727,Daily!N944)</f>
        <v>8533</v>
      </c>
      <c r="O12" s="35">
        <f>SUM(Daily!O76,Daily!O262,Daily!O293,Daily!O510,Daily!O727,Daily!O944)</f>
        <v>9197</v>
      </c>
      <c r="P12" s="35">
        <f>SUM(Daily!P76,Daily!P262,Daily!P293,Daily!P510,Daily!P727,Daily!P944)</f>
        <v>4509</v>
      </c>
      <c r="Q12" s="35">
        <f>SUM(Daily!Q76,Daily!Q262,Daily!Q293,Daily!Q510,Daily!Q727,Daily!Q944)</f>
        <v>3139</v>
      </c>
      <c r="R12" s="35">
        <f>SUM(Daily!R76,Daily!R262,Daily!R293,Daily!R510,Daily!R727,Daily!R944)</f>
        <v>6866</v>
      </c>
      <c r="S12" s="35">
        <f>SUM(Daily!S76,Daily!S262,Daily!S293,Daily!S510,Daily!S727,Daily!S944)</f>
        <v>4958</v>
      </c>
      <c r="T12" s="35">
        <f>SUM(Daily!T76,Daily!T262,Daily!T293,Daily!T510,Daily!T727,Daily!T944)</f>
        <v>800</v>
      </c>
      <c r="U12" s="35">
        <f>SUM(Daily!U76,Daily!U262,Daily!U293,Daily!U510,Daily!U727,Daily!U944)</f>
        <v>1005</v>
      </c>
      <c r="V12" s="35">
        <f>SUM(Daily!V76,Daily!V262,Daily!V293,Daily!V510,Daily!V727,Daily!V944)</f>
        <v>3078</v>
      </c>
      <c r="W12" s="35">
        <f>SUM(Daily!W76,Daily!W262,Daily!W293,Daily!W510,Daily!W727,Daily!W944)</f>
        <v>5579</v>
      </c>
      <c r="X12" s="35">
        <f>SUM(Daily!X76,Daily!X262,Daily!X293,Daily!X510,Daily!X727,Daily!X944)</f>
        <v>3754</v>
      </c>
      <c r="Y12" s="35">
        <f>SUM(Daily!Y76,Daily!Y262,Daily!Y293,Daily!Y510,Daily!Y727,Daily!Y944)</f>
        <v>2014</v>
      </c>
      <c r="Z12" s="35">
        <f>SUM(Daily!Z76,Daily!Z262,Daily!Z293,Daily!Z510,Daily!Z727,Daily!Z944)</f>
        <v>9644</v>
      </c>
      <c r="AA12" s="35">
        <f>SUM(Daily!AA76,Daily!AA262,Daily!AA293,Daily!AA510,Daily!AA727,Daily!AA944)</f>
        <v>10057</v>
      </c>
      <c r="AB12" s="112">
        <f t="shared" si="0"/>
        <v>64842</v>
      </c>
      <c r="AC12" s="19">
        <f t="shared" si="0"/>
        <v>62062</v>
      </c>
    </row>
    <row r="13" spans="1:29" ht="14.25" thickTop="1" thickBot="1" x14ac:dyDescent="0.25">
      <c r="A13" s="94" t="s">
        <v>22</v>
      </c>
      <c r="B13" s="35">
        <f>SUM(Daily!B77,Daily!B263,Daily!B294,Daily!B511,Daily!B728,Daily!B945)</f>
        <v>6864</v>
      </c>
      <c r="C13" s="35">
        <f>SUM(Daily!C77,Daily!C263,Daily!C294,Daily!C511,Daily!C728,Daily!C945)</f>
        <v>5955</v>
      </c>
      <c r="D13" s="35">
        <f>SUM(Daily!D77,Daily!D263,Daily!D294,Daily!D511,Daily!D728,Daily!D945)</f>
        <v>2842</v>
      </c>
      <c r="E13" s="35">
        <f>SUM(Daily!E77,Daily!E263,Daily!E294,Daily!E511,Daily!E728,Daily!E945)</f>
        <v>2181</v>
      </c>
      <c r="F13" s="35">
        <f>SUM(Daily!F77,Daily!F263,Daily!F294,Daily!F511,Daily!F728,Daily!F945)</f>
        <v>8359</v>
      </c>
      <c r="G13" s="35">
        <f>SUM(Daily!G77,Daily!G263,Daily!G294,Daily!G511,Daily!G728,Daily!G945)</f>
        <v>3996</v>
      </c>
      <c r="H13" s="35">
        <f>SUM(Daily!H77,Daily!H263,Daily!H294,Daily!H511,Daily!H728,Daily!H945)</f>
        <v>11710</v>
      </c>
      <c r="I13" s="35">
        <f>SUM(Daily!I77,Daily!I263,Daily!I294,Daily!I511,Daily!I728,Daily!I945)</f>
        <v>9719</v>
      </c>
      <c r="J13" s="35">
        <f>SUM(Daily!J77,Daily!J263,Daily!J294,Daily!J511,Daily!J728,Daily!J945)</f>
        <v>703</v>
      </c>
      <c r="K13" s="35">
        <f>SUM(Daily!K77,Daily!K263,Daily!K294,Daily!K511,Daily!K728,Daily!K945)</f>
        <v>2254</v>
      </c>
      <c r="L13" s="35">
        <f>SUM(Daily!L77,Daily!L263,Daily!L294,Daily!L511,Daily!L728,Daily!L945)</f>
        <v>2222</v>
      </c>
      <c r="M13" s="35">
        <f>SUM(Daily!M77,Daily!M263,Daily!M294,Daily!M511,Daily!M728,Daily!M945)</f>
        <v>6726</v>
      </c>
      <c r="N13" s="35">
        <f>SUM(Daily!N77,Daily!N263,Daily!N294,Daily!N511,Daily!N728,Daily!N945)</f>
        <v>8725</v>
      </c>
      <c r="O13" s="35">
        <f>SUM(Daily!O77,Daily!O263,Daily!O294,Daily!O511,Daily!O728,Daily!O945)</f>
        <v>11820</v>
      </c>
      <c r="P13" s="35">
        <f>SUM(Daily!P77,Daily!P263,Daily!P294,Daily!P511,Daily!P728,Daily!P945)</f>
        <v>5303</v>
      </c>
      <c r="Q13" s="35">
        <f>SUM(Daily!Q77,Daily!Q263,Daily!Q294,Daily!Q511,Daily!Q728,Daily!Q945)</f>
        <v>3121</v>
      </c>
      <c r="R13" s="35">
        <f>SUM(Daily!R77,Daily!R263,Daily!R294,Daily!R511,Daily!R728,Daily!R945)</f>
        <v>8199</v>
      </c>
      <c r="S13" s="35">
        <f>SUM(Daily!S77,Daily!S263,Daily!S294,Daily!S511,Daily!S728,Daily!S945)</f>
        <v>5511</v>
      </c>
      <c r="T13" s="35">
        <f>SUM(Daily!T77,Daily!T263,Daily!T294,Daily!T511,Daily!T728,Daily!T945)</f>
        <v>732</v>
      </c>
      <c r="U13" s="35">
        <f>SUM(Daily!U77,Daily!U263,Daily!U294,Daily!U511,Daily!U728,Daily!U945)</f>
        <v>901</v>
      </c>
      <c r="V13" s="35">
        <f>SUM(Daily!V77,Daily!V263,Daily!V294,Daily!V511,Daily!V728,Daily!V945)</f>
        <v>3214</v>
      </c>
      <c r="W13" s="35">
        <f>SUM(Daily!W77,Daily!W263,Daily!W294,Daily!W511,Daily!W728,Daily!W945)</f>
        <v>7956</v>
      </c>
      <c r="X13" s="35">
        <f>SUM(Daily!X77,Daily!X263,Daily!X294,Daily!X511,Daily!X728,Daily!X945)</f>
        <v>4210</v>
      </c>
      <c r="Y13" s="35">
        <f>SUM(Daily!Y77,Daily!Y263,Daily!Y294,Daily!Y511,Daily!Y728,Daily!Y945)</f>
        <v>2017</v>
      </c>
      <c r="Z13" s="35">
        <f>SUM(Daily!Z77,Daily!Z263,Daily!Z294,Daily!Z511,Daily!Z728,Daily!Z945)</f>
        <v>11080</v>
      </c>
      <c r="AA13" s="35">
        <f>SUM(Daily!AA77,Daily!AA263,Daily!AA294,Daily!AA511,Daily!AA728,Daily!AA945)</f>
        <v>11000</v>
      </c>
      <c r="AB13" s="112">
        <f t="shared" si="0"/>
        <v>74163</v>
      </c>
      <c r="AC13" s="19">
        <f t="shared" si="0"/>
        <v>73157</v>
      </c>
    </row>
    <row r="14" spans="1:29" ht="14.25" thickTop="1" thickBot="1" x14ac:dyDescent="0.25">
      <c r="A14" s="93" t="s">
        <v>23</v>
      </c>
      <c r="B14" s="35">
        <f>SUM(Daily!B78,Daily!B264,Daily!B295,Daily!B512,Daily!B729,Daily!B946)</f>
        <v>6631</v>
      </c>
      <c r="C14" s="35">
        <f>SUM(Daily!C78,Daily!C264,Daily!C295,Daily!C512,Daily!C729,Daily!C946)</f>
        <v>7187</v>
      </c>
      <c r="D14" s="35">
        <f>SUM(Daily!D78,Daily!D264,Daily!D295,Daily!D512,Daily!D729,Daily!D946)</f>
        <v>2593</v>
      </c>
      <c r="E14" s="35">
        <f>SUM(Daily!E78,Daily!E264,Daily!E295,Daily!E512,Daily!E729,Daily!E946)</f>
        <v>2074</v>
      </c>
      <c r="F14" s="35">
        <f>SUM(Daily!F78,Daily!F264,Daily!F295,Daily!F512,Daily!F729,Daily!F946)</f>
        <v>7573</v>
      </c>
      <c r="G14" s="35">
        <f>SUM(Daily!G78,Daily!G264,Daily!G295,Daily!G512,Daily!G729,Daily!G946)</f>
        <v>3737</v>
      </c>
      <c r="H14" s="35">
        <f>SUM(Daily!H78,Daily!H264,Daily!H295,Daily!H512,Daily!H729,Daily!H946)</f>
        <v>11287</v>
      </c>
      <c r="I14" s="35">
        <f>SUM(Daily!I78,Daily!I264,Daily!I295,Daily!I512,Daily!I729,Daily!I946)</f>
        <v>8900</v>
      </c>
      <c r="J14" s="35">
        <f>SUM(Daily!J78,Daily!J264,Daily!J295,Daily!J512,Daily!J729,Daily!J946)</f>
        <v>622</v>
      </c>
      <c r="K14" s="35">
        <f>SUM(Daily!K78,Daily!K264,Daily!K295,Daily!K512,Daily!K729,Daily!K946)</f>
        <v>1763</v>
      </c>
      <c r="L14" s="35">
        <f>SUM(Daily!L78,Daily!L264,Daily!L295,Daily!L512,Daily!L729,Daily!L946)</f>
        <v>1981</v>
      </c>
      <c r="M14" s="35">
        <f>SUM(Daily!M78,Daily!M264,Daily!M295,Daily!M512,Daily!M729,Daily!M946)</f>
        <v>6021</v>
      </c>
      <c r="N14" s="35">
        <f>SUM(Daily!N78,Daily!N264,Daily!N295,Daily!N512,Daily!N729,Daily!N946)</f>
        <v>8487</v>
      </c>
      <c r="O14" s="35">
        <f>SUM(Daily!O78,Daily!O264,Daily!O295,Daily!O512,Daily!O729,Daily!O946)</f>
        <v>9993</v>
      </c>
      <c r="P14" s="35">
        <f>SUM(Daily!P78,Daily!P264,Daily!P295,Daily!P512,Daily!P729,Daily!P946)</f>
        <v>5667</v>
      </c>
      <c r="Q14" s="35">
        <f>SUM(Daily!Q78,Daily!Q264,Daily!Q295,Daily!Q512,Daily!Q729,Daily!Q946)</f>
        <v>2878</v>
      </c>
      <c r="R14" s="35">
        <f>SUM(Daily!R78,Daily!R264,Daily!R295,Daily!R512,Daily!R729,Daily!R946)</f>
        <v>7566</v>
      </c>
      <c r="S14" s="35">
        <f>SUM(Daily!S78,Daily!S264,Daily!S295,Daily!S512,Daily!S729,Daily!S946)</f>
        <v>5267</v>
      </c>
      <c r="T14" s="35">
        <f>SUM(Daily!T78,Daily!T264,Daily!T295,Daily!T512,Daily!T729,Daily!T946)</f>
        <v>718</v>
      </c>
      <c r="U14" s="35">
        <f>SUM(Daily!U78,Daily!U264,Daily!U295,Daily!U512,Daily!U729,Daily!U946)</f>
        <v>733</v>
      </c>
      <c r="V14" s="35">
        <f>SUM(Daily!V78,Daily!V264,Daily!V295,Daily!V512,Daily!V729,Daily!V946)</f>
        <v>3009</v>
      </c>
      <c r="W14" s="35">
        <f>SUM(Daily!W78,Daily!W264,Daily!W295,Daily!W512,Daily!W729,Daily!W946)</f>
        <v>7652</v>
      </c>
      <c r="X14" s="35">
        <f>SUM(Daily!X78,Daily!X264,Daily!X295,Daily!X512,Daily!X729,Daily!X946)</f>
        <v>3916</v>
      </c>
      <c r="Y14" s="35">
        <f>SUM(Daily!Y78,Daily!Y264,Daily!Y295,Daily!Y512,Daily!Y729,Daily!Y946)</f>
        <v>1624</v>
      </c>
      <c r="Z14" s="35">
        <f>SUM(Daily!Z78,Daily!Z264,Daily!Z295,Daily!Z512,Daily!Z729,Daily!Z946)</f>
        <v>10816</v>
      </c>
      <c r="AA14" s="35">
        <f>SUM(Daily!AA78,Daily!AA264,Daily!AA295,Daily!AA512,Daily!AA729,Daily!AA946)</f>
        <v>12333</v>
      </c>
      <c r="AB14" s="112">
        <f t="shared" si="0"/>
        <v>70866</v>
      </c>
      <c r="AC14" s="19">
        <f t="shared" si="0"/>
        <v>70162</v>
      </c>
    </row>
    <row r="15" spans="1:29" ht="14.25" thickTop="1" thickBot="1" x14ac:dyDescent="0.25">
      <c r="A15" s="94" t="s">
        <v>24</v>
      </c>
      <c r="B15" s="35">
        <f>SUM(Daily!B79,Daily!B265,Daily!B296,Daily!B513,Daily!B730,Daily!B947)</f>
        <v>6935</v>
      </c>
      <c r="C15" s="35">
        <f>SUM(Daily!C79,Daily!C265,Daily!C296,Daily!C513,Daily!C730,Daily!C947)</f>
        <v>7233</v>
      </c>
      <c r="D15" s="35">
        <f>SUM(Daily!D79,Daily!D265,Daily!D296,Daily!D513,Daily!D730,Daily!D947)</f>
        <v>2879</v>
      </c>
      <c r="E15" s="35">
        <f>SUM(Daily!E79,Daily!E265,Daily!E296,Daily!E513,Daily!E730,Daily!E947)</f>
        <v>1959</v>
      </c>
      <c r="F15" s="35">
        <f>SUM(Daily!F79,Daily!F265,Daily!F296,Daily!F513,Daily!F730,Daily!F947)</f>
        <v>7703</v>
      </c>
      <c r="G15" s="35">
        <f>SUM(Daily!G79,Daily!G265,Daily!G296,Daily!G513,Daily!G730,Daily!G947)</f>
        <v>3482</v>
      </c>
      <c r="H15" s="35">
        <f>SUM(Daily!H79,Daily!H265,Daily!H296,Daily!H513,Daily!H730,Daily!H947)</f>
        <v>12538</v>
      </c>
      <c r="I15" s="35">
        <f>SUM(Daily!I79,Daily!I265,Daily!I296,Daily!I513,Daily!I730,Daily!I947)</f>
        <v>9341</v>
      </c>
      <c r="J15" s="35">
        <f>SUM(Daily!J79,Daily!J265,Daily!J296,Daily!J513,Daily!J730,Daily!J947)</f>
        <v>829</v>
      </c>
      <c r="K15" s="35">
        <f>SUM(Daily!K79,Daily!K265,Daily!K296,Daily!K513,Daily!K730,Daily!K947)</f>
        <v>1303</v>
      </c>
      <c r="L15" s="35">
        <f>SUM(Daily!L79,Daily!L265,Daily!L296,Daily!L513,Daily!L730,Daily!L947)</f>
        <v>2082</v>
      </c>
      <c r="M15" s="35">
        <f>SUM(Daily!M79,Daily!M265,Daily!M296,Daily!M513,Daily!M730,Daily!M947)</f>
        <v>6369</v>
      </c>
      <c r="N15" s="35">
        <f>SUM(Daily!N79,Daily!N265,Daily!N296,Daily!N513,Daily!N730,Daily!N947)</f>
        <v>8508</v>
      </c>
      <c r="O15" s="35">
        <f>SUM(Daily!O79,Daily!O265,Daily!O296,Daily!O513,Daily!O730,Daily!O947)</f>
        <v>10791</v>
      </c>
      <c r="P15" s="35">
        <f>SUM(Daily!P79,Daily!P265,Daily!P296,Daily!P513,Daily!P730,Daily!P947)</f>
        <v>5560</v>
      </c>
      <c r="Q15" s="35">
        <f>SUM(Daily!Q79,Daily!Q265,Daily!Q296,Daily!Q513,Daily!Q730,Daily!Q947)</f>
        <v>3025</v>
      </c>
      <c r="R15" s="35">
        <f>SUM(Daily!R79,Daily!R265,Daily!R296,Daily!R513,Daily!R730,Daily!R947)</f>
        <v>7617</v>
      </c>
      <c r="S15" s="35">
        <f>SUM(Daily!S79,Daily!S265,Daily!S296,Daily!S513,Daily!S730,Daily!S947)</f>
        <v>5602</v>
      </c>
      <c r="T15" s="35">
        <f>SUM(Daily!T79,Daily!T265,Daily!T296,Daily!T513,Daily!T730,Daily!T947)</f>
        <v>583</v>
      </c>
      <c r="U15" s="35">
        <f>SUM(Daily!U79,Daily!U265,Daily!U296,Daily!U513,Daily!U730,Daily!U947)</f>
        <v>722</v>
      </c>
      <c r="V15" s="35">
        <f>SUM(Daily!V79,Daily!V265,Daily!V296,Daily!V513,Daily!V730,Daily!V947)</f>
        <v>3177</v>
      </c>
      <c r="W15" s="35">
        <f>SUM(Daily!W79,Daily!W265,Daily!W296,Daily!W513,Daily!W730,Daily!W947)</f>
        <v>7960</v>
      </c>
      <c r="X15" s="35">
        <f>SUM(Daily!X79,Daily!X265,Daily!X296,Daily!X513,Daily!X730,Daily!X947)</f>
        <v>3730</v>
      </c>
      <c r="Y15" s="35">
        <f>SUM(Daily!Y79,Daily!Y265,Daily!Y296,Daily!Y513,Daily!Y730,Daily!Y947)</f>
        <v>1578</v>
      </c>
      <c r="Z15" s="35">
        <f>SUM(Daily!Z79,Daily!Z265,Daily!Z296,Daily!Z513,Daily!Z730,Daily!Z947)</f>
        <v>11773</v>
      </c>
      <c r="AA15" s="35">
        <f>SUM(Daily!AA79,Daily!AA265,Daily!AA296,Daily!AA513,Daily!AA730,Daily!AA947)</f>
        <v>12872</v>
      </c>
      <c r="AB15" s="112">
        <f t="shared" si="0"/>
        <v>73914</v>
      </c>
      <c r="AC15" s="19">
        <f t="shared" si="0"/>
        <v>72237</v>
      </c>
    </row>
    <row r="16" spans="1:29" ht="14.25" thickTop="1" thickBot="1" x14ac:dyDescent="0.25">
      <c r="A16" s="93" t="s">
        <v>25</v>
      </c>
      <c r="B16" s="35">
        <f>SUM(Daily!B80,Daily!B266,Daily!B297,Daily!B514,Daily!B731,Daily!B948)</f>
        <v>7031</v>
      </c>
      <c r="C16" s="35">
        <f>SUM(Daily!C80,Daily!C266,Daily!C297,Daily!C514,Daily!C731,Daily!C948)</f>
        <v>8101</v>
      </c>
      <c r="D16" s="35">
        <f>SUM(Daily!D80,Daily!D266,Daily!D297,Daily!D514,Daily!D731,Daily!D948)</f>
        <v>2906</v>
      </c>
      <c r="E16" s="35">
        <f>SUM(Daily!E80,Daily!E266,Daily!E297,Daily!E514,Daily!E731,Daily!E948)</f>
        <v>2259</v>
      </c>
      <c r="F16" s="35">
        <f>SUM(Daily!F80,Daily!F266,Daily!F297,Daily!F514,Daily!F731,Daily!F948)</f>
        <v>7289</v>
      </c>
      <c r="G16" s="35">
        <f>SUM(Daily!G80,Daily!G266,Daily!G297,Daily!G514,Daily!G731,Daily!G948)</f>
        <v>3832</v>
      </c>
      <c r="H16" s="35">
        <f>SUM(Daily!H80,Daily!H266,Daily!H297,Daily!H514,Daily!H731,Daily!H948)</f>
        <v>12547</v>
      </c>
      <c r="I16" s="35">
        <f>SUM(Daily!I80,Daily!I266,Daily!I297,Daily!I514,Daily!I731,Daily!I948)</f>
        <v>10241</v>
      </c>
      <c r="J16" s="35">
        <f>SUM(Daily!J80,Daily!J266,Daily!J297,Daily!J514,Daily!J731,Daily!J948)</f>
        <v>782</v>
      </c>
      <c r="K16" s="35">
        <f>SUM(Daily!K80,Daily!K266,Daily!K297,Daily!K514,Daily!K731,Daily!K948)</f>
        <v>1057</v>
      </c>
      <c r="L16" s="35">
        <f>SUM(Daily!L80,Daily!L266,Daily!L297,Daily!L514,Daily!L731,Daily!L948)</f>
        <v>2448</v>
      </c>
      <c r="M16" s="35">
        <f>SUM(Daily!M80,Daily!M266,Daily!M297,Daily!M514,Daily!M731,Daily!M948)</f>
        <v>6663</v>
      </c>
      <c r="N16" s="35">
        <f>SUM(Daily!N80,Daily!N266,Daily!N297,Daily!N514,Daily!N731,Daily!N948)</f>
        <v>8413</v>
      </c>
      <c r="O16" s="35">
        <f>SUM(Daily!O80,Daily!O266,Daily!O297,Daily!O514,Daily!O731,Daily!O948)</f>
        <v>10399</v>
      </c>
      <c r="P16" s="35">
        <f>SUM(Daily!P80,Daily!P266,Daily!P297,Daily!P514,Daily!P731,Daily!P948)</f>
        <v>5390</v>
      </c>
      <c r="Q16" s="35">
        <f>SUM(Daily!Q80,Daily!Q266,Daily!Q297,Daily!Q514,Daily!Q731,Daily!Q948)</f>
        <v>3468</v>
      </c>
      <c r="R16" s="35">
        <f>SUM(Daily!R80,Daily!R266,Daily!R297,Daily!R514,Daily!R731,Daily!R948)</f>
        <v>7307</v>
      </c>
      <c r="S16" s="35">
        <f>SUM(Daily!S80,Daily!S266,Daily!S297,Daily!S514,Daily!S731,Daily!S948)</f>
        <v>5892</v>
      </c>
      <c r="T16" s="35">
        <f>SUM(Daily!T80,Daily!T266,Daily!T297,Daily!T514,Daily!T731,Daily!T948)</f>
        <v>578</v>
      </c>
      <c r="U16" s="35">
        <f>SUM(Daily!U80,Daily!U266,Daily!U297,Daily!U514,Daily!U731,Daily!U948)</f>
        <v>799</v>
      </c>
      <c r="V16" s="35">
        <f>SUM(Daily!V80,Daily!V266,Daily!V297,Daily!V514,Daily!V731,Daily!V948)</f>
        <v>3855</v>
      </c>
      <c r="W16" s="35">
        <f>SUM(Daily!W80,Daily!W266,Daily!W297,Daily!W514,Daily!W731,Daily!W948)</f>
        <v>7355</v>
      </c>
      <c r="X16" s="35">
        <f>SUM(Daily!X80,Daily!X266,Daily!X297,Daily!X514,Daily!X731,Daily!X948)</f>
        <v>3801</v>
      </c>
      <c r="Y16" s="35">
        <f>SUM(Daily!Y80,Daily!Y266,Daily!Y297,Daily!Y514,Daily!Y731,Daily!Y948)</f>
        <v>1522</v>
      </c>
      <c r="Z16" s="35">
        <f>SUM(Daily!Z80,Daily!Z266,Daily!Z297,Daily!Z514,Daily!Z731,Daily!Z948)</f>
        <v>11685</v>
      </c>
      <c r="AA16" s="35">
        <f>SUM(Daily!AA80,Daily!AA266,Daily!AA297,Daily!AA514,Daily!AA731,Daily!AA948)</f>
        <v>13302</v>
      </c>
      <c r="AB16" s="112">
        <f t="shared" si="0"/>
        <v>74032</v>
      </c>
      <c r="AC16" s="19">
        <f t="shared" si="0"/>
        <v>74890</v>
      </c>
    </row>
    <row r="17" spans="1:29" ht="14.25" thickTop="1" thickBot="1" x14ac:dyDescent="0.25">
      <c r="A17" s="94" t="s">
        <v>26</v>
      </c>
      <c r="B17" s="35">
        <f>SUM(Daily!B81,Daily!B267,Daily!B298,Daily!B515,Daily!B732,Daily!B949)</f>
        <v>6990</v>
      </c>
      <c r="C17" s="35">
        <f>SUM(Daily!C81,Daily!C267,Daily!C298,Daily!C515,Daily!C732,Daily!C949)</f>
        <v>7578</v>
      </c>
      <c r="D17" s="35">
        <f>SUM(Daily!D81,Daily!D267,Daily!D298,Daily!D515,Daily!D732,Daily!D949)</f>
        <v>2654</v>
      </c>
      <c r="E17" s="35">
        <f>SUM(Daily!E81,Daily!E267,Daily!E298,Daily!E515,Daily!E732,Daily!E949)</f>
        <v>2346</v>
      </c>
      <c r="F17" s="35">
        <f>SUM(Daily!F81,Daily!F267,Daily!F298,Daily!F515,Daily!F732,Daily!F949)</f>
        <v>6070</v>
      </c>
      <c r="G17" s="35">
        <f>SUM(Daily!G81,Daily!G267,Daily!G298,Daily!G515,Daily!G732,Daily!G949)</f>
        <v>4081</v>
      </c>
      <c r="H17" s="35">
        <f>SUM(Daily!H81,Daily!H267,Daily!H298,Daily!H515,Daily!H732,Daily!H949)</f>
        <v>11443</v>
      </c>
      <c r="I17" s="35">
        <f>SUM(Daily!I81,Daily!I267,Daily!I298,Daily!I515,Daily!I732,Daily!I949)</f>
        <v>9803</v>
      </c>
      <c r="J17" s="35">
        <f>SUM(Daily!J81,Daily!J267,Daily!J298,Daily!J515,Daily!J732,Daily!J949)</f>
        <v>849</v>
      </c>
      <c r="K17" s="35">
        <f>SUM(Daily!K81,Daily!K267,Daily!K298,Daily!K515,Daily!K732,Daily!K949)</f>
        <v>912</v>
      </c>
      <c r="L17" s="35">
        <f>SUM(Daily!L81,Daily!L267,Daily!L298,Daily!L515,Daily!L732,Daily!L949)</f>
        <v>2904</v>
      </c>
      <c r="M17" s="35">
        <f>SUM(Daily!M81,Daily!M267,Daily!M298,Daily!M515,Daily!M732,Daily!M949)</f>
        <v>5372</v>
      </c>
      <c r="N17" s="35">
        <f>SUM(Daily!N81,Daily!N267,Daily!N298,Daily!N515,Daily!N732,Daily!N949)</f>
        <v>8166</v>
      </c>
      <c r="O17" s="35">
        <f>SUM(Daily!O81,Daily!O267,Daily!O298,Daily!O515,Daily!O732,Daily!O949)</f>
        <v>9140</v>
      </c>
      <c r="P17" s="35">
        <f>SUM(Daily!P81,Daily!P267,Daily!P298,Daily!P515,Daily!P732,Daily!P949)</f>
        <v>5543</v>
      </c>
      <c r="Q17" s="35">
        <f>SUM(Daily!Q81,Daily!Q267,Daily!Q298,Daily!Q515,Daily!Q732,Daily!Q949)</f>
        <v>3538</v>
      </c>
      <c r="R17" s="35">
        <f>SUM(Daily!R81,Daily!R267,Daily!R298,Daily!R515,Daily!R732,Daily!R949)</f>
        <v>6903</v>
      </c>
      <c r="S17" s="35">
        <f>SUM(Daily!S81,Daily!S267,Daily!S298,Daily!S515,Daily!S732,Daily!S949)</f>
        <v>5769</v>
      </c>
      <c r="T17" s="35">
        <f>SUM(Daily!T81,Daily!T267,Daily!T298,Daily!T515,Daily!T732,Daily!T949)</f>
        <v>525</v>
      </c>
      <c r="U17" s="35">
        <f>SUM(Daily!U81,Daily!U267,Daily!U298,Daily!U515,Daily!U732,Daily!U949)</f>
        <v>778</v>
      </c>
      <c r="V17" s="35">
        <f>SUM(Daily!V81,Daily!V267,Daily!V298,Daily!V515,Daily!V732,Daily!V949)</f>
        <v>3686</v>
      </c>
      <c r="W17" s="35">
        <f>SUM(Daily!W81,Daily!W267,Daily!W298,Daily!W515,Daily!W732,Daily!W949)</f>
        <v>6686</v>
      </c>
      <c r="X17" s="35">
        <f>SUM(Daily!X81,Daily!X267,Daily!X298,Daily!X515,Daily!X732,Daily!X949)</f>
        <v>3605</v>
      </c>
      <c r="Y17" s="35">
        <f>SUM(Daily!Y81,Daily!Y267,Daily!Y298,Daily!Y515,Daily!Y732,Daily!Y949)</f>
        <v>1578</v>
      </c>
      <c r="Z17" s="35">
        <f>SUM(Daily!Z81,Daily!Z267,Daily!Z298,Daily!Z515,Daily!Z732,Daily!Z949)</f>
        <v>11916</v>
      </c>
      <c r="AA17" s="35">
        <f>SUM(Daily!AA81,Daily!AA267,Daily!AA298,Daily!AA515,Daily!AA732,Daily!AA949)</f>
        <v>12754</v>
      </c>
      <c r="AB17" s="112">
        <f t="shared" si="0"/>
        <v>71254</v>
      </c>
      <c r="AC17" s="19">
        <f t="shared" si="0"/>
        <v>70335</v>
      </c>
    </row>
    <row r="18" spans="1:29" ht="14.25" thickTop="1" thickBot="1" x14ac:dyDescent="0.25">
      <c r="A18" s="93" t="s">
        <v>27</v>
      </c>
      <c r="B18" s="35">
        <f>SUM(Daily!B82,Daily!B268,Daily!B299,Daily!B516,Daily!B733,Daily!B950)</f>
        <v>7287</v>
      </c>
      <c r="C18" s="35">
        <f>SUM(Daily!C82,Daily!C268,Daily!C299,Daily!C516,Daily!C733,Daily!C950)</f>
        <v>7849</v>
      </c>
      <c r="D18" s="35">
        <f>SUM(Daily!D82,Daily!D268,Daily!D299,Daily!D516,Daily!D733,Daily!D950)</f>
        <v>2804</v>
      </c>
      <c r="E18" s="35">
        <f>SUM(Daily!E82,Daily!E268,Daily!E299,Daily!E516,Daily!E733,Daily!E950)</f>
        <v>2445</v>
      </c>
      <c r="F18" s="35">
        <f>SUM(Daily!F82,Daily!F268,Daily!F299,Daily!F516,Daily!F733,Daily!F950)</f>
        <v>5615</v>
      </c>
      <c r="G18" s="35">
        <f>SUM(Daily!G82,Daily!G268,Daily!G299,Daily!G516,Daily!G733,Daily!G950)</f>
        <v>4802</v>
      </c>
      <c r="H18" s="35">
        <f>SUM(Daily!H82,Daily!H268,Daily!H299,Daily!H516,Daily!H733,Daily!H950)</f>
        <v>11812</v>
      </c>
      <c r="I18" s="35">
        <f>SUM(Daily!I82,Daily!I268,Daily!I299,Daily!I516,Daily!I733,Daily!I950)</f>
        <v>10996</v>
      </c>
      <c r="J18" s="35">
        <f>SUM(Daily!J82,Daily!J268,Daily!J299,Daily!J516,Daily!J733,Daily!J950)</f>
        <v>979</v>
      </c>
      <c r="K18" s="35">
        <f>SUM(Daily!K82,Daily!K268,Daily!K299,Daily!K516,Daily!K733,Daily!K950)</f>
        <v>1039</v>
      </c>
      <c r="L18" s="35">
        <f>SUM(Daily!L82,Daily!L268,Daily!L299,Daily!L516,Daily!L733,Daily!L950)</f>
        <v>3600</v>
      </c>
      <c r="M18" s="35">
        <f>SUM(Daily!M82,Daily!M268,Daily!M299,Daily!M516,Daily!M733,Daily!M950)</f>
        <v>4670</v>
      </c>
      <c r="N18" s="35">
        <f>SUM(Daily!N82,Daily!N268,Daily!N299,Daily!N516,Daily!N733,Daily!N950)</f>
        <v>9099</v>
      </c>
      <c r="O18" s="35">
        <f>SUM(Daily!O82,Daily!O268,Daily!O299,Daily!O516,Daily!O733,Daily!O950)</f>
        <v>8704</v>
      </c>
      <c r="P18" s="35">
        <f>SUM(Daily!P82,Daily!P268,Daily!P299,Daily!P516,Daily!P733,Daily!P950)</f>
        <v>5541</v>
      </c>
      <c r="Q18" s="35">
        <f>SUM(Daily!Q82,Daily!Q268,Daily!Q299,Daily!Q516,Daily!Q733,Daily!Q950)</f>
        <v>3897</v>
      </c>
      <c r="R18" s="35">
        <f>SUM(Daily!R82,Daily!R268,Daily!R299,Daily!R516,Daily!R733,Daily!R950)</f>
        <v>6987</v>
      </c>
      <c r="S18" s="35">
        <f>SUM(Daily!S82,Daily!S268,Daily!S299,Daily!S516,Daily!S733,Daily!S950)</f>
        <v>6309</v>
      </c>
      <c r="T18" s="35">
        <f>SUM(Daily!T82,Daily!T268,Daily!T299,Daily!T516,Daily!T733,Daily!T950)</f>
        <v>673</v>
      </c>
      <c r="U18" s="35">
        <f>SUM(Daily!U82,Daily!U268,Daily!U299,Daily!U516,Daily!U733,Daily!U950)</f>
        <v>678</v>
      </c>
      <c r="V18" s="35">
        <f>SUM(Daily!V82,Daily!V268,Daily!V299,Daily!V516,Daily!V733,Daily!V950)</f>
        <v>4932</v>
      </c>
      <c r="W18" s="35">
        <f>SUM(Daily!W82,Daily!W268,Daily!W299,Daily!W516,Daily!W733,Daily!W950)</f>
        <v>6451</v>
      </c>
      <c r="X18" s="35">
        <f>SUM(Daily!X82,Daily!X268,Daily!X299,Daily!X516,Daily!X733,Daily!X950)</f>
        <v>3689</v>
      </c>
      <c r="Y18" s="35">
        <f>SUM(Daily!Y82,Daily!Y268,Daily!Y299,Daily!Y516,Daily!Y733,Daily!Y950)</f>
        <v>1661</v>
      </c>
      <c r="Z18" s="35">
        <f>SUM(Daily!Z82,Daily!Z268,Daily!Z299,Daily!Z516,Daily!Z733,Daily!Z950)</f>
        <v>12625</v>
      </c>
      <c r="AA18" s="35">
        <f>SUM(Daily!AA82,Daily!AA268,Daily!AA299,Daily!AA516,Daily!AA733,Daily!AA950)</f>
        <v>13887</v>
      </c>
      <c r="AB18" s="112">
        <f t="shared" si="0"/>
        <v>75643</v>
      </c>
      <c r="AC18" s="19">
        <f t="shared" si="0"/>
        <v>73388</v>
      </c>
    </row>
    <row r="19" spans="1:29" ht="14.25" thickTop="1" thickBot="1" x14ac:dyDescent="0.25">
      <c r="A19" s="94" t="s">
        <v>28</v>
      </c>
      <c r="B19" s="35">
        <f>SUM(Daily!B83,Daily!B269,Daily!B300,Daily!B517,Daily!B734,Daily!B951)</f>
        <v>7987</v>
      </c>
      <c r="C19" s="35">
        <f>SUM(Daily!C83,Daily!C269,Daily!C300,Daily!C517,Daily!C734,Daily!C951)</f>
        <v>8899</v>
      </c>
      <c r="D19" s="35">
        <f>SUM(Daily!D83,Daily!D269,Daily!D300,Daily!D517,Daily!D734,Daily!D951)</f>
        <v>2711</v>
      </c>
      <c r="E19" s="35">
        <f>SUM(Daily!E83,Daily!E269,Daily!E300,Daily!E517,Daily!E734,Daily!E951)</f>
        <v>2462</v>
      </c>
      <c r="F19" s="35">
        <f>SUM(Daily!F83,Daily!F269,Daily!F300,Daily!F517,Daily!F734,Daily!F951)</f>
        <v>5963</v>
      </c>
      <c r="G19" s="35">
        <f>SUM(Daily!G83,Daily!G269,Daily!G300,Daily!G517,Daily!G734,Daily!G951)</f>
        <v>5800</v>
      </c>
      <c r="H19" s="35">
        <f>SUM(Daily!H83,Daily!H269,Daily!H300,Daily!H517,Daily!H734,Daily!H951)</f>
        <v>12326</v>
      </c>
      <c r="I19" s="35">
        <f>SUM(Daily!I83,Daily!I269,Daily!I300,Daily!I517,Daily!I734,Daily!I951)</f>
        <v>12717</v>
      </c>
      <c r="J19" s="35">
        <f>SUM(Daily!J83,Daily!J269,Daily!J300,Daily!J517,Daily!J734,Daily!J951)</f>
        <v>1150</v>
      </c>
      <c r="K19" s="35">
        <f>SUM(Daily!K83,Daily!K269,Daily!K300,Daily!K517,Daily!K734,Daily!K951)</f>
        <v>938</v>
      </c>
      <c r="L19" s="35">
        <f>SUM(Daily!L83,Daily!L269,Daily!L300,Daily!L517,Daily!L734,Daily!L951)</f>
        <v>4916</v>
      </c>
      <c r="M19" s="35">
        <f>SUM(Daily!M83,Daily!M269,Daily!M300,Daily!M517,Daily!M734,Daily!M951)</f>
        <v>4423</v>
      </c>
      <c r="N19" s="35">
        <f>SUM(Daily!N83,Daily!N269,Daily!N300,Daily!N517,Daily!N734,Daily!N951)</f>
        <v>11273</v>
      </c>
      <c r="O19" s="35">
        <f>SUM(Daily!O83,Daily!O269,Daily!O300,Daily!O517,Daily!O734,Daily!O951)</f>
        <v>9113</v>
      </c>
      <c r="P19" s="35">
        <f>SUM(Daily!P83,Daily!P269,Daily!P300,Daily!P517,Daily!P734,Daily!P951)</f>
        <v>6143</v>
      </c>
      <c r="Q19" s="35">
        <f>SUM(Daily!Q83,Daily!Q269,Daily!Q300,Daily!Q517,Daily!Q734,Daily!Q951)</f>
        <v>4352</v>
      </c>
      <c r="R19" s="35">
        <f>SUM(Daily!R83,Daily!R269,Daily!R300,Daily!R517,Daily!R734,Daily!R951)</f>
        <v>6938</v>
      </c>
      <c r="S19" s="35">
        <f>SUM(Daily!S83,Daily!S269,Daily!S300,Daily!S517,Daily!S734,Daily!S951)</f>
        <v>7475</v>
      </c>
      <c r="T19" s="35">
        <f>SUM(Daily!T83,Daily!T269,Daily!T300,Daily!T517,Daily!T734,Daily!T951)</f>
        <v>782</v>
      </c>
      <c r="U19" s="35">
        <f>SUM(Daily!U83,Daily!U269,Daily!U300,Daily!U517,Daily!U734,Daily!U951)</f>
        <v>696</v>
      </c>
      <c r="V19" s="35">
        <f>SUM(Daily!V83,Daily!V269,Daily!V300,Daily!V517,Daily!V734,Daily!V951)</f>
        <v>6363</v>
      </c>
      <c r="W19" s="35">
        <f>SUM(Daily!W83,Daily!W269,Daily!W300,Daily!W517,Daily!W734,Daily!W951)</f>
        <v>6668</v>
      </c>
      <c r="X19" s="35">
        <f>SUM(Daily!X83,Daily!X269,Daily!X300,Daily!X517,Daily!X734,Daily!X951)</f>
        <v>4231</v>
      </c>
      <c r="Y19" s="35">
        <f>SUM(Daily!Y83,Daily!Y269,Daily!Y300,Daily!Y517,Daily!Y734,Daily!Y951)</f>
        <v>1850</v>
      </c>
      <c r="Z19" s="35">
        <f>SUM(Daily!Z83,Daily!Z269,Daily!Z300,Daily!Z517,Daily!Z734,Daily!Z951)</f>
        <v>12818</v>
      </c>
      <c r="AA19" s="35">
        <f>SUM(Daily!AA83,Daily!AA269,Daily!AA300,Daily!AA517,Daily!AA734,Daily!AA951)</f>
        <v>14428</v>
      </c>
      <c r="AB19" s="112">
        <f t="shared" si="0"/>
        <v>83601</v>
      </c>
      <c r="AC19" s="19">
        <f t="shared" si="0"/>
        <v>79821</v>
      </c>
    </row>
    <row r="20" spans="1:29" ht="14.25" thickTop="1" thickBot="1" x14ac:dyDescent="0.25">
      <c r="A20" s="93" t="s">
        <v>29</v>
      </c>
      <c r="B20" s="35">
        <f>SUM(Daily!B84,Daily!B270,Daily!B301,Daily!B518,Daily!B735,Daily!B952)</f>
        <v>8800</v>
      </c>
      <c r="C20" s="35">
        <f>SUM(Daily!C84,Daily!C270,Daily!C301,Daily!C518,Daily!C735,Daily!C952)</f>
        <v>8639</v>
      </c>
      <c r="D20" s="35">
        <f>SUM(Daily!D84,Daily!D270,Daily!D301,Daily!D518,Daily!D735,Daily!D952)</f>
        <v>2822</v>
      </c>
      <c r="E20" s="35">
        <f>SUM(Daily!E84,Daily!E270,Daily!E301,Daily!E518,Daily!E735,Daily!E952)</f>
        <v>2991</v>
      </c>
      <c r="F20" s="35">
        <f>SUM(Daily!F84,Daily!F270,Daily!F301,Daily!F518,Daily!F735,Daily!F952)</f>
        <v>6149</v>
      </c>
      <c r="G20" s="35">
        <f>SUM(Daily!G84,Daily!G270,Daily!G301,Daily!G518,Daily!G735,Daily!G952)</f>
        <v>7495</v>
      </c>
      <c r="H20" s="35">
        <f>SUM(Daily!H84,Daily!H270,Daily!H301,Daily!H518,Daily!H735,Daily!H952)</f>
        <v>12203</v>
      </c>
      <c r="I20" s="35">
        <f>SUM(Daily!I84,Daily!I270,Daily!I301,Daily!I518,Daily!I735,Daily!I952)</f>
        <v>14325</v>
      </c>
      <c r="J20" s="35">
        <f>SUM(Daily!J84,Daily!J270,Daily!J301,Daily!J518,Daily!J735,Daily!J952)</f>
        <v>1409</v>
      </c>
      <c r="K20" s="35">
        <f>SUM(Daily!K84,Daily!K270,Daily!K301,Daily!K518,Daily!K735,Daily!K952)</f>
        <v>922</v>
      </c>
      <c r="L20" s="35">
        <f>SUM(Daily!L84,Daily!L270,Daily!L301,Daily!L518,Daily!L735,Daily!L952)</f>
        <v>5498</v>
      </c>
      <c r="M20" s="35">
        <f>SUM(Daily!M84,Daily!M270,Daily!M301,Daily!M518,Daily!M735,Daily!M952)</f>
        <v>3894</v>
      </c>
      <c r="N20" s="35">
        <f>SUM(Daily!N84,Daily!N270,Daily!N301,Daily!N518,Daily!N735,Daily!N952)</f>
        <v>11707</v>
      </c>
      <c r="O20" s="35">
        <f>SUM(Daily!O84,Daily!O270,Daily!O301,Daily!O518,Daily!O735,Daily!O952)</f>
        <v>10256</v>
      </c>
      <c r="P20" s="35">
        <f>SUM(Daily!P84,Daily!P270,Daily!P301,Daily!P518,Daily!P735,Daily!P952)</f>
        <v>6004</v>
      </c>
      <c r="Q20" s="35">
        <f>SUM(Daily!Q84,Daily!Q270,Daily!Q301,Daily!Q518,Daily!Q735,Daily!Q952)</f>
        <v>5298</v>
      </c>
      <c r="R20" s="35">
        <f>SUM(Daily!R84,Daily!R270,Daily!R301,Daily!R518,Daily!R735,Daily!R952)</f>
        <v>7127</v>
      </c>
      <c r="S20" s="35">
        <f>SUM(Daily!S84,Daily!S270,Daily!S301,Daily!S518,Daily!S735,Daily!S952)</f>
        <v>9077</v>
      </c>
      <c r="T20" s="35">
        <f>SUM(Daily!T84,Daily!T270,Daily!T301,Daily!T518,Daily!T735,Daily!T952)</f>
        <v>1158</v>
      </c>
      <c r="U20" s="35">
        <f>SUM(Daily!U84,Daily!U270,Daily!U301,Daily!U518,Daily!U735,Daily!U952)</f>
        <v>810</v>
      </c>
      <c r="V20" s="35">
        <f>SUM(Daily!V84,Daily!V270,Daily!V301,Daily!V518,Daily!V735,Daily!V952)</f>
        <v>6845</v>
      </c>
      <c r="W20" s="35">
        <f>SUM(Daily!W84,Daily!W270,Daily!W301,Daily!W518,Daily!W735,Daily!W952)</f>
        <v>7003</v>
      </c>
      <c r="X20" s="35">
        <f>SUM(Daily!X84,Daily!X270,Daily!X301,Daily!X518,Daily!X735,Daily!X952)</f>
        <v>4610</v>
      </c>
      <c r="Y20" s="35">
        <f>SUM(Daily!Y84,Daily!Y270,Daily!Y301,Daily!Y518,Daily!Y735,Daily!Y952)</f>
        <v>2154</v>
      </c>
      <c r="Z20" s="35">
        <f>SUM(Daily!Z84,Daily!Z270,Daily!Z301,Daily!Z518,Daily!Z735,Daily!Z952)</f>
        <v>14558</v>
      </c>
      <c r="AA20" s="35">
        <f>SUM(Daily!AA84,Daily!AA270,Daily!AA301,Daily!AA518,Daily!AA735,Daily!AA952)</f>
        <v>14074</v>
      </c>
      <c r="AB20" s="112">
        <f t="shared" si="0"/>
        <v>88890</v>
      </c>
      <c r="AC20" s="19">
        <f t="shared" si="0"/>
        <v>86938</v>
      </c>
    </row>
    <row r="21" spans="1:29" ht="14.25" thickTop="1" thickBot="1" x14ac:dyDescent="0.25">
      <c r="A21" s="94" t="s">
        <v>30</v>
      </c>
      <c r="B21" s="35">
        <f>SUM(Daily!B85,Daily!B271,Daily!B302,Daily!B519,Daily!B736,Daily!B953)</f>
        <v>9303</v>
      </c>
      <c r="C21" s="35">
        <f>SUM(Daily!C85,Daily!C271,Daily!C302,Daily!C519,Daily!C736,Daily!C953)</f>
        <v>8886</v>
      </c>
      <c r="D21" s="35">
        <f>SUM(Daily!D85,Daily!D271,Daily!D302,Daily!D519,Daily!D736,Daily!D953)</f>
        <v>2571</v>
      </c>
      <c r="E21" s="35">
        <f>SUM(Daily!E85,Daily!E271,Daily!E302,Daily!E519,Daily!E736,Daily!E953)</f>
        <v>3310</v>
      </c>
      <c r="F21" s="35">
        <f>SUM(Daily!F85,Daily!F271,Daily!F302,Daily!F519,Daily!F736,Daily!F953)</f>
        <v>6714</v>
      </c>
      <c r="G21" s="35">
        <f>SUM(Daily!G85,Daily!G271,Daily!G302,Daily!G519,Daily!G736,Daily!G953)</f>
        <v>7415</v>
      </c>
      <c r="H21" s="35">
        <f>SUM(Daily!H85,Daily!H271,Daily!H302,Daily!H519,Daily!H736,Daily!H953)</f>
        <v>12564</v>
      </c>
      <c r="I21" s="35">
        <f>SUM(Daily!I85,Daily!I271,Daily!I302,Daily!I519,Daily!I736,Daily!I953)</f>
        <v>14417</v>
      </c>
      <c r="J21" s="35">
        <f>SUM(Daily!J85,Daily!J271,Daily!J302,Daily!J519,Daily!J736,Daily!J953)</f>
        <v>1390</v>
      </c>
      <c r="K21" s="35">
        <f>SUM(Daily!K85,Daily!K271,Daily!K302,Daily!K519,Daily!K736,Daily!K953)</f>
        <v>950</v>
      </c>
      <c r="L21" s="35">
        <f>SUM(Daily!L85,Daily!L271,Daily!L302,Daily!L519,Daily!L736,Daily!L953)</f>
        <v>5674</v>
      </c>
      <c r="M21" s="35">
        <f>SUM(Daily!M85,Daily!M271,Daily!M302,Daily!M519,Daily!M736,Daily!M953)</f>
        <v>3929</v>
      </c>
      <c r="N21" s="35">
        <f>SUM(Daily!N85,Daily!N271,Daily!N302,Daily!N519,Daily!N736,Daily!N953)</f>
        <v>11680</v>
      </c>
      <c r="O21" s="35">
        <f>SUM(Daily!O85,Daily!O271,Daily!O302,Daily!O519,Daily!O736,Daily!O953)</f>
        <v>11080</v>
      </c>
      <c r="P21" s="35">
        <f>SUM(Daily!P85,Daily!P271,Daily!P302,Daily!P519,Daily!P736,Daily!P953)</f>
        <v>5330</v>
      </c>
      <c r="Q21" s="35">
        <f>SUM(Daily!Q85,Daily!Q271,Daily!Q302,Daily!Q519,Daily!Q736,Daily!Q953)</f>
        <v>6012</v>
      </c>
      <c r="R21" s="35">
        <f>SUM(Daily!R85,Daily!R271,Daily!R302,Daily!R519,Daily!R736,Daily!R953)</f>
        <v>6912</v>
      </c>
      <c r="S21" s="35">
        <f>SUM(Daily!S85,Daily!S271,Daily!S302,Daily!S519,Daily!S736,Daily!S953)</f>
        <v>9121</v>
      </c>
      <c r="T21" s="35">
        <f>SUM(Daily!T85,Daily!T271,Daily!T302,Daily!T519,Daily!T736,Daily!T953)</f>
        <v>1022</v>
      </c>
      <c r="U21" s="35">
        <f>SUM(Daily!U85,Daily!U271,Daily!U302,Daily!U519,Daily!U736,Daily!U953)</f>
        <v>979</v>
      </c>
      <c r="V21" s="35">
        <f>SUM(Daily!V85,Daily!V271,Daily!V302,Daily!V519,Daily!V736,Daily!V953)</f>
        <v>6627</v>
      </c>
      <c r="W21" s="35">
        <f>SUM(Daily!W85,Daily!W271,Daily!W302,Daily!W519,Daily!W736,Daily!W953)</f>
        <v>7025</v>
      </c>
      <c r="X21" s="35">
        <f>SUM(Daily!X85,Daily!X271,Daily!X302,Daily!X519,Daily!X736,Daily!X953)</f>
        <v>4536</v>
      </c>
      <c r="Y21" s="35">
        <f>SUM(Daily!Y85,Daily!Y271,Daily!Y302,Daily!Y519,Daily!Y736,Daily!Y953)</f>
        <v>2576</v>
      </c>
      <c r="Z21" s="35">
        <f>SUM(Daily!Z85,Daily!Z271,Daily!Z302,Daily!Z519,Daily!Z736,Daily!Z953)</f>
        <v>15058</v>
      </c>
      <c r="AA21" s="35">
        <f>SUM(Daily!AA85,Daily!AA271,Daily!AA302,Daily!AA519,Daily!AA736,Daily!AA953)</f>
        <v>14021</v>
      </c>
      <c r="AB21" s="112">
        <f t="shared" si="0"/>
        <v>89381</v>
      </c>
      <c r="AC21" s="19">
        <f t="shared" si="0"/>
        <v>89721</v>
      </c>
    </row>
    <row r="22" spans="1:29" ht="14.25" thickTop="1" thickBot="1" x14ac:dyDescent="0.25">
      <c r="A22" s="93" t="s">
        <v>31</v>
      </c>
      <c r="B22" s="35">
        <f>SUM(Daily!B86,Daily!B272,Daily!B303,Daily!B520,Daily!B737,Daily!B954)</f>
        <v>9480</v>
      </c>
      <c r="C22" s="35">
        <f>SUM(Daily!C86,Daily!C272,Daily!C303,Daily!C520,Daily!C737,Daily!C954)</f>
        <v>8210</v>
      </c>
      <c r="D22" s="35">
        <f>SUM(Daily!D86,Daily!D272,Daily!D303,Daily!D520,Daily!D737,Daily!D954)</f>
        <v>2372</v>
      </c>
      <c r="E22" s="35">
        <f>SUM(Daily!E86,Daily!E272,Daily!E303,Daily!E520,Daily!E737,Daily!E954)</f>
        <v>3079</v>
      </c>
      <c r="F22" s="35">
        <f>SUM(Daily!F86,Daily!F272,Daily!F303,Daily!F520,Daily!F737,Daily!F954)</f>
        <v>5594</v>
      </c>
      <c r="G22" s="35">
        <f>SUM(Daily!G86,Daily!G272,Daily!G303,Daily!G520,Daily!G737,Daily!G954)</f>
        <v>6736</v>
      </c>
      <c r="H22" s="35">
        <f>SUM(Daily!H86,Daily!H272,Daily!H303,Daily!H520,Daily!H737,Daily!H954)</f>
        <v>12264</v>
      </c>
      <c r="I22" s="35">
        <f>SUM(Daily!I86,Daily!I272,Daily!I303,Daily!I520,Daily!I737,Daily!I954)</f>
        <v>13894</v>
      </c>
      <c r="J22" s="35">
        <f>SUM(Daily!J86,Daily!J272,Daily!J303,Daily!J520,Daily!J737,Daily!J954)</f>
        <v>1534</v>
      </c>
      <c r="K22" s="35">
        <f>SUM(Daily!K86,Daily!K272,Daily!K303,Daily!K520,Daily!K737,Daily!K954)</f>
        <v>787</v>
      </c>
      <c r="L22" s="35">
        <f>SUM(Daily!L86,Daily!L272,Daily!L303,Daily!L520,Daily!L737,Daily!L954)</f>
        <v>6451</v>
      </c>
      <c r="M22" s="35">
        <f>SUM(Daily!M86,Daily!M272,Daily!M303,Daily!M520,Daily!M737,Daily!M954)</f>
        <v>3267</v>
      </c>
      <c r="N22" s="35">
        <f>SUM(Daily!N86,Daily!N272,Daily!N303,Daily!N520,Daily!N737,Daily!N954)</f>
        <v>12346</v>
      </c>
      <c r="O22" s="35">
        <f>SUM(Daily!O86,Daily!O272,Daily!O303,Daily!O520,Daily!O737,Daily!O954)</f>
        <v>10680</v>
      </c>
      <c r="P22" s="35">
        <f>SUM(Daily!P86,Daily!P272,Daily!P303,Daily!P520,Daily!P737,Daily!P954)</f>
        <v>4308</v>
      </c>
      <c r="Q22" s="35">
        <f>SUM(Daily!Q86,Daily!Q272,Daily!Q303,Daily!Q520,Daily!Q737,Daily!Q954)</f>
        <v>6670</v>
      </c>
      <c r="R22" s="35">
        <f>SUM(Daily!R86,Daily!R272,Daily!R303,Daily!R520,Daily!R737,Daily!R954)</f>
        <v>5760</v>
      </c>
      <c r="S22" s="35">
        <f>SUM(Daily!S86,Daily!S272,Daily!S303,Daily!S520,Daily!S737,Daily!S954)</f>
        <v>9653</v>
      </c>
      <c r="T22" s="35">
        <f>SUM(Daily!T86,Daily!T272,Daily!T303,Daily!T520,Daily!T737,Daily!T954)</f>
        <v>927</v>
      </c>
      <c r="U22" s="35">
        <f>SUM(Daily!U86,Daily!U272,Daily!U303,Daily!U520,Daily!U737,Daily!U954)</f>
        <v>1016</v>
      </c>
      <c r="V22" s="35">
        <f>SUM(Daily!V86,Daily!V272,Daily!V303,Daily!V520,Daily!V737,Daily!V954)</f>
        <v>7603</v>
      </c>
      <c r="W22" s="35">
        <f>SUM(Daily!W86,Daily!W272,Daily!W303,Daily!W520,Daily!W737,Daily!W954)</f>
        <v>6390</v>
      </c>
      <c r="X22" s="35">
        <f>SUM(Daily!X86,Daily!X272,Daily!X303,Daily!X520,Daily!X737,Daily!X954)</f>
        <v>4327</v>
      </c>
      <c r="Y22" s="35">
        <f>SUM(Daily!Y86,Daily!Y272,Daily!Y303,Daily!Y520,Daily!Y737,Daily!Y954)</f>
        <v>2650</v>
      </c>
      <c r="Z22" s="35">
        <f>SUM(Daily!Z86,Daily!Z272,Daily!Z303,Daily!Z520,Daily!Z737,Daily!Z954)</f>
        <v>14765</v>
      </c>
      <c r="AA22" s="35">
        <f>SUM(Daily!AA86,Daily!AA272,Daily!AA303,Daily!AA520,Daily!AA737,Daily!AA954)</f>
        <v>12928</v>
      </c>
      <c r="AB22" s="112">
        <f t="shared" si="0"/>
        <v>87731</v>
      </c>
      <c r="AC22" s="19">
        <f t="shared" si="0"/>
        <v>85960</v>
      </c>
    </row>
    <row r="23" spans="1:29" ht="14.25" thickTop="1" thickBot="1" x14ac:dyDescent="0.25">
      <c r="A23" s="94" t="s">
        <v>32</v>
      </c>
      <c r="B23" s="35">
        <f>SUM(Daily!B87,Daily!B273,Daily!B304,Daily!B521,Daily!B738,Daily!B955)</f>
        <v>9098</v>
      </c>
      <c r="C23" s="35">
        <f>SUM(Daily!C87,Daily!C273,Daily!C304,Daily!C521,Daily!C738,Daily!C955)</f>
        <v>7897</v>
      </c>
      <c r="D23" s="35">
        <f>SUM(Daily!D87,Daily!D273,Daily!D304,Daily!D521,Daily!D738,Daily!D955)</f>
        <v>2163</v>
      </c>
      <c r="E23" s="35">
        <f>SUM(Daily!E87,Daily!E273,Daily!E304,Daily!E521,Daily!E738,Daily!E955)</f>
        <v>3342</v>
      </c>
      <c r="F23" s="35">
        <f>SUM(Daily!F87,Daily!F273,Daily!F304,Daily!F521,Daily!F738,Daily!F955)</f>
        <v>5120</v>
      </c>
      <c r="G23" s="35">
        <f>SUM(Daily!G87,Daily!G273,Daily!G304,Daily!G521,Daily!G738,Daily!G955)</f>
        <v>8207</v>
      </c>
      <c r="H23" s="35">
        <f>SUM(Daily!H87,Daily!H273,Daily!H304,Daily!H521,Daily!H738,Daily!H955)</f>
        <v>11444</v>
      </c>
      <c r="I23" s="35">
        <f>SUM(Daily!I87,Daily!I273,Daily!I304,Daily!I521,Daily!I738,Daily!I955)</f>
        <v>14852</v>
      </c>
      <c r="J23" s="35">
        <f>SUM(Daily!J87,Daily!J273,Daily!J304,Daily!J521,Daily!J738,Daily!J955)</f>
        <v>1559</v>
      </c>
      <c r="K23" s="35">
        <f>SUM(Daily!K87,Daily!K273,Daily!K304,Daily!K521,Daily!K738,Daily!K955)</f>
        <v>814</v>
      </c>
      <c r="L23" s="35">
        <f>SUM(Daily!L87,Daily!L273,Daily!L304,Daily!L521,Daily!L738,Daily!L955)</f>
        <v>6426</v>
      </c>
      <c r="M23" s="35">
        <f>SUM(Daily!M87,Daily!M273,Daily!M304,Daily!M521,Daily!M738,Daily!M955)</f>
        <v>2849</v>
      </c>
      <c r="N23" s="35">
        <f>SUM(Daily!N87,Daily!N273,Daily!N304,Daily!N521,Daily!N738,Daily!N955)</f>
        <v>11618</v>
      </c>
      <c r="O23" s="35">
        <f>SUM(Daily!O87,Daily!O273,Daily!O304,Daily!O521,Daily!O738,Daily!O955)</f>
        <v>10239</v>
      </c>
      <c r="P23" s="35">
        <f>SUM(Daily!P87,Daily!P273,Daily!P304,Daily!P521,Daily!P738,Daily!P955)</f>
        <v>3573</v>
      </c>
      <c r="Q23" s="35">
        <f>SUM(Daily!Q87,Daily!Q273,Daily!Q304,Daily!Q521,Daily!Q738,Daily!Q955)</f>
        <v>6908</v>
      </c>
      <c r="R23" s="35">
        <f>SUM(Daily!R87,Daily!R273,Daily!R304,Daily!R521,Daily!R738,Daily!R955)</f>
        <v>5480</v>
      </c>
      <c r="S23" s="35">
        <f>SUM(Daily!S87,Daily!S273,Daily!S304,Daily!S521,Daily!S738,Daily!S955)</f>
        <v>9716</v>
      </c>
      <c r="T23" s="35">
        <f>SUM(Daily!T87,Daily!T273,Daily!T304,Daily!T521,Daily!T738,Daily!T955)</f>
        <v>785</v>
      </c>
      <c r="U23" s="35">
        <f>SUM(Daily!U87,Daily!U273,Daily!U304,Daily!U521,Daily!U738,Daily!U955)</f>
        <v>1015</v>
      </c>
      <c r="V23" s="35">
        <f>SUM(Daily!V87,Daily!V273,Daily!V304,Daily!V521,Daily!V738,Daily!V955)</f>
        <v>8703</v>
      </c>
      <c r="W23" s="35">
        <f>SUM(Daily!W87,Daily!W273,Daily!W304,Daily!W521,Daily!W738,Daily!W955)</f>
        <v>6037</v>
      </c>
      <c r="X23" s="35">
        <f>SUM(Daily!X87,Daily!X273,Daily!X304,Daily!X521,Daily!X738,Daily!X955)</f>
        <v>3543</v>
      </c>
      <c r="Y23" s="35">
        <f>SUM(Daily!Y87,Daily!Y273,Daily!Y304,Daily!Y521,Daily!Y738,Daily!Y955)</f>
        <v>2858</v>
      </c>
      <c r="Z23" s="35">
        <f>SUM(Daily!Z87,Daily!Z273,Daily!Z304,Daily!Z521,Daily!Z738,Daily!Z955)</f>
        <v>12934</v>
      </c>
      <c r="AA23" s="35">
        <f>SUM(Daily!AA87,Daily!AA273,Daily!AA304,Daily!AA521,Daily!AA738,Daily!AA955)</f>
        <v>13644</v>
      </c>
      <c r="AB23" s="112">
        <f t="shared" si="0"/>
        <v>82446</v>
      </c>
      <c r="AC23" s="19">
        <f t="shared" si="0"/>
        <v>88378</v>
      </c>
    </row>
    <row r="24" spans="1:29" ht="14.25" thickTop="1" thickBot="1" x14ac:dyDescent="0.25">
      <c r="A24" s="93" t="s">
        <v>33</v>
      </c>
      <c r="B24" s="35">
        <f>SUM(Daily!B88,Daily!B274,Daily!B305,Daily!B522,Daily!B739,Daily!B956)</f>
        <v>8058</v>
      </c>
      <c r="C24" s="35">
        <f>SUM(Daily!C88,Daily!C274,Daily!C305,Daily!C522,Daily!C739,Daily!C956)</f>
        <v>6117</v>
      </c>
      <c r="D24" s="35">
        <f>SUM(Daily!D88,Daily!D274,Daily!D305,Daily!D522,Daily!D739,Daily!D956)</f>
        <v>1600</v>
      </c>
      <c r="E24" s="35">
        <f>SUM(Daily!E88,Daily!E274,Daily!E305,Daily!E522,Daily!E739,Daily!E956)</f>
        <v>3023</v>
      </c>
      <c r="F24" s="35">
        <f>SUM(Daily!F88,Daily!F274,Daily!F305,Daily!F522,Daily!F739,Daily!F956)</f>
        <v>4873</v>
      </c>
      <c r="G24" s="35">
        <f>SUM(Daily!G88,Daily!G274,Daily!G305,Daily!G522,Daily!G739,Daily!G956)</f>
        <v>6856</v>
      </c>
      <c r="H24" s="35">
        <f>SUM(Daily!H88,Daily!H274,Daily!H305,Daily!H522,Daily!H739,Daily!H956)</f>
        <v>10232</v>
      </c>
      <c r="I24" s="35">
        <f>SUM(Daily!I88,Daily!I274,Daily!I305,Daily!I522,Daily!I739,Daily!I956)</f>
        <v>12061</v>
      </c>
      <c r="J24" s="35">
        <f>SUM(Daily!J88,Daily!J274,Daily!J305,Daily!J522,Daily!J739,Daily!J956)</f>
        <v>1376</v>
      </c>
      <c r="K24" s="35">
        <f>SUM(Daily!K88,Daily!K274,Daily!K305,Daily!K522,Daily!K739,Daily!K956)</f>
        <v>615</v>
      </c>
      <c r="L24" s="35">
        <f>SUM(Daily!L88,Daily!L274,Daily!L305,Daily!L522,Daily!L739,Daily!L956)</f>
        <v>5179</v>
      </c>
      <c r="M24" s="35">
        <f>SUM(Daily!M88,Daily!M274,Daily!M305,Daily!M522,Daily!M739,Daily!M956)</f>
        <v>2409</v>
      </c>
      <c r="N24" s="35">
        <f>SUM(Daily!N88,Daily!N274,Daily!N305,Daily!N522,Daily!N739,Daily!N956)</f>
        <v>9438</v>
      </c>
      <c r="O24" s="35">
        <f>SUM(Daily!O88,Daily!O274,Daily!O305,Daily!O522,Daily!O739,Daily!O956)</f>
        <v>9262</v>
      </c>
      <c r="P24" s="35">
        <f>SUM(Daily!P88,Daily!P274,Daily!P305,Daily!P522,Daily!P739,Daily!P956)</f>
        <v>2738</v>
      </c>
      <c r="Q24" s="35">
        <f>SUM(Daily!Q88,Daily!Q274,Daily!Q305,Daily!Q522,Daily!Q739,Daily!Q956)</f>
        <v>6524</v>
      </c>
      <c r="R24" s="35">
        <f>SUM(Daily!R88,Daily!R274,Daily!R305,Daily!R522,Daily!R739,Daily!R956)</f>
        <v>4803</v>
      </c>
      <c r="S24" s="35">
        <f>SUM(Daily!S88,Daily!S274,Daily!S305,Daily!S522,Daily!S739,Daily!S956)</f>
        <v>7827</v>
      </c>
      <c r="T24" s="35">
        <f>SUM(Daily!T88,Daily!T274,Daily!T305,Daily!T522,Daily!T739,Daily!T956)</f>
        <v>551</v>
      </c>
      <c r="U24" s="35">
        <f>SUM(Daily!U88,Daily!U274,Daily!U305,Daily!U522,Daily!U739,Daily!U956)</f>
        <v>1030</v>
      </c>
      <c r="V24" s="35">
        <f>SUM(Daily!V88,Daily!V274,Daily!V305,Daily!V522,Daily!V739,Daily!V956)</f>
        <v>7150</v>
      </c>
      <c r="W24" s="35">
        <f>SUM(Daily!W88,Daily!W274,Daily!W305,Daily!W522,Daily!W739,Daily!W956)</f>
        <v>4780</v>
      </c>
      <c r="X24" s="35">
        <f>SUM(Daily!X88,Daily!X274,Daily!X305,Daily!X522,Daily!X739,Daily!X956)</f>
        <v>2606</v>
      </c>
      <c r="Y24" s="35">
        <f>SUM(Daily!Y88,Daily!Y274,Daily!Y305,Daily!Y522,Daily!Y739,Daily!Y956)</f>
        <v>2394</v>
      </c>
      <c r="Z24" s="35">
        <f>SUM(Daily!Z88,Daily!Z274,Daily!Z305,Daily!Z522,Daily!Z739,Daily!Z956)</f>
        <v>11244</v>
      </c>
      <c r="AA24" s="35">
        <f>SUM(Daily!AA88,Daily!AA274,Daily!AA305,Daily!AA522,Daily!AA739,Daily!AA956)</f>
        <v>9986</v>
      </c>
      <c r="AB24" s="112">
        <f t="shared" si="0"/>
        <v>69848</v>
      </c>
      <c r="AC24" s="19">
        <f t="shared" si="0"/>
        <v>72884</v>
      </c>
    </row>
    <row r="25" spans="1:29" ht="14.25" thickTop="1" thickBot="1" x14ac:dyDescent="0.25">
      <c r="A25" s="94" t="s">
        <v>34</v>
      </c>
      <c r="B25" s="35">
        <f>SUM(Daily!B89,Daily!B275,Daily!B306,Daily!B523,Daily!B740,Daily!B957)</f>
        <v>2866</v>
      </c>
      <c r="C25" s="35">
        <f>SUM(Daily!C89,Daily!C275,Daily!C306,Daily!C523,Daily!C740,Daily!C957)</f>
        <v>4713</v>
      </c>
      <c r="D25" s="35">
        <f>SUM(Daily!D89,Daily!D275,Daily!D306,Daily!D523,Daily!D740,Daily!D957)</f>
        <v>818</v>
      </c>
      <c r="E25" s="35">
        <f>SUM(Daily!E89,Daily!E275,Daily!E306,Daily!E523,Daily!E740,Daily!E957)</f>
        <v>2696</v>
      </c>
      <c r="F25" s="35">
        <f>SUM(Daily!F89,Daily!F275,Daily!F306,Daily!F523,Daily!F740,Daily!F957)</f>
        <v>2263</v>
      </c>
      <c r="G25" s="35">
        <f>SUM(Daily!G89,Daily!G275,Daily!G306,Daily!G523,Daily!G740,Daily!G957)</f>
        <v>6361</v>
      </c>
      <c r="H25" s="35">
        <f>SUM(Daily!H89,Daily!H275,Daily!H306,Daily!H523,Daily!H740,Daily!H957)</f>
        <v>5619</v>
      </c>
      <c r="I25" s="35">
        <f>SUM(Daily!I89,Daily!I275,Daily!I306,Daily!I523,Daily!I740,Daily!I957)</f>
        <v>9869</v>
      </c>
      <c r="J25" s="35">
        <f>SUM(Daily!J89,Daily!J275,Daily!J306,Daily!J523,Daily!J740,Daily!J957)</f>
        <v>1358</v>
      </c>
      <c r="K25" s="35">
        <f>SUM(Daily!K89,Daily!K275,Daily!K306,Daily!K523,Daily!K740,Daily!K957)</f>
        <v>483</v>
      </c>
      <c r="L25" s="35">
        <f>SUM(Daily!L89,Daily!L275,Daily!L306,Daily!L523,Daily!L740,Daily!L957)</f>
        <v>4303</v>
      </c>
      <c r="M25" s="35">
        <f>SUM(Daily!M89,Daily!M275,Daily!M306,Daily!M523,Daily!M740,Daily!M957)</f>
        <v>1828</v>
      </c>
      <c r="N25" s="35">
        <f>SUM(Daily!N89,Daily!N275,Daily!N306,Daily!N523,Daily!N740,Daily!N957)</f>
        <v>9273</v>
      </c>
      <c r="O25" s="35">
        <f>SUM(Daily!O89,Daily!O275,Daily!O306,Daily!O523,Daily!O740,Daily!O957)</f>
        <v>7711</v>
      </c>
      <c r="P25" s="35">
        <f>SUM(Daily!P89,Daily!P275,Daily!P306,Daily!P523,Daily!P740,Daily!P957)</f>
        <v>2215</v>
      </c>
      <c r="Q25" s="35">
        <f>SUM(Daily!Q89,Daily!Q275,Daily!Q306,Daily!Q523,Daily!Q740,Daily!Q957)</f>
        <v>5625</v>
      </c>
      <c r="R25" s="35">
        <f>SUM(Daily!R89,Daily!R275,Daily!R306,Daily!R523,Daily!R740,Daily!R957)</f>
        <v>3889</v>
      </c>
      <c r="S25" s="35">
        <f>SUM(Daily!S89,Daily!S275,Daily!S306,Daily!S523,Daily!S740,Daily!S957)</f>
        <v>7033</v>
      </c>
      <c r="T25" s="35">
        <f>SUM(Daily!T89,Daily!T275,Daily!T306,Daily!T523,Daily!T740,Daily!T957)</f>
        <v>514</v>
      </c>
      <c r="U25" s="35">
        <f>SUM(Daily!U89,Daily!U275,Daily!U306,Daily!U523,Daily!U740,Daily!U957)</f>
        <v>800</v>
      </c>
      <c r="V25" s="35">
        <f>SUM(Daily!V89,Daily!V275,Daily!V306,Daily!V523,Daily!V740,Daily!V957)</f>
        <v>6177</v>
      </c>
      <c r="W25" s="35">
        <f>SUM(Daily!W89,Daily!W275,Daily!W306,Daily!W523,Daily!W740,Daily!W957)</f>
        <v>3687</v>
      </c>
      <c r="X25" s="35">
        <f>SUM(Daily!X89,Daily!X275,Daily!X306,Daily!X523,Daily!X740,Daily!X957)</f>
        <v>1842</v>
      </c>
      <c r="Y25" s="35">
        <f>SUM(Daily!Y89,Daily!Y275,Daily!Y306,Daily!Y523,Daily!Y740,Daily!Y957)</f>
        <v>2103</v>
      </c>
      <c r="Z25" s="35">
        <f>SUM(Daily!Z89,Daily!Z275,Daily!Z306,Daily!Z523,Daily!Z740,Daily!Z957)</f>
        <v>7623</v>
      </c>
      <c r="AA25" s="35">
        <f>SUM(Daily!AA89,Daily!AA275,Daily!AA306,Daily!AA523,Daily!AA740,Daily!AA957)</f>
        <v>8959</v>
      </c>
      <c r="AB25" s="112">
        <f>B25+D25+F25+H25+J25+L25+N25+P25+R25+T25+V25+X25+Z25</f>
        <v>48760</v>
      </c>
      <c r="AC25" s="19">
        <f t="shared" si="0"/>
        <v>61868</v>
      </c>
    </row>
    <row r="26" spans="1:29" ht="14.25" thickTop="1" thickBot="1" x14ac:dyDescent="0.25">
      <c r="A26" s="93" t="s">
        <v>35</v>
      </c>
      <c r="B26" s="35">
        <f>SUM(Daily!B90,Daily!B276,Daily!B307,Daily!B524,Daily!B741,Daily!B958)</f>
        <v>0</v>
      </c>
      <c r="C26" s="35">
        <f>SUM(Daily!C90,Daily!C276,Daily!C307,Daily!C524,Daily!C741,Daily!C958)</f>
        <v>2674</v>
      </c>
      <c r="D26" s="35">
        <f>SUM(Daily!D90,Daily!D276,Daily!D307,Daily!D524,Daily!D741,Daily!D958)</f>
        <v>33</v>
      </c>
      <c r="E26" s="35">
        <f>SUM(Daily!E90,Daily!E276,Daily!E307,Daily!E524,Daily!E741,Daily!E958)</f>
        <v>1732</v>
      </c>
      <c r="F26" s="35">
        <f>SUM(Daily!F90,Daily!F276,Daily!F307,Daily!F524,Daily!F741,Daily!F958)</f>
        <v>110</v>
      </c>
      <c r="G26" s="35">
        <f>SUM(Daily!G90,Daily!G276,Daily!G307,Daily!G524,Daily!G741,Daily!G958)</f>
        <v>4551</v>
      </c>
      <c r="H26" s="35">
        <f>SUM(Daily!H90,Daily!H276,Daily!H307,Daily!H524,Daily!H741,Daily!H958)</f>
        <v>548</v>
      </c>
      <c r="I26" s="35">
        <f>SUM(Daily!I90,Daily!I276,Daily!I307,Daily!I524,Daily!I741,Daily!I958)</f>
        <v>5085</v>
      </c>
      <c r="J26" s="35">
        <f>SUM(Daily!J90,Daily!J276,Daily!J307,Daily!J524,Daily!J741,Daily!J958)</f>
        <v>398</v>
      </c>
      <c r="K26" s="35">
        <f>SUM(Daily!K90,Daily!K276,Daily!K307,Daily!K524,Daily!K741,Daily!K958)</f>
        <v>317</v>
      </c>
      <c r="L26" s="35">
        <f>SUM(Daily!L90,Daily!L276,Daily!L307,Daily!L524,Daily!L741,Daily!L958)</f>
        <v>3683</v>
      </c>
      <c r="M26" s="35">
        <f>SUM(Daily!M90,Daily!M276,Daily!M307,Daily!M524,Daily!M741,Daily!M958)</f>
        <v>452</v>
      </c>
      <c r="N26" s="35">
        <f>SUM(Daily!N90,Daily!N276,Daily!N307,Daily!N524,Daily!N741,Daily!N958)</f>
        <v>2766</v>
      </c>
      <c r="O26" s="35">
        <f>SUM(Daily!O90,Daily!O276,Daily!O307,Daily!O524,Daily!O741,Daily!O958)</f>
        <v>1500</v>
      </c>
      <c r="P26" s="35">
        <f>SUM(Daily!P90,Daily!P276,Daily!P307,Daily!P524,Daily!P741,Daily!P958)</f>
        <v>435</v>
      </c>
      <c r="Q26" s="35">
        <f>SUM(Daily!Q90,Daily!Q276,Daily!Q307,Daily!Q524,Daily!Q741,Daily!Q958)</f>
        <v>1145</v>
      </c>
      <c r="R26" s="35">
        <f>SUM(Daily!R90,Daily!R276,Daily!R307,Daily!R524,Daily!R741,Daily!R958)</f>
        <v>1049</v>
      </c>
      <c r="S26" s="35">
        <f>SUM(Daily!S90,Daily!S276,Daily!S307,Daily!S524,Daily!S741,Daily!S958)</f>
        <v>873</v>
      </c>
      <c r="T26" s="35">
        <f>SUM(Daily!T90,Daily!T276,Daily!T307,Daily!T524,Daily!T741,Daily!T958)</f>
        <v>109</v>
      </c>
      <c r="U26" s="35">
        <f>SUM(Daily!U90,Daily!U276,Daily!U307,Daily!U524,Daily!U741,Daily!U958)</f>
        <v>62</v>
      </c>
      <c r="V26" s="35">
        <f>SUM(Daily!V90,Daily!V276,Daily!V307,Daily!V524,Daily!V741,Daily!V958)</f>
        <v>1967</v>
      </c>
      <c r="W26" s="35">
        <f>SUM(Daily!W90,Daily!W276,Daily!W307,Daily!W524,Daily!W741,Daily!W958)</f>
        <v>169</v>
      </c>
      <c r="X26" s="35">
        <f>SUM(Daily!X90,Daily!X276,Daily!X307,Daily!X524,Daily!X741,Daily!X958)</f>
        <v>275</v>
      </c>
      <c r="Y26" s="35">
        <f>SUM(Daily!Y90,Daily!Y276,Daily!Y307,Daily!Y524,Daily!Y741,Daily!Y958)</f>
        <v>106</v>
      </c>
      <c r="Z26" s="35">
        <f>SUM(Daily!Z90,Daily!Z276,Daily!Z307,Daily!Z524,Daily!Z741,Daily!Z958)</f>
        <v>701</v>
      </c>
      <c r="AA26" s="35">
        <f>SUM(Daily!AA90,Daily!AA276,Daily!AA307,Daily!AA524,Daily!AA741,Daily!AA958)</f>
        <v>797</v>
      </c>
      <c r="AB26" s="112">
        <f>B26+D26+F26+H26+J26+L26+N26+P26+R26+T26+V26+X26+Z26</f>
        <v>12074</v>
      </c>
      <c r="AC26" s="19">
        <f t="shared" si="0"/>
        <v>19463</v>
      </c>
    </row>
    <row r="27" spans="1:29" ht="14.25" thickTop="1" thickBot="1" x14ac:dyDescent="0.25">
      <c r="A27" s="94" t="s">
        <v>36</v>
      </c>
      <c r="B27" s="35">
        <f>SUM(Daily!B91,Daily!B277,Daily!B308,Daily!B525,Daily!B742,Daily!B959)</f>
        <v>0</v>
      </c>
      <c r="C27" s="35">
        <f>SUM(Daily!C91,Daily!C277,Daily!C308,Daily!C525,Daily!C742,Daily!C959)</f>
        <v>0</v>
      </c>
      <c r="D27" s="35">
        <f>SUM(Daily!D91,Daily!D277,Daily!D308,Daily!D525,Daily!D742,Daily!D959)</f>
        <v>0</v>
      </c>
      <c r="E27" s="35">
        <f>SUM(Daily!E91,Daily!E277,Daily!E308,Daily!E525,Daily!E742,Daily!E959)</f>
        <v>0</v>
      </c>
      <c r="F27" s="35">
        <f>SUM(Daily!F91,Daily!F277,Daily!F308,Daily!F525,Daily!F742,Daily!F959)</f>
        <v>1</v>
      </c>
      <c r="G27" s="35">
        <f>SUM(Daily!G91,Daily!G277,Daily!G308,Daily!G525,Daily!G742,Daily!G959)</f>
        <v>0</v>
      </c>
      <c r="H27" s="35">
        <f>SUM(Daily!H91,Daily!H277,Daily!H308,Daily!H525,Daily!H742,Daily!H959)</f>
        <v>0</v>
      </c>
      <c r="I27" s="35">
        <f>SUM(Daily!I91,Daily!I277,Daily!I308,Daily!I525,Daily!I742,Daily!I959)</f>
        <v>0</v>
      </c>
      <c r="J27" s="35">
        <f>SUM(Daily!J91,Daily!J277,Daily!J308,Daily!J525,Daily!J742,Daily!J959)</f>
        <v>0</v>
      </c>
      <c r="K27" s="35">
        <f>SUM(Daily!K91,Daily!K277,Daily!K308,Daily!K525,Daily!K742,Daily!K959)</f>
        <v>0</v>
      </c>
      <c r="L27" s="35">
        <f>SUM(Daily!L91,Daily!L277,Daily!L308,Daily!L525,Daily!L742,Daily!L959)</f>
        <v>0</v>
      </c>
      <c r="M27" s="35">
        <f>SUM(Daily!M91,Daily!M277,Daily!M308,Daily!M525,Daily!M742,Daily!M959)</f>
        <v>0</v>
      </c>
      <c r="N27" s="35">
        <f>SUM(Daily!N91,Daily!N277,Daily!N308,Daily!N525,Daily!N742,Daily!N959)</f>
        <v>0</v>
      </c>
      <c r="O27" s="35">
        <f>SUM(Daily!O91,Daily!O277,Daily!O308,Daily!O525,Daily!O742,Daily!O959)</f>
        <v>0</v>
      </c>
      <c r="P27" s="35">
        <f>SUM(Daily!P91,Daily!P277,Daily!P308,Daily!P525,Daily!P742,Daily!P959)</f>
        <v>0</v>
      </c>
      <c r="Q27" s="35">
        <f>SUM(Daily!Q91,Daily!Q277,Daily!Q308,Daily!Q525,Daily!Q742,Daily!Q959)</f>
        <v>0</v>
      </c>
      <c r="R27" s="35">
        <f>SUM(Daily!R91,Daily!R277,Daily!R308,Daily!R525,Daily!R742,Daily!R959)</f>
        <v>0</v>
      </c>
      <c r="S27" s="35">
        <f>SUM(Daily!S91,Daily!S277,Daily!S308,Daily!S525,Daily!S742,Daily!S959)</f>
        <v>0</v>
      </c>
      <c r="T27" s="35">
        <f>SUM(Daily!T91,Daily!T277,Daily!T308,Daily!T525,Daily!T742,Daily!T959)</f>
        <v>0</v>
      </c>
      <c r="U27" s="35">
        <f>SUM(Daily!U91,Daily!U277,Daily!U308,Daily!U525,Daily!U742,Daily!U959)</f>
        <v>0</v>
      </c>
      <c r="V27" s="35">
        <f>SUM(Daily!V91,Daily!V277,Daily!V308,Daily!V525,Daily!V742,Daily!V959)</f>
        <v>0</v>
      </c>
      <c r="W27" s="35">
        <f>SUM(Daily!W91,Daily!W277,Daily!W308,Daily!W525,Daily!W742,Daily!W959)</f>
        <v>0</v>
      </c>
      <c r="X27" s="35">
        <f>SUM(Daily!X91,Daily!X277,Daily!X308,Daily!X525,Daily!X742,Daily!X959)</f>
        <v>0</v>
      </c>
      <c r="Y27" s="35">
        <f>SUM(Daily!Y91,Daily!Y277,Daily!Y308,Daily!Y525,Daily!Y742,Daily!Y959)</f>
        <v>0</v>
      </c>
      <c r="Z27" s="35">
        <f>SUM(Daily!Z91,Daily!Z277,Daily!Z308,Daily!Z525,Daily!Z742,Daily!Z959)</f>
        <v>0</v>
      </c>
      <c r="AA27" s="35">
        <f>SUM(Daily!AA91,Daily!AA277,Daily!AA308,Daily!AA525,Daily!AA742,Daily!AA959)</f>
        <v>0</v>
      </c>
      <c r="AB27" s="112">
        <f t="shared" si="0"/>
        <v>1</v>
      </c>
      <c r="AC27" s="19">
        <f t="shared" si="0"/>
        <v>0</v>
      </c>
    </row>
    <row r="28" spans="1:29" ht="14.25" thickTop="1" thickBot="1" x14ac:dyDescent="0.25">
      <c r="A28" s="93" t="s">
        <v>37</v>
      </c>
      <c r="B28" s="35">
        <f>SUM(Daily!B92,Daily!B278,Daily!B309,Daily!B526,Daily!B743,Daily!B960)</f>
        <v>0</v>
      </c>
      <c r="C28" s="35">
        <f>SUM(Daily!C92,Daily!C278,Daily!C309,Daily!C526,Daily!C743,Daily!C960)</f>
        <v>0</v>
      </c>
      <c r="D28" s="35">
        <f>SUM(Daily!D92,Daily!D278,Daily!D309,Daily!D526,Daily!D743,Daily!D960)</f>
        <v>0</v>
      </c>
      <c r="E28" s="35">
        <f>SUM(Daily!E92,Daily!E278,Daily!E309,Daily!E526,Daily!E743,Daily!E960)</f>
        <v>0</v>
      </c>
      <c r="F28" s="35">
        <f>SUM(Daily!F92,Daily!F278,Daily!F309,Daily!F526,Daily!F743,Daily!F960)</f>
        <v>0</v>
      </c>
      <c r="G28" s="35">
        <f>SUM(Daily!G92,Daily!G278,Daily!G309,Daily!G526,Daily!G743,Daily!G960)</f>
        <v>0</v>
      </c>
      <c r="H28" s="35">
        <f>SUM(Daily!H92,Daily!H278,Daily!H309,Daily!H526,Daily!H743,Daily!H960)</f>
        <v>0</v>
      </c>
      <c r="I28" s="35">
        <f>SUM(Daily!I92,Daily!I278,Daily!I309,Daily!I526,Daily!I743,Daily!I960)</f>
        <v>0</v>
      </c>
      <c r="J28" s="35">
        <f>SUM(Daily!J92,Daily!J278,Daily!J309,Daily!J526,Daily!J743,Daily!J960)</f>
        <v>0</v>
      </c>
      <c r="K28" s="35">
        <f>SUM(Daily!K92,Daily!K278,Daily!K309,Daily!K526,Daily!K743,Daily!K960)</f>
        <v>0</v>
      </c>
      <c r="L28" s="35">
        <f>SUM(Daily!L92,Daily!L278,Daily!L309,Daily!L526,Daily!L743,Daily!L960)</f>
        <v>0</v>
      </c>
      <c r="M28" s="35">
        <f>SUM(Daily!M92,Daily!M278,Daily!M309,Daily!M526,Daily!M743,Daily!M960)</f>
        <v>0</v>
      </c>
      <c r="N28" s="35">
        <f>SUM(Daily!N92,Daily!N278,Daily!N309,Daily!N526,Daily!N743,Daily!N960)</f>
        <v>0</v>
      </c>
      <c r="O28" s="35">
        <f>SUM(Daily!O92,Daily!O278,Daily!O309,Daily!O526,Daily!O743,Daily!O960)</f>
        <v>0</v>
      </c>
      <c r="P28" s="35">
        <f>SUM(Daily!P92,Daily!P278,Daily!P309,Daily!P526,Daily!P743,Daily!P960)</f>
        <v>0</v>
      </c>
      <c r="Q28" s="35">
        <f>SUM(Daily!Q92,Daily!Q278,Daily!Q309,Daily!Q526,Daily!Q743,Daily!Q960)</f>
        <v>0</v>
      </c>
      <c r="R28" s="35">
        <f>SUM(Daily!R92,Daily!R278,Daily!R309,Daily!R526,Daily!R743,Daily!R960)</f>
        <v>0</v>
      </c>
      <c r="S28" s="35">
        <f>SUM(Daily!S92,Daily!S278,Daily!S309,Daily!S526,Daily!S743,Daily!S960)</f>
        <v>0</v>
      </c>
      <c r="T28" s="35">
        <f>SUM(Daily!T92,Daily!T278,Daily!T309,Daily!T526,Daily!T743,Daily!T960)</f>
        <v>0</v>
      </c>
      <c r="U28" s="35">
        <f>SUM(Daily!U92,Daily!U278,Daily!U309,Daily!U526,Daily!U743,Daily!U960)</f>
        <v>0</v>
      </c>
      <c r="V28" s="35">
        <f>SUM(Daily!V92,Daily!V278,Daily!V309,Daily!V526,Daily!V743,Daily!V960)</f>
        <v>0</v>
      </c>
      <c r="W28" s="35">
        <f>SUM(Daily!W92,Daily!W278,Daily!W309,Daily!W526,Daily!W743,Daily!W960)</f>
        <v>0</v>
      </c>
      <c r="X28" s="35">
        <f>SUM(Daily!X92,Daily!X278,Daily!X309,Daily!X526,Daily!X743,Daily!X960)</f>
        <v>0</v>
      </c>
      <c r="Y28" s="35">
        <f>SUM(Daily!Y92,Daily!Y278,Daily!Y309,Daily!Y526,Daily!Y743,Daily!Y960)</f>
        <v>0</v>
      </c>
      <c r="Z28" s="35">
        <f>SUM(Daily!Z92,Daily!Z278,Daily!Z309,Daily!Z526,Daily!Z743,Daily!Z960)</f>
        <v>0</v>
      </c>
      <c r="AA28" s="35">
        <f>SUM(Daily!AA92,Daily!AA278,Daily!AA309,Daily!AA526,Daily!AA743,Daily!AA960)</f>
        <v>0</v>
      </c>
      <c r="AB28" s="112">
        <f t="shared" si="0"/>
        <v>0</v>
      </c>
      <c r="AC28" s="19">
        <f t="shared" si="0"/>
        <v>0</v>
      </c>
    </row>
    <row r="29" spans="1:29" ht="14.25" thickTop="1" thickBot="1" x14ac:dyDescent="0.25">
      <c r="A29" s="94" t="s">
        <v>38</v>
      </c>
      <c r="B29" s="35">
        <f>SUM(Daily!B93,Daily!B279,Daily!B310,Daily!B527,Daily!B744,Daily!B961)</f>
        <v>0</v>
      </c>
      <c r="C29" s="35">
        <f>SUM(Daily!C93,Daily!C279,Daily!C310,Daily!C527,Daily!C744,Daily!C961)</f>
        <v>0</v>
      </c>
      <c r="D29" s="35">
        <f>SUM(Daily!D93,Daily!D279,Daily!D310,Daily!D527,Daily!D744,Daily!D961)</f>
        <v>0</v>
      </c>
      <c r="E29" s="35">
        <f>SUM(Daily!E93,Daily!E279,Daily!E310,Daily!E527,Daily!E744,Daily!E961)</f>
        <v>0</v>
      </c>
      <c r="F29" s="35">
        <f>SUM(Daily!F93,Daily!F279,Daily!F310,Daily!F527,Daily!F744,Daily!F961)</f>
        <v>0</v>
      </c>
      <c r="G29" s="35">
        <f>SUM(Daily!G93,Daily!G279,Daily!G310,Daily!G527,Daily!G744,Daily!G961)</f>
        <v>0</v>
      </c>
      <c r="H29" s="35">
        <f>SUM(Daily!H93,Daily!H279,Daily!H310,Daily!H527,Daily!H744,Daily!H961)</f>
        <v>0</v>
      </c>
      <c r="I29" s="35">
        <f>SUM(Daily!I93,Daily!I279,Daily!I310,Daily!I527,Daily!I744,Daily!I961)</f>
        <v>0</v>
      </c>
      <c r="J29" s="35">
        <f>SUM(Daily!J93,Daily!J279,Daily!J310,Daily!J527,Daily!J744,Daily!J961)</f>
        <v>0</v>
      </c>
      <c r="K29" s="35">
        <f>SUM(Daily!K93,Daily!K279,Daily!K310,Daily!K527,Daily!K744,Daily!K961)</f>
        <v>0</v>
      </c>
      <c r="L29" s="35">
        <f>SUM(Daily!L93,Daily!L279,Daily!L310,Daily!L527,Daily!L744,Daily!L961)</f>
        <v>0</v>
      </c>
      <c r="M29" s="35">
        <f>SUM(Daily!M93,Daily!M279,Daily!M310,Daily!M527,Daily!M744,Daily!M961)</f>
        <v>0</v>
      </c>
      <c r="N29" s="35">
        <f>SUM(Daily!N93,Daily!N279,Daily!N310,Daily!N527,Daily!N744,Daily!N961)</f>
        <v>0</v>
      </c>
      <c r="O29" s="35">
        <f>SUM(Daily!O93,Daily!O279,Daily!O310,Daily!O527,Daily!O744,Daily!O961)</f>
        <v>0</v>
      </c>
      <c r="P29" s="35">
        <f>SUM(Daily!P93,Daily!P279,Daily!P310,Daily!P527,Daily!P744,Daily!P961)</f>
        <v>0</v>
      </c>
      <c r="Q29" s="35">
        <f>SUM(Daily!Q93,Daily!Q279,Daily!Q310,Daily!Q527,Daily!Q744,Daily!Q961)</f>
        <v>0</v>
      </c>
      <c r="R29" s="35">
        <f>SUM(Daily!R93,Daily!R279,Daily!R310,Daily!R527,Daily!R744,Daily!R961)</f>
        <v>0</v>
      </c>
      <c r="S29" s="35">
        <f>SUM(Daily!S93,Daily!S279,Daily!S310,Daily!S527,Daily!S744,Daily!S961)</f>
        <v>0</v>
      </c>
      <c r="T29" s="35">
        <f>SUM(Daily!T93,Daily!T279,Daily!T310,Daily!T527,Daily!T744,Daily!T961)</f>
        <v>0</v>
      </c>
      <c r="U29" s="35">
        <f>SUM(Daily!U93,Daily!U279,Daily!U310,Daily!U527,Daily!U744,Daily!U961)</f>
        <v>0</v>
      </c>
      <c r="V29" s="35">
        <f>SUM(Daily!V93,Daily!V279,Daily!V310,Daily!V527,Daily!V744,Daily!V961)</f>
        <v>0</v>
      </c>
      <c r="W29" s="35">
        <f>SUM(Daily!W93,Daily!W279,Daily!W310,Daily!W527,Daily!W744,Daily!W961)</f>
        <v>0</v>
      </c>
      <c r="X29" s="35">
        <f>SUM(Daily!X93,Daily!X279,Daily!X310,Daily!X527,Daily!X744,Daily!X961)</f>
        <v>0</v>
      </c>
      <c r="Y29" s="35">
        <f>SUM(Daily!Y93,Daily!Y279,Daily!Y310,Daily!Y527,Daily!Y744,Daily!Y961)</f>
        <v>0</v>
      </c>
      <c r="Z29" s="35">
        <f>SUM(Daily!Z93,Daily!Z279,Daily!Z310,Daily!Z527,Daily!Z744,Daily!Z961)</f>
        <v>0</v>
      </c>
      <c r="AA29" s="35">
        <f>SUM(Daily!AA93,Daily!AA279,Daily!AA310,Daily!AA527,Daily!AA744,Daily!AA961)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SUM(Daily!B94,Daily!B280,Daily!B311,Daily!B528,Daily!B745,Daily!B962)</f>
        <v>0</v>
      </c>
      <c r="C30" s="35">
        <f>SUM(Daily!C94,Daily!C280,Daily!C311,Daily!C528,Daily!C745,Daily!C962)</f>
        <v>0</v>
      </c>
      <c r="D30" s="35">
        <f>SUM(Daily!D94,Daily!D280,Daily!D311,Daily!D528,Daily!D745,Daily!D962)</f>
        <v>0</v>
      </c>
      <c r="E30" s="35">
        <f>SUM(Daily!E94,Daily!E280,Daily!E311,Daily!E528,Daily!E745,Daily!E962)</f>
        <v>0</v>
      </c>
      <c r="F30" s="35">
        <f>SUM(Daily!F94,Daily!F280,Daily!F311,Daily!F528,Daily!F745,Daily!F962)</f>
        <v>0</v>
      </c>
      <c r="G30" s="35">
        <f>SUM(Daily!G94,Daily!G280,Daily!G311,Daily!G528,Daily!G745,Daily!G962)</f>
        <v>0</v>
      </c>
      <c r="H30" s="35">
        <f>SUM(Daily!H94,Daily!H280,Daily!H311,Daily!H528,Daily!H745,Daily!H962)</f>
        <v>0</v>
      </c>
      <c r="I30" s="35">
        <f>SUM(Daily!I94,Daily!I280,Daily!I311,Daily!I528,Daily!I745,Daily!I962)</f>
        <v>0</v>
      </c>
      <c r="J30" s="35">
        <f>SUM(Daily!J94,Daily!J280,Daily!J311,Daily!J528,Daily!J745,Daily!J962)</f>
        <v>0</v>
      </c>
      <c r="K30" s="35">
        <f>SUM(Daily!K94,Daily!K280,Daily!K311,Daily!K528,Daily!K745,Daily!K962)</f>
        <v>0</v>
      </c>
      <c r="L30" s="35">
        <f>SUM(Daily!L94,Daily!L280,Daily!L311,Daily!L528,Daily!L745,Daily!L962)</f>
        <v>0</v>
      </c>
      <c r="M30" s="35">
        <f>SUM(Daily!M94,Daily!M280,Daily!M311,Daily!M528,Daily!M745,Daily!M962)</f>
        <v>0</v>
      </c>
      <c r="N30" s="35">
        <f>SUM(Daily!N94,Daily!N280,Daily!N311,Daily!N528,Daily!N745,Daily!N962)</f>
        <v>0</v>
      </c>
      <c r="O30" s="35">
        <f>SUM(Daily!O94,Daily!O280,Daily!O311,Daily!O528,Daily!O745,Daily!O962)</f>
        <v>0</v>
      </c>
      <c r="P30" s="35">
        <f>SUM(Daily!P94,Daily!P280,Daily!P311,Daily!P528,Daily!P745,Daily!P962)</f>
        <v>0</v>
      </c>
      <c r="Q30" s="35">
        <f>SUM(Daily!Q94,Daily!Q280,Daily!Q311,Daily!Q528,Daily!Q745,Daily!Q962)</f>
        <v>0</v>
      </c>
      <c r="R30" s="35">
        <f>SUM(Daily!R94,Daily!R280,Daily!R311,Daily!R528,Daily!R745,Daily!R962)</f>
        <v>0</v>
      </c>
      <c r="S30" s="35">
        <f>SUM(Daily!S94,Daily!S280,Daily!S311,Daily!S528,Daily!S745,Daily!S962)</f>
        <v>0</v>
      </c>
      <c r="T30" s="35">
        <f>SUM(Daily!T94,Daily!T280,Daily!T311,Daily!T528,Daily!T745,Daily!T962)</f>
        <v>0</v>
      </c>
      <c r="U30" s="35">
        <f>SUM(Daily!U94,Daily!U280,Daily!U311,Daily!U528,Daily!U745,Daily!U962)</f>
        <v>0</v>
      </c>
      <c r="V30" s="35">
        <f>SUM(Daily!V94,Daily!V280,Daily!V311,Daily!V528,Daily!V745,Daily!V962)</f>
        <v>0</v>
      </c>
      <c r="W30" s="35">
        <f>SUM(Daily!W94,Daily!W280,Daily!W311,Daily!W528,Daily!W745,Daily!W962)</f>
        <v>0</v>
      </c>
      <c r="X30" s="35">
        <f>SUM(Daily!X94,Daily!X280,Daily!X311,Daily!X528,Daily!X745,Daily!X962)</f>
        <v>0</v>
      </c>
      <c r="Y30" s="35">
        <f>SUM(Daily!Y94,Daily!Y280,Daily!Y311,Daily!Y528,Daily!Y745,Daily!Y962)</f>
        <v>0</v>
      </c>
      <c r="Z30" s="35">
        <f>SUM(Daily!Z94,Daily!Z280,Daily!Z311,Daily!Z528,Daily!Z745,Daily!Z962)</f>
        <v>0</v>
      </c>
      <c r="AA30" s="35">
        <f>SUM(Daily!AA94,Daily!AA280,Daily!AA311,Daily!AA528,Daily!AA745,Daily!AA962)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113388</v>
      </c>
      <c r="C31" s="48">
        <f t="shared" ref="C31:AC31" si="1">SUM(C7:C30)</f>
        <v>112805</v>
      </c>
      <c r="D31" s="47">
        <f t="shared" si="1"/>
        <v>39618</v>
      </c>
      <c r="E31" s="53">
        <f t="shared" si="1"/>
        <v>41909</v>
      </c>
      <c r="F31" s="52">
        <f t="shared" si="1"/>
        <v>105920</v>
      </c>
      <c r="G31" s="48">
        <f t="shared" si="1"/>
        <v>92548</v>
      </c>
      <c r="H31" s="47">
        <f t="shared" si="1"/>
        <v>180585</v>
      </c>
      <c r="I31" s="53">
        <f t="shared" si="1"/>
        <v>182252</v>
      </c>
      <c r="J31" s="52">
        <f t="shared" si="1"/>
        <v>16789</v>
      </c>
      <c r="K31" s="48">
        <f t="shared" si="1"/>
        <v>18149</v>
      </c>
      <c r="L31" s="47">
        <f t="shared" si="1"/>
        <v>66354</v>
      </c>
      <c r="M31" s="53">
        <f t="shared" si="1"/>
        <v>72389</v>
      </c>
      <c r="N31" s="52">
        <f t="shared" si="1"/>
        <v>161773</v>
      </c>
      <c r="O31" s="48">
        <f t="shared" si="1"/>
        <v>159748</v>
      </c>
      <c r="P31" s="47">
        <f t="shared" si="1"/>
        <v>78991</v>
      </c>
      <c r="Q31" s="53">
        <f t="shared" si="1"/>
        <v>74280</v>
      </c>
      <c r="R31" s="52">
        <f t="shared" si="1"/>
        <v>107654</v>
      </c>
      <c r="S31" s="48">
        <f t="shared" si="1"/>
        <v>111487</v>
      </c>
      <c r="T31" s="47">
        <f t="shared" si="1"/>
        <v>13101</v>
      </c>
      <c r="U31" s="53">
        <f t="shared" si="1"/>
        <v>15579</v>
      </c>
      <c r="V31" s="52">
        <f t="shared" si="1"/>
        <v>84586</v>
      </c>
      <c r="W31" s="48">
        <f t="shared" si="1"/>
        <v>103479</v>
      </c>
      <c r="X31" s="47">
        <f t="shared" si="1"/>
        <v>62112</v>
      </c>
      <c r="Y31" s="53">
        <f t="shared" si="1"/>
        <v>33949</v>
      </c>
      <c r="Z31" s="52">
        <f t="shared" si="1"/>
        <v>188271</v>
      </c>
      <c r="AA31" s="48">
        <f t="shared" si="1"/>
        <v>194902</v>
      </c>
      <c r="AB31" s="47">
        <f t="shared" si="1"/>
        <v>1219142</v>
      </c>
      <c r="AC31" s="48">
        <f t="shared" si="1"/>
        <v>1213476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2" t="s">
        <v>0</v>
      </c>
      <c r="B37" s="306" t="s">
        <v>1</v>
      </c>
      <c r="C37" s="307"/>
      <c r="D37" s="306" t="s">
        <v>2</v>
      </c>
      <c r="E37" s="307"/>
      <c r="F37" s="306" t="s">
        <v>3</v>
      </c>
      <c r="G37" s="307"/>
      <c r="H37" s="306" t="s">
        <v>4</v>
      </c>
      <c r="I37" s="307"/>
      <c r="J37" s="306" t="s">
        <v>5</v>
      </c>
      <c r="K37" s="307"/>
      <c r="L37" s="306" t="s">
        <v>6</v>
      </c>
      <c r="M37" s="307"/>
      <c r="N37" s="306" t="s">
        <v>7</v>
      </c>
      <c r="O37" s="307"/>
      <c r="P37" s="306" t="s">
        <v>8</v>
      </c>
      <c r="Q37" s="307"/>
      <c r="R37" s="306" t="s">
        <v>9</v>
      </c>
      <c r="S37" s="307"/>
      <c r="T37" s="306" t="s">
        <v>10</v>
      </c>
      <c r="U37" s="307"/>
      <c r="V37" s="306" t="s">
        <v>11</v>
      </c>
      <c r="W37" s="307"/>
      <c r="X37" s="306" t="s">
        <v>12</v>
      </c>
      <c r="Y37" s="307"/>
      <c r="Z37" s="306" t="s">
        <v>40</v>
      </c>
      <c r="AA37" s="307"/>
      <c r="AB37" s="306" t="s">
        <v>47</v>
      </c>
      <c r="AC37" s="307"/>
    </row>
    <row r="38" spans="1:29" ht="15" thickTop="1" thickBot="1" x14ac:dyDescent="0.3">
      <c r="A38" s="313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117</v>
      </c>
      <c r="C40" s="32">
        <f t="shared" si="3"/>
        <v>0</v>
      </c>
      <c r="D40" s="3">
        <f t="shared" si="3"/>
        <v>71.833333333333329</v>
      </c>
      <c r="E40" s="32">
        <f t="shared" si="3"/>
        <v>1.6666666666666667</v>
      </c>
      <c r="F40" s="3">
        <f t="shared" si="3"/>
        <v>235.16666666666666</v>
      </c>
      <c r="G40" s="32">
        <f t="shared" si="3"/>
        <v>4</v>
      </c>
      <c r="H40" s="3">
        <f t="shared" si="3"/>
        <v>256</v>
      </c>
      <c r="I40" s="32">
        <f t="shared" si="3"/>
        <v>33.166666666666664</v>
      </c>
      <c r="J40" s="3">
        <f t="shared" si="3"/>
        <v>4.833333333333333</v>
      </c>
      <c r="K40" s="32">
        <f t="shared" si="3"/>
        <v>12</v>
      </c>
      <c r="L40" s="3">
        <f t="shared" si="3"/>
        <v>37.333333333333336</v>
      </c>
      <c r="M40" s="32">
        <f t="shared" si="3"/>
        <v>31.666666666666668</v>
      </c>
      <c r="N40" s="3">
        <f t="shared" si="3"/>
        <v>113</v>
      </c>
      <c r="O40" s="32">
        <f t="shared" si="3"/>
        <v>80.166666666666671</v>
      </c>
      <c r="P40" s="3">
        <f t="shared" si="3"/>
        <v>34.166666666666664</v>
      </c>
      <c r="Q40" s="32">
        <f t="shared" si="3"/>
        <v>23.5</v>
      </c>
      <c r="R40" s="3">
        <f t="shared" si="3"/>
        <v>22</v>
      </c>
      <c r="S40" s="32">
        <f t="shared" si="3"/>
        <v>21.833333333333332</v>
      </c>
      <c r="T40" s="3">
        <f t="shared" si="3"/>
        <v>0.66666666666666663</v>
      </c>
      <c r="U40" s="32">
        <f t="shared" si="3"/>
        <v>3</v>
      </c>
      <c r="V40" s="3">
        <f t="shared" si="3"/>
        <v>6.666666666666667</v>
      </c>
      <c r="W40" s="32">
        <f t="shared" si="3"/>
        <v>10.666666666666666</v>
      </c>
      <c r="X40" s="3">
        <f t="shared" si="3"/>
        <v>1.8333333333333333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900.5</v>
      </c>
      <c r="AC40" s="19">
        <f t="shared" ref="AC40:AC62" si="5">C40+E40+G40+I40+K40+M40+O40+Q40+S40+U40+W40+Y40+AA40</f>
        <v>221.66666666666669</v>
      </c>
    </row>
    <row r="41" spans="1:29" x14ac:dyDescent="0.2">
      <c r="A41" s="94" t="s">
        <v>18</v>
      </c>
      <c r="B41" s="3">
        <f t="shared" si="3"/>
        <v>413.5</v>
      </c>
      <c r="C41" s="32">
        <f t="shared" si="3"/>
        <v>112.66666666666667</v>
      </c>
      <c r="D41" s="3">
        <f t="shared" si="3"/>
        <v>260.83333333333331</v>
      </c>
      <c r="E41" s="32">
        <f t="shared" si="3"/>
        <v>85.666666666666671</v>
      </c>
      <c r="F41" s="3">
        <f t="shared" si="3"/>
        <v>891.5</v>
      </c>
      <c r="G41" s="32">
        <f t="shared" si="3"/>
        <v>246.16666666666666</v>
      </c>
      <c r="H41" s="3">
        <f t="shared" si="3"/>
        <v>901</v>
      </c>
      <c r="I41" s="32">
        <f t="shared" si="3"/>
        <v>493.83333333333331</v>
      </c>
      <c r="J41" s="3">
        <f t="shared" si="3"/>
        <v>36.333333333333336</v>
      </c>
      <c r="K41" s="32">
        <f t="shared" si="3"/>
        <v>100.33333333333333</v>
      </c>
      <c r="L41" s="3">
        <f t="shared" si="3"/>
        <v>255.66666666666666</v>
      </c>
      <c r="M41" s="32">
        <f t="shared" si="3"/>
        <v>319.16666666666669</v>
      </c>
      <c r="N41" s="3">
        <f t="shared" si="3"/>
        <v>788</v>
      </c>
      <c r="O41" s="32">
        <f t="shared" si="3"/>
        <v>761.16666666666663</v>
      </c>
      <c r="P41" s="3">
        <f t="shared" si="3"/>
        <v>373</v>
      </c>
      <c r="Q41" s="32">
        <f t="shared" si="3"/>
        <v>343</v>
      </c>
      <c r="R41" s="3">
        <f t="shared" si="3"/>
        <v>482.33333333333331</v>
      </c>
      <c r="S41" s="32">
        <f t="shared" si="3"/>
        <v>432.33333333333331</v>
      </c>
      <c r="T41" s="3">
        <f t="shared" si="3"/>
        <v>91.833333333333329</v>
      </c>
      <c r="U41" s="32">
        <f t="shared" si="3"/>
        <v>175.5</v>
      </c>
      <c r="V41" s="3">
        <f t="shared" si="3"/>
        <v>287.33333333333331</v>
      </c>
      <c r="W41" s="32">
        <f t="shared" si="3"/>
        <v>495.83333333333331</v>
      </c>
      <c r="X41" s="3">
        <f t="shared" si="3"/>
        <v>335.83333333333331</v>
      </c>
      <c r="Y41" s="32">
        <f t="shared" si="3"/>
        <v>238</v>
      </c>
      <c r="Z41" s="3">
        <f t="shared" si="3"/>
        <v>748.66666666666663</v>
      </c>
      <c r="AA41" s="32">
        <f t="shared" si="3"/>
        <v>662.5</v>
      </c>
      <c r="AB41" s="112">
        <f t="shared" si="4"/>
        <v>5865.8333333333321</v>
      </c>
      <c r="AC41" s="19">
        <f t="shared" si="5"/>
        <v>4466.166666666667</v>
      </c>
    </row>
    <row r="42" spans="1:29" x14ac:dyDescent="0.2">
      <c r="A42" s="93" t="s">
        <v>19</v>
      </c>
      <c r="B42" s="3">
        <f t="shared" si="3"/>
        <v>547.16666666666663</v>
      </c>
      <c r="C42" s="32">
        <f t="shared" si="3"/>
        <v>512.5</v>
      </c>
      <c r="D42" s="3">
        <f t="shared" si="3"/>
        <v>284.66666666666669</v>
      </c>
      <c r="E42" s="32">
        <f t="shared" si="3"/>
        <v>248</v>
      </c>
      <c r="F42" s="3">
        <f t="shared" si="3"/>
        <v>1035</v>
      </c>
      <c r="G42" s="32">
        <f t="shared" si="3"/>
        <v>701.66666666666663</v>
      </c>
      <c r="H42" s="3">
        <f t="shared" si="3"/>
        <v>1195.1666666666667</v>
      </c>
      <c r="I42" s="32">
        <f t="shared" si="3"/>
        <v>1031.3333333333333</v>
      </c>
      <c r="J42" s="3">
        <f t="shared" si="3"/>
        <v>68.333333333333329</v>
      </c>
      <c r="K42" s="32">
        <f t="shared" si="3"/>
        <v>146.5</v>
      </c>
      <c r="L42" s="3">
        <f t="shared" si="3"/>
        <v>406.16666666666669</v>
      </c>
      <c r="M42" s="32">
        <f t="shared" si="3"/>
        <v>505.66666666666669</v>
      </c>
      <c r="N42" s="3">
        <f t="shared" si="3"/>
        <v>1324.6666666666667</v>
      </c>
      <c r="O42" s="32">
        <f t="shared" si="3"/>
        <v>1181.3333333333333</v>
      </c>
      <c r="P42" s="3">
        <f t="shared" si="3"/>
        <v>660.5</v>
      </c>
      <c r="Q42" s="32">
        <f t="shared" si="3"/>
        <v>526.5</v>
      </c>
      <c r="R42" s="3">
        <f t="shared" si="3"/>
        <v>862</v>
      </c>
      <c r="S42" s="32">
        <f t="shared" si="3"/>
        <v>655.5</v>
      </c>
      <c r="T42" s="3">
        <f t="shared" si="3"/>
        <v>162.5</v>
      </c>
      <c r="U42" s="32">
        <f t="shared" si="3"/>
        <v>209.33333333333334</v>
      </c>
      <c r="V42" s="3">
        <f t="shared" si="3"/>
        <v>500.83333333333331</v>
      </c>
      <c r="W42" s="32">
        <f t="shared" si="3"/>
        <v>668.5</v>
      </c>
      <c r="X42" s="3">
        <f t="shared" si="3"/>
        <v>609.16666666666663</v>
      </c>
      <c r="Y42" s="32">
        <f t="shared" si="3"/>
        <v>286.16666666666669</v>
      </c>
      <c r="Z42" s="3">
        <f t="shared" si="3"/>
        <v>1117</v>
      </c>
      <c r="AA42" s="32">
        <f t="shared" si="3"/>
        <v>1121</v>
      </c>
      <c r="AB42" s="112">
        <f t="shared" si="4"/>
        <v>8773.1666666666679</v>
      </c>
      <c r="AC42" s="19">
        <f t="shared" si="5"/>
        <v>7794</v>
      </c>
    </row>
    <row r="43" spans="1:29" x14ac:dyDescent="0.2">
      <c r="A43" s="94" t="s">
        <v>20</v>
      </c>
      <c r="B43" s="3">
        <f t="shared" si="3"/>
        <v>691.66666666666663</v>
      </c>
      <c r="C43" s="32">
        <f t="shared" si="3"/>
        <v>737.33333333333337</v>
      </c>
      <c r="D43" s="3">
        <f t="shared" si="3"/>
        <v>322.83333333333331</v>
      </c>
      <c r="E43" s="32">
        <f t="shared" si="3"/>
        <v>304.16666666666669</v>
      </c>
      <c r="F43" s="3">
        <f t="shared" si="3"/>
        <v>1046.5</v>
      </c>
      <c r="G43" s="32">
        <f t="shared" si="3"/>
        <v>833.5</v>
      </c>
      <c r="H43" s="3">
        <f t="shared" si="3"/>
        <v>1361.3333333333333</v>
      </c>
      <c r="I43" s="32">
        <f t="shared" si="3"/>
        <v>1318.3333333333333</v>
      </c>
      <c r="J43" s="3">
        <f t="shared" si="3"/>
        <v>98.333333333333329</v>
      </c>
      <c r="K43" s="32">
        <f t="shared" si="3"/>
        <v>187</v>
      </c>
      <c r="L43" s="3">
        <f t="shared" si="3"/>
        <v>405.16666666666669</v>
      </c>
      <c r="M43" s="32">
        <f t="shared" si="3"/>
        <v>617.83333333333337</v>
      </c>
      <c r="N43" s="3">
        <f t="shared" si="3"/>
        <v>1397.8333333333333</v>
      </c>
      <c r="O43" s="32">
        <f t="shared" si="3"/>
        <v>1287.8333333333333</v>
      </c>
      <c r="P43" s="3">
        <f t="shared" si="3"/>
        <v>721</v>
      </c>
      <c r="Q43" s="32">
        <f t="shared" si="3"/>
        <v>553.66666666666663</v>
      </c>
      <c r="R43" s="3">
        <f t="shared" si="3"/>
        <v>1008.8333333333334</v>
      </c>
      <c r="S43" s="32">
        <f t="shared" si="3"/>
        <v>791</v>
      </c>
      <c r="T43" s="3">
        <f t="shared" si="3"/>
        <v>185.66666666666666</v>
      </c>
      <c r="U43" s="32">
        <f t="shared" si="3"/>
        <v>204.66666666666666</v>
      </c>
      <c r="V43" s="3">
        <f t="shared" si="3"/>
        <v>571.83333333333337</v>
      </c>
      <c r="W43" s="32">
        <f t="shared" si="3"/>
        <v>838.5</v>
      </c>
      <c r="X43" s="3">
        <f t="shared" si="3"/>
        <v>626</v>
      </c>
      <c r="Y43" s="32">
        <f t="shared" si="3"/>
        <v>353.16666666666669</v>
      </c>
      <c r="Z43" s="3">
        <f t="shared" si="3"/>
        <v>1306.1666666666667</v>
      </c>
      <c r="AA43" s="32">
        <f t="shared" si="3"/>
        <v>1526.5</v>
      </c>
      <c r="AB43" s="112">
        <f t="shared" si="4"/>
        <v>9743.1666666666661</v>
      </c>
      <c r="AC43" s="19">
        <f t="shared" si="5"/>
        <v>9553.5</v>
      </c>
    </row>
    <row r="44" spans="1:29" x14ac:dyDescent="0.2">
      <c r="A44" s="93" t="s">
        <v>21</v>
      </c>
      <c r="B44" s="3">
        <f t="shared" si="3"/>
        <v>907</v>
      </c>
      <c r="C44" s="32">
        <f t="shared" si="3"/>
        <v>782</v>
      </c>
      <c r="D44" s="3">
        <f t="shared" si="3"/>
        <v>368.16666666666669</v>
      </c>
      <c r="E44" s="32">
        <f t="shared" si="3"/>
        <v>362.16666666666669</v>
      </c>
      <c r="F44" s="3">
        <f t="shared" si="3"/>
        <v>1212.5</v>
      </c>
      <c r="G44" s="32">
        <f t="shared" si="3"/>
        <v>747.5</v>
      </c>
      <c r="H44" s="3">
        <f t="shared" si="3"/>
        <v>1627.8333333333333</v>
      </c>
      <c r="I44" s="32">
        <f t="shared" si="3"/>
        <v>1462</v>
      </c>
      <c r="J44" s="3">
        <f t="shared" si="3"/>
        <v>100.66666666666667</v>
      </c>
      <c r="K44" s="32">
        <f t="shared" si="3"/>
        <v>220</v>
      </c>
      <c r="L44" s="3">
        <f t="shared" si="3"/>
        <v>393.5</v>
      </c>
      <c r="M44" s="32">
        <f t="shared" si="3"/>
        <v>778.5</v>
      </c>
      <c r="N44" s="3">
        <f t="shared" si="3"/>
        <v>1422.1666666666667</v>
      </c>
      <c r="O44" s="32">
        <f t="shared" si="3"/>
        <v>1532.8333333333333</v>
      </c>
      <c r="P44" s="3">
        <f t="shared" si="3"/>
        <v>751.5</v>
      </c>
      <c r="Q44" s="32">
        <f t="shared" si="3"/>
        <v>523.16666666666663</v>
      </c>
      <c r="R44" s="3">
        <f t="shared" si="3"/>
        <v>1144.3333333333333</v>
      </c>
      <c r="S44" s="32">
        <f t="shared" si="3"/>
        <v>826.33333333333337</v>
      </c>
      <c r="T44" s="3">
        <f t="shared" si="3"/>
        <v>133.33333333333334</v>
      </c>
      <c r="U44" s="32">
        <f t="shared" si="3"/>
        <v>167.5</v>
      </c>
      <c r="V44" s="3">
        <f t="shared" si="3"/>
        <v>513</v>
      </c>
      <c r="W44" s="32">
        <f t="shared" si="3"/>
        <v>929.83333333333337</v>
      </c>
      <c r="X44" s="3">
        <f t="shared" si="3"/>
        <v>625.66666666666663</v>
      </c>
      <c r="Y44" s="32">
        <f t="shared" si="3"/>
        <v>335.66666666666669</v>
      </c>
      <c r="Z44" s="3">
        <f t="shared" si="3"/>
        <v>1607.3333333333333</v>
      </c>
      <c r="AA44" s="32">
        <f t="shared" si="3"/>
        <v>1676.1666666666667</v>
      </c>
      <c r="AB44" s="112">
        <f t="shared" si="4"/>
        <v>10807</v>
      </c>
      <c r="AC44" s="19">
        <f t="shared" si="5"/>
        <v>10343.666666666666</v>
      </c>
    </row>
    <row r="45" spans="1:29" x14ac:dyDescent="0.2">
      <c r="A45" s="94" t="s">
        <v>22</v>
      </c>
      <c r="B45" s="3">
        <f t="shared" si="3"/>
        <v>1144</v>
      </c>
      <c r="C45" s="32">
        <f t="shared" si="3"/>
        <v>992.5</v>
      </c>
      <c r="D45" s="3">
        <f t="shared" si="3"/>
        <v>473.66666666666669</v>
      </c>
      <c r="E45" s="32">
        <f t="shared" si="3"/>
        <v>363.5</v>
      </c>
      <c r="F45" s="3">
        <f t="shared" si="3"/>
        <v>1393.1666666666667</v>
      </c>
      <c r="G45" s="32">
        <f t="shared" si="3"/>
        <v>666</v>
      </c>
      <c r="H45" s="3">
        <f t="shared" si="3"/>
        <v>1951.6666666666667</v>
      </c>
      <c r="I45" s="32">
        <f t="shared" si="3"/>
        <v>1619.8333333333333</v>
      </c>
      <c r="J45" s="3">
        <f t="shared" si="3"/>
        <v>117.16666666666667</v>
      </c>
      <c r="K45" s="32">
        <f t="shared" si="3"/>
        <v>375.66666666666669</v>
      </c>
      <c r="L45" s="3">
        <f t="shared" si="3"/>
        <v>370.33333333333331</v>
      </c>
      <c r="M45" s="32">
        <f t="shared" si="3"/>
        <v>1121</v>
      </c>
      <c r="N45" s="3">
        <f t="shared" si="3"/>
        <v>1454.1666666666667</v>
      </c>
      <c r="O45" s="32">
        <f t="shared" si="3"/>
        <v>1970</v>
      </c>
      <c r="P45" s="3">
        <f t="shared" si="3"/>
        <v>883.83333333333337</v>
      </c>
      <c r="Q45" s="32">
        <f t="shared" si="3"/>
        <v>520.16666666666663</v>
      </c>
      <c r="R45" s="3">
        <f t="shared" si="3"/>
        <v>1366.5</v>
      </c>
      <c r="S45" s="32">
        <f t="shared" si="3"/>
        <v>918.5</v>
      </c>
      <c r="T45" s="3">
        <f t="shared" si="3"/>
        <v>122</v>
      </c>
      <c r="U45" s="32">
        <f t="shared" si="3"/>
        <v>150.16666666666666</v>
      </c>
      <c r="V45" s="3">
        <f t="shared" si="3"/>
        <v>535.66666666666663</v>
      </c>
      <c r="W45" s="32">
        <f t="shared" si="3"/>
        <v>1326</v>
      </c>
      <c r="X45" s="3">
        <f t="shared" si="3"/>
        <v>701.66666666666663</v>
      </c>
      <c r="Y45" s="32">
        <f t="shared" si="3"/>
        <v>336.16666666666669</v>
      </c>
      <c r="Z45" s="3">
        <f t="shared" si="3"/>
        <v>1846.6666666666667</v>
      </c>
      <c r="AA45" s="32">
        <f t="shared" si="3"/>
        <v>1833.3333333333333</v>
      </c>
      <c r="AB45" s="112">
        <f t="shared" si="4"/>
        <v>12360.499999999998</v>
      </c>
      <c r="AC45" s="19">
        <f t="shared" si="5"/>
        <v>12192.833333333334</v>
      </c>
    </row>
    <row r="46" spans="1:29" x14ac:dyDescent="0.2">
      <c r="A46" s="93" t="s">
        <v>23</v>
      </c>
      <c r="B46" s="3">
        <f t="shared" si="3"/>
        <v>1105.1666666666667</v>
      </c>
      <c r="C46" s="32">
        <f t="shared" si="3"/>
        <v>1197.8333333333333</v>
      </c>
      <c r="D46" s="3">
        <f t="shared" si="3"/>
        <v>432.16666666666669</v>
      </c>
      <c r="E46" s="32">
        <f t="shared" si="3"/>
        <v>345.66666666666669</v>
      </c>
      <c r="F46" s="3">
        <f t="shared" si="3"/>
        <v>1262.1666666666667</v>
      </c>
      <c r="G46" s="32">
        <f t="shared" si="3"/>
        <v>622.83333333333337</v>
      </c>
      <c r="H46" s="3">
        <f t="shared" si="3"/>
        <v>1881.1666666666667</v>
      </c>
      <c r="I46" s="32">
        <f t="shared" si="3"/>
        <v>1483.3333333333333</v>
      </c>
      <c r="J46" s="3">
        <f t="shared" si="3"/>
        <v>103.66666666666667</v>
      </c>
      <c r="K46" s="32">
        <f t="shared" si="3"/>
        <v>293.83333333333331</v>
      </c>
      <c r="L46" s="3">
        <f t="shared" si="3"/>
        <v>330.16666666666669</v>
      </c>
      <c r="M46" s="32">
        <f t="shared" si="3"/>
        <v>1003.5</v>
      </c>
      <c r="N46" s="3">
        <f t="shared" si="3"/>
        <v>1414.5</v>
      </c>
      <c r="O46" s="32">
        <f t="shared" si="3"/>
        <v>1665.5</v>
      </c>
      <c r="P46" s="3">
        <f t="shared" si="3"/>
        <v>944.5</v>
      </c>
      <c r="Q46" s="32">
        <f t="shared" si="3"/>
        <v>479.66666666666669</v>
      </c>
      <c r="R46" s="3">
        <f t="shared" si="3"/>
        <v>1261</v>
      </c>
      <c r="S46" s="32">
        <f t="shared" si="3"/>
        <v>877.83333333333337</v>
      </c>
      <c r="T46" s="3">
        <f t="shared" si="3"/>
        <v>119.66666666666667</v>
      </c>
      <c r="U46" s="32">
        <f t="shared" si="3"/>
        <v>122.16666666666667</v>
      </c>
      <c r="V46" s="3">
        <f t="shared" si="3"/>
        <v>501.5</v>
      </c>
      <c r="W46" s="32">
        <f t="shared" si="3"/>
        <v>1275.3333333333333</v>
      </c>
      <c r="X46" s="3">
        <f t="shared" si="3"/>
        <v>652.66666666666663</v>
      </c>
      <c r="Y46" s="32">
        <f t="shared" si="3"/>
        <v>270.66666666666669</v>
      </c>
      <c r="Z46" s="3">
        <f t="shared" si="3"/>
        <v>1802.6666666666667</v>
      </c>
      <c r="AA46" s="32">
        <f t="shared" si="3"/>
        <v>2055.5</v>
      </c>
      <c r="AB46" s="112">
        <f t="shared" si="4"/>
        <v>11810.999999999998</v>
      </c>
      <c r="AC46" s="19">
        <f t="shared" si="5"/>
        <v>11693.666666666666</v>
      </c>
    </row>
    <row r="47" spans="1:29" x14ac:dyDescent="0.2">
      <c r="A47" s="94" t="s">
        <v>24</v>
      </c>
      <c r="B47" s="3">
        <f t="shared" si="3"/>
        <v>1155.8333333333333</v>
      </c>
      <c r="C47" s="32">
        <f t="shared" si="3"/>
        <v>1205.5</v>
      </c>
      <c r="D47" s="3">
        <f t="shared" si="3"/>
        <v>479.83333333333331</v>
      </c>
      <c r="E47" s="32">
        <f t="shared" si="3"/>
        <v>326.5</v>
      </c>
      <c r="F47" s="3">
        <f t="shared" si="3"/>
        <v>1283.8333333333333</v>
      </c>
      <c r="G47" s="32">
        <f t="shared" si="3"/>
        <v>580.33333333333337</v>
      </c>
      <c r="H47" s="3">
        <f t="shared" si="3"/>
        <v>2089.6666666666665</v>
      </c>
      <c r="I47" s="32">
        <f t="shared" si="3"/>
        <v>1556.8333333333333</v>
      </c>
      <c r="J47" s="3">
        <f t="shared" si="3"/>
        <v>138.16666666666666</v>
      </c>
      <c r="K47" s="32">
        <f t="shared" si="3"/>
        <v>217.16666666666666</v>
      </c>
      <c r="L47" s="3">
        <f t="shared" si="3"/>
        <v>347</v>
      </c>
      <c r="M47" s="32">
        <f t="shared" si="3"/>
        <v>1061.5</v>
      </c>
      <c r="N47" s="3">
        <f t="shared" si="3"/>
        <v>1418</v>
      </c>
      <c r="O47" s="32">
        <f t="shared" si="3"/>
        <v>1798.5</v>
      </c>
      <c r="P47" s="3">
        <f t="shared" si="3"/>
        <v>926.66666666666663</v>
      </c>
      <c r="Q47" s="32">
        <f t="shared" si="3"/>
        <v>504.16666666666669</v>
      </c>
      <c r="R47" s="3">
        <f t="shared" si="3"/>
        <v>1269.5</v>
      </c>
      <c r="S47" s="32">
        <f t="shared" si="3"/>
        <v>933.66666666666663</v>
      </c>
      <c r="T47" s="3">
        <f t="shared" si="3"/>
        <v>97.166666666666671</v>
      </c>
      <c r="U47" s="32">
        <f t="shared" si="3"/>
        <v>120.33333333333333</v>
      </c>
      <c r="V47" s="3">
        <f t="shared" si="3"/>
        <v>529.5</v>
      </c>
      <c r="W47" s="32">
        <f t="shared" si="3"/>
        <v>1326.6666666666667</v>
      </c>
      <c r="X47" s="3">
        <f t="shared" si="3"/>
        <v>621.66666666666663</v>
      </c>
      <c r="Y47" s="32">
        <f t="shared" si="3"/>
        <v>263</v>
      </c>
      <c r="Z47" s="3">
        <f t="shared" si="3"/>
        <v>1962.1666666666667</v>
      </c>
      <c r="AA47" s="32">
        <f t="shared" si="3"/>
        <v>2145.3333333333335</v>
      </c>
      <c r="AB47" s="112">
        <f t="shared" si="4"/>
        <v>12318.999999999998</v>
      </c>
      <c r="AC47" s="19">
        <f t="shared" si="5"/>
        <v>12039.500000000002</v>
      </c>
    </row>
    <row r="48" spans="1:29" x14ac:dyDescent="0.2">
      <c r="A48" s="93" t="s">
        <v>25</v>
      </c>
      <c r="B48" s="3">
        <f t="shared" si="3"/>
        <v>1171.8333333333333</v>
      </c>
      <c r="C48" s="32">
        <f t="shared" si="3"/>
        <v>1350.1666666666667</v>
      </c>
      <c r="D48" s="3">
        <f t="shared" si="3"/>
        <v>484.33333333333331</v>
      </c>
      <c r="E48" s="32">
        <f t="shared" si="3"/>
        <v>376.5</v>
      </c>
      <c r="F48" s="3">
        <f t="shared" si="3"/>
        <v>1214.8333333333333</v>
      </c>
      <c r="G48" s="32">
        <f t="shared" si="3"/>
        <v>638.66666666666663</v>
      </c>
      <c r="H48" s="3">
        <f t="shared" si="3"/>
        <v>2091.1666666666665</v>
      </c>
      <c r="I48" s="32">
        <f t="shared" si="3"/>
        <v>1706.8333333333333</v>
      </c>
      <c r="J48" s="3">
        <f t="shared" si="3"/>
        <v>130.33333333333334</v>
      </c>
      <c r="K48" s="32">
        <f t="shared" si="3"/>
        <v>176.16666666666666</v>
      </c>
      <c r="L48" s="3">
        <f t="shared" si="3"/>
        <v>408</v>
      </c>
      <c r="M48" s="32">
        <f t="shared" si="3"/>
        <v>1110.5</v>
      </c>
      <c r="N48" s="3">
        <f t="shared" si="3"/>
        <v>1402.1666666666667</v>
      </c>
      <c r="O48" s="32">
        <f t="shared" si="3"/>
        <v>1733.1666666666667</v>
      </c>
      <c r="P48" s="3">
        <f t="shared" si="3"/>
        <v>898.33333333333337</v>
      </c>
      <c r="Q48" s="32">
        <f t="shared" si="3"/>
        <v>578</v>
      </c>
      <c r="R48" s="3">
        <f t="shared" si="3"/>
        <v>1217.8333333333333</v>
      </c>
      <c r="S48" s="32">
        <f t="shared" si="3"/>
        <v>982</v>
      </c>
      <c r="T48" s="3">
        <f t="shared" si="3"/>
        <v>96.333333333333329</v>
      </c>
      <c r="U48" s="32">
        <f t="shared" si="3"/>
        <v>133.16666666666666</v>
      </c>
      <c r="V48" s="3">
        <f t="shared" si="3"/>
        <v>642.5</v>
      </c>
      <c r="W48" s="32">
        <f t="shared" si="3"/>
        <v>1225.8333333333333</v>
      </c>
      <c r="X48" s="3">
        <f t="shared" si="3"/>
        <v>633.5</v>
      </c>
      <c r="Y48" s="32">
        <f t="shared" si="3"/>
        <v>253.66666666666666</v>
      </c>
      <c r="Z48" s="3">
        <f t="shared" si="3"/>
        <v>1947.5</v>
      </c>
      <c r="AA48" s="32">
        <f t="shared" si="3"/>
        <v>2217</v>
      </c>
      <c r="AB48" s="112">
        <f t="shared" si="4"/>
        <v>12338.666666666666</v>
      </c>
      <c r="AC48" s="19">
        <f t="shared" si="5"/>
        <v>12481.666666666666</v>
      </c>
    </row>
    <row r="49" spans="1:29" x14ac:dyDescent="0.2">
      <c r="A49" s="94" t="s">
        <v>26</v>
      </c>
      <c r="B49" s="3">
        <f t="shared" si="3"/>
        <v>1165</v>
      </c>
      <c r="C49" s="32">
        <f t="shared" si="3"/>
        <v>1263</v>
      </c>
      <c r="D49" s="3">
        <f t="shared" si="3"/>
        <v>442.33333333333331</v>
      </c>
      <c r="E49" s="32">
        <f t="shared" si="3"/>
        <v>391</v>
      </c>
      <c r="F49" s="3">
        <f t="shared" si="3"/>
        <v>1011.6666666666666</v>
      </c>
      <c r="G49" s="32">
        <f t="shared" si="3"/>
        <v>680.16666666666663</v>
      </c>
      <c r="H49" s="3">
        <f t="shared" si="3"/>
        <v>1907.1666666666667</v>
      </c>
      <c r="I49" s="32">
        <f t="shared" si="3"/>
        <v>1633.8333333333333</v>
      </c>
      <c r="J49" s="3">
        <f t="shared" si="3"/>
        <v>141.5</v>
      </c>
      <c r="K49" s="32">
        <f t="shared" si="3"/>
        <v>152</v>
      </c>
      <c r="L49" s="3">
        <f t="shared" si="3"/>
        <v>484</v>
      </c>
      <c r="M49" s="32">
        <f t="shared" si="3"/>
        <v>895.33333333333337</v>
      </c>
      <c r="N49" s="3">
        <f t="shared" si="3"/>
        <v>1361</v>
      </c>
      <c r="O49" s="32">
        <f t="shared" si="3"/>
        <v>1523.3333333333333</v>
      </c>
      <c r="P49" s="3">
        <f t="shared" si="3"/>
        <v>923.83333333333337</v>
      </c>
      <c r="Q49" s="32">
        <f t="shared" si="3"/>
        <v>589.66666666666663</v>
      </c>
      <c r="R49" s="3">
        <f t="shared" si="3"/>
        <v>1150.5</v>
      </c>
      <c r="S49" s="32">
        <f t="shared" si="3"/>
        <v>961.5</v>
      </c>
      <c r="T49" s="3">
        <f t="shared" si="3"/>
        <v>87.5</v>
      </c>
      <c r="U49" s="32">
        <f t="shared" si="3"/>
        <v>129.66666666666666</v>
      </c>
      <c r="V49" s="3">
        <f t="shared" si="3"/>
        <v>614.33333333333337</v>
      </c>
      <c r="W49" s="32">
        <f t="shared" ref="W49:AA49" si="6">+W17/$B$65</f>
        <v>1114.3333333333333</v>
      </c>
      <c r="X49" s="3">
        <f t="shared" si="6"/>
        <v>600.83333333333337</v>
      </c>
      <c r="Y49" s="32">
        <f t="shared" si="6"/>
        <v>263</v>
      </c>
      <c r="Z49" s="3">
        <f t="shared" si="6"/>
        <v>1986</v>
      </c>
      <c r="AA49" s="32">
        <f t="shared" si="6"/>
        <v>2125.6666666666665</v>
      </c>
      <c r="AB49" s="112">
        <f t="shared" si="4"/>
        <v>11875.666666666668</v>
      </c>
      <c r="AC49" s="19">
        <f t="shared" si="5"/>
        <v>11722.5</v>
      </c>
    </row>
    <row r="50" spans="1:29" x14ac:dyDescent="0.2">
      <c r="A50" s="93" t="s">
        <v>27</v>
      </c>
      <c r="B50" s="3">
        <f t="shared" ref="B50:AA59" si="7">+B18/$B$65</f>
        <v>1214.5</v>
      </c>
      <c r="C50" s="32">
        <f t="shared" si="7"/>
        <v>1308.1666666666667</v>
      </c>
      <c r="D50" s="3">
        <f t="shared" si="7"/>
        <v>467.33333333333331</v>
      </c>
      <c r="E50" s="32">
        <f t="shared" si="7"/>
        <v>407.5</v>
      </c>
      <c r="F50" s="3">
        <f t="shared" si="7"/>
        <v>935.83333333333337</v>
      </c>
      <c r="G50" s="32">
        <f t="shared" si="7"/>
        <v>800.33333333333337</v>
      </c>
      <c r="H50" s="3">
        <f t="shared" si="7"/>
        <v>1968.6666666666667</v>
      </c>
      <c r="I50" s="32">
        <f t="shared" si="7"/>
        <v>1832.6666666666667</v>
      </c>
      <c r="J50" s="3">
        <f t="shared" si="7"/>
        <v>163.16666666666666</v>
      </c>
      <c r="K50" s="32">
        <f t="shared" si="7"/>
        <v>173.16666666666666</v>
      </c>
      <c r="L50" s="3">
        <f t="shared" si="7"/>
        <v>600</v>
      </c>
      <c r="M50" s="32">
        <f t="shared" si="7"/>
        <v>778.33333333333337</v>
      </c>
      <c r="N50" s="3">
        <f t="shared" si="7"/>
        <v>1516.5</v>
      </c>
      <c r="O50" s="32">
        <f t="shared" si="7"/>
        <v>1450.6666666666667</v>
      </c>
      <c r="P50" s="3">
        <f t="shared" si="7"/>
        <v>923.5</v>
      </c>
      <c r="Q50" s="32">
        <f t="shared" si="7"/>
        <v>649.5</v>
      </c>
      <c r="R50" s="3">
        <f t="shared" si="7"/>
        <v>1164.5</v>
      </c>
      <c r="S50" s="32">
        <f t="shared" si="7"/>
        <v>1051.5</v>
      </c>
      <c r="T50" s="3">
        <f t="shared" si="7"/>
        <v>112.16666666666667</v>
      </c>
      <c r="U50" s="32">
        <f t="shared" si="7"/>
        <v>113</v>
      </c>
      <c r="V50" s="3">
        <f t="shared" si="7"/>
        <v>822</v>
      </c>
      <c r="W50" s="32">
        <f t="shared" si="7"/>
        <v>1075.1666666666667</v>
      </c>
      <c r="X50" s="3">
        <f t="shared" si="7"/>
        <v>614.83333333333337</v>
      </c>
      <c r="Y50" s="32">
        <f t="shared" si="7"/>
        <v>276.83333333333331</v>
      </c>
      <c r="Z50" s="3">
        <f t="shared" si="7"/>
        <v>2104.1666666666665</v>
      </c>
      <c r="AA50" s="32">
        <f t="shared" si="7"/>
        <v>2314.5</v>
      </c>
      <c r="AB50" s="112">
        <f t="shared" si="4"/>
        <v>12607.166666666666</v>
      </c>
      <c r="AC50" s="19">
        <f t="shared" si="5"/>
        <v>12231.333333333334</v>
      </c>
    </row>
    <row r="51" spans="1:29" x14ac:dyDescent="0.2">
      <c r="A51" s="94" t="s">
        <v>28</v>
      </c>
      <c r="B51" s="3">
        <f t="shared" si="7"/>
        <v>1331.1666666666667</v>
      </c>
      <c r="C51" s="32">
        <f t="shared" si="7"/>
        <v>1483.1666666666667</v>
      </c>
      <c r="D51" s="3">
        <f t="shared" si="7"/>
        <v>451.83333333333331</v>
      </c>
      <c r="E51" s="32">
        <f t="shared" si="7"/>
        <v>410.33333333333331</v>
      </c>
      <c r="F51" s="3">
        <f t="shared" si="7"/>
        <v>993.83333333333337</v>
      </c>
      <c r="G51" s="32">
        <f t="shared" si="7"/>
        <v>966.66666666666663</v>
      </c>
      <c r="H51" s="3">
        <f t="shared" si="7"/>
        <v>2054.3333333333335</v>
      </c>
      <c r="I51" s="32">
        <f t="shared" si="7"/>
        <v>2119.5</v>
      </c>
      <c r="J51" s="3">
        <f t="shared" si="7"/>
        <v>191.66666666666666</v>
      </c>
      <c r="K51" s="32">
        <f t="shared" si="7"/>
        <v>156.33333333333334</v>
      </c>
      <c r="L51" s="3">
        <f t="shared" si="7"/>
        <v>819.33333333333337</v>
      </c>
      <c r="M51" s="32">
        <f t="shared" si="7"/>
        <v>737.16666666666663</v>
      </c>
      <c r="N51" s="3">
        <f t="shared" si="7"/>
        <v>1878.8333333333333</v>
      </c>
      <c r="O51" s="32">
        <f t="shared" si="7"/>
        <v>1518.8333333333333</v>
      </c>
      <c r="P51" s="3">
        <f t="shared" si="7"/>
        <v>1023.8333333333334</v>
      </c>
      <c r="Q51" s="32">
        <f t="shared" si="7"/>
        <v>725.33333333333337</v>
      </c>
      <c r="R51" s="3">
        <f t="shared" si="7"/>
        <v>1156.3333333333333</v>
      </c>
      <c r="S51" s="32">
        <f t="shared" si="7"/>
        <v>1245.8333333333333</v>
      </c>
      <c r="T51" s="3">
        <f t="shared" si="7"/>
        <v>130.33333333333334</v>
      </c>
      <c r="U51" s="32">
        <f t="shared" si="7"/>
        <v>116</v>
      </c>
      <c r="V51" s="3">
        <f t="shared" si="7"/>
        <v>1060.5</v>
      </c>
      <c r="W51" s="32">
        <f t="shared" si="7"/>
        <v>1111.3333333333333</v>
      </c>
      <c r="X51" s="3">
        <f t="shared" si="7"/>
        <v>705.16666666666663</v>
      </c>
      <c r="Y51" s="32">
        <f t="shared" si="7"/>
        <v>308.33333333333331</v>
      </c>
      <c r="Z51" s="3">
        <f t="shared" si="7"/>
        <v>2136.3333333333335</v>
      </c>
      <c r="AA51" s="32">
        <f t="shared" si="7"/>
        <v>2404.6666666666665</v>
      </c>
      <c r="AB51" s="112">
        <f t="shared" si="4"/>
        <v>13933.500000000002</v>
      </c>
      <c r="AC51" s="19">
        <f t="shared" si="5"/>
        <v>13303.5</v>
      </c>
    </row>
    <row r="52" spans="1:29" x14ac:dyDescent="0.2">
      <c r="A52" s="93" t="s">
        <v>29</v>
      </c>
      <c r="B52" s="3">
        <f t="shared" si="7"/>
        <v>1466.6666666666667</v>
      </c>
      <c r="C52" s="32">
        <f t="shared" si="7"/>
        <v>1439.8333333333333</v>
      </c>
      <c r="D52" s="3">
        <f t="shared" si="7"/>
        <v>470.33333333333331</v>
      </c>
      <c r="E52" s="32">
        <f t="shared" si="7"/>
        <v>498.5</v>
      </c>
      <c r="F52" s="3">
        <f t="shared" si="7"/>
        <v>1024.8333333333333</v>
      </c>
      <c r="G52" s="32">
        <f t="shared" si="7"/>
        <v>1249.1666666666667</v>
      </c>
      <c r="H52" s="3">
        <f t="shared" si="7"/>
        <v>2033.8333333333333</v>
      </c>
      <c r="I52" s="32">
        <f t="shared" si="7"/>
        <v>2387.5</v>
      </c>
      <c r="J52" s="3">
        <f t="shared" si="7"/>
        <v>234.83333333333334</v>
      </c>
      <c r="K52" s="32">
        <f t="shared" si="7"/>
        <v>153.66666666666666</v>
      </c>
      <c r="L52" s="3">
        <f t="shared" si="7"/>
        <v>916.33333333333337</v>
      </c>
      <c r="M52" s="32">
        <f t="shared" si="7"/>
        <v>649</v>
      </c>
      <c r="N52" s="3">
        <f t="shared" si="7"/>
        <v>1951.1666666666667</v>
      </c>
      <c r="O52" s="32">
        <f t="shared" si="7"/>
        <v>1709.3333333333333</v>
      </c>
      <c r="P52" s="3">
        <f t="shared" si="7"/>
        <v>1000.6666666666666</v>
      </c>
      <c r="Q52" s="32">
        <f t="shared" si="7"/>
        <v>883</v>
      </c>
      <c r="R52" s="3">
        <f t="shared" si="7"/>
        <v>1187.8333333333333</v>
      </c>
      <c r="S52" s="32">
        <f t="shared" si="7"/>
        <v>1512.8333333333333</v>
      </c>
      <c r="T52" s="3">
        <f t="shared" si="7"/>
        <v>193</v>
      </c>
      <c r="U52" s="32">
        <f t="shared" si="7"/>
        <v>135</v>
      </c>
      <c r="V52" s="3">
        <f t="shared" si="7"/>
        <v>1140.8333333333333</v>
      </c>
      <c r="W52" s="32">
        <f t="shared" si="7"/>
        <v>1167.1666666666667</v>
      </c>
      <c r="X52" s="3">
        <f t="shared" si="7"/>
        <v>768.33333333333337</v>
      </c>
      <c r="Y52" s="32">
        <f t="shared" si="7"/>
        <v>359</v>
      </c>
      <c r="Z52" s="3">
        <f t="shared" si="7"/>
        <v>2426.3333333333335</v>
      </c>
      <c r="AA52" s="32">
        <f t="shared" si="7"/>
        <v>2345.6666666666665</v>
      </c>
      <c r="AB52" s="112">
        <f t="shared" si="4"/>
        <v>14815.000000000002</v>
      </c>
      <c r="AC52" s="19">
        <f t="shared" si="5"/>
        <v>14489.666666666666</v>
      </c>
    </row>
    <row r="53" spans="1:29" x14ac:dyDescent="0.2">
      <c r="A53" s="94" t="s">
        <v>30</v>
      </c>
      <c r="B53" s="3">
        <f t="shared" si="7"/>
        <v>1550.5</v>
      </c>
      <c r="C53" s="32">
        <f t="shared" si="7"/>
        <v>1481</v>
      </c>
      <c r="D53" s="3">
        <f t="shared" si="7"/>
        <v>428.5</v>
      </c>
      <c r="E53" s="32">
        <f t="shared" si="7"/>
        <v>551.66666666666663</v>
      </c>
      <c r="F53" s="3">
        <f t="shared" si="7"/>
        <v>1119</v>
      </c>
      <c r="G53" s="32">
        <f t="shared" si="7"/>
        <v>1235.8333333333333</v>
      </c>
      <c r="H53" s="3">
        <f t="shared" si="7"/>
        <v>2094</v>
      </c>
      <c r="I53" s="32">
        <f t="shared" si="7"/>
        <v>2402.8333333333335</v>
      </c>
      <c r="J53" s="3">
        <f t="shared" si="7"/>
        <v>231.66666666666666</v>
      </c>
      <c r="K53" s="32">
        <f t="shared" si="7"/>
        <v>158.33333333333334</v>
      </c>
      <c r="L53" s="3">
        <f t="shared" si="7"/>
        <v>945.66666666666663</v>
      </c>
      <c r="M53" s="32">
        <f t="shared" si="7"/>
        <v>654.83333333333337</v>
      </c>
      <c r="N53" s="3">
        <f t="shared" si="7"/>
        <v>1946.6666666666667</v>
      </c>
      <c r="O53" s="32">
        <f t="shared" si="7"/>
        <v>1846.6666666666667</v>
      </c>
      <c r="P53" s="3">
        <f t="shared" si="7"/>
        <v>888.33333333333337</v>
      </c>
      <c r="Q53" s="32">
        <f t="shared" si="7"/>
        <v>1002</v>
      </c>
      <c r="R53" s="3">
        <f t="shared" si="7"/>
        <v>1152</v>
      </c>
      <c r="S53" s="32">
        <f t="shared" si="7"/>
        <v>1520.1666666666667</v>
      </c>
      <c r="T53" s="3">
        <f t="shared" si="7"/>
        <v>170.33333333333334</v>
      </c>
      <c r="U53" s="32">
        <f t="shared" si="7"/>
        <v>163.16666666666666</v>
      </c>
      <c r="V53" s="3">
        <f t="shared" si="7"/>
        <v>1104.5</v>
      </c>
      <c r="W53" s="32">
        <f t="shared" si="7"/>
        <v>1170.8333333333333</v>
      </c>
      <c r="X53" s="3">
        <f t="shared" si="7"/>
        <v>756</v>
      </c>
      <c r="Y53" s="32">
        <f t="shared" si="7"/>
        <v>429.33333333333331</v>
      </c>
      <c r="Z53" s="3">
        <f t="shared" si="7"/>
        <v>2509.6666666666665</v>
      </c>
      <c r="AA53" s="32">
        <f t="shared" si="7"/>
        <v>2336.8333333333335</v>
      </c>
      <c r="AB53" s="112">
        <f t="shared" si="4"/>
        <v>14896.833333333334</v>
      </c>
      <c r="AC53" s="19">
        <f t="shared" si="5"/>
        <v>14953.5</v>
      </c>
    </row>
    <row r="54" spans="1:29" x14ac:dyDescent="0.2">
      <c r="A54" s="93" t="s">
        <v>31</v>
      </c>
      <c r="B54" s="3">
        <f t="shared" si="7"/>
        <v>1580</v>
      </c>
      <c r="C54" s="32">
        <f t="shared" si="7"/>
        <v>1368.3333333333333</v>
      </c>
      <c r="D54" s="3">
        <f t="shared" si="7"/>
        <v>395.33333333333331</v>
      </c>
      <c r="E54" s="32">
        <f t="shared" si="7"/>
        <v>513.16666666666663</v>
      </c>
      <c r="F54" s="3">
        <f t="shared" si="7"/>
        <v>932.33333333333337</v>
      </c>
      <c r="G54" s="32">
        <f t="shared" si="7"/>
        <v>1122.6666666666667</v>
      </c>
      <c r="H54" s="3">
        <f t="shared" si="7"/>
        <v>2044</v>
      </c>
      <c r="I54" s="32">
        <f t="shared" si="7"/>
        <v>2315.6666666666665</v>
      </c>
      <c r="J54" s="3">
        <f t="shared" si="7"/>
        <v>255.66666666666666</v>
      </c>
      <c r="K54" s="32">
        <f t="shared" si="7"/>
        <v>131.16666666666666</v>
      </c>
      <c r="L54" s="3">
        <f t="shared" si="7"/>
        <v>1075.1666666666667</v>
      </c>
      <c r="M54" s="32">
        <f t="shared" si="7"/>
        <v>544.5</v>
      </c>
      <c r="N54" s="3">
        <f t="shared" si="7"/>
        <v>2057.6666666666665</v>
      </c>
      <c r="O54" s="32">
        <f t="shared" si="7"/>
        <v>1780</v>
      </c>
      <c r="P54" s="3">
        <f t="shared" si="7"/>
        <v>718</v>
      </c>
      <c r="Q54" s="32">
        <f t="shared" si="7"/>
        <v>1111.6666666666667</v>
      </c>
      <c r="R54" s="3">
        <f t="shared" si="7"/>
        <v>960</v>
      </c>
      <c r="S54" s="32">
        <f t="shared" si="7"/>
        <v>1608.8333333333333</v>
      </c>
      <c r="T54" s="3">
        <f t="shared" si="7"/>
        <v>154.5</v>
      </c>
      <c r="U54" s="32">
        <f t="shared" si="7"/>
        <v>169.33333333333334</v>
      </c>
      <c r="V54" s="3">
        <f t="shared" si="7"/>
        <v>1267.1666666666667</v>
      </c>
      <c r="W54" s="32">
        <f t="shared" si="7"/>
        <v>1065</v>
      </c>
      <c r="X54" s="3">
        <f t="shared" si="7"/>
        <v>721.16666666666663</v>
      </c>
      <c r="Y54" s="32">
        <f t="shared" si="7"/>
        <v>441.66666666666669</v>
      </c>
      <c r="Z54" s="3">
        <f t="shared" si="7"/>
        <v>2460.8333333333335</v>
      </c>
      <c r="AA54" s="32">
        <f t="shared" si="7"/>
        <v>2154.6666666666665</v>
      </c>
      <c r="AB54" s="112">
        <f t="shared" si="4"/>
        <v>14621.833333333332</v>
      </c>
      <c r="AC54" s="19">
        <f t="shared" si="5"/>
        <v>14326.666666666668</v>
      </c>
    </row>
    <row r="55" spans="1:29" x14ac:dyDescent="0.2">
      <c r="A55" s="94" t="s">
        <v>32</v>
      </c>
      <c r="B55" s="3">
        <f t="shared" si="7"/>
        <v>1516.3333333333333</v>
      </c>
      <c r="C55" s="32">
        <f t="shared" si="7"/>
        <v>1316.1666666666667</v>
      </c>
      <c r="D55" s="3">
        <f t="shared" si="7"/>
        <v>360.5</v>
      </c>
      <c r="E55" s="32">
        <f t="shared" si="7"/>
        <v>557</v>
      </c>
      <c r="F55" s="3">
        <f t="shared" si="7"/>
        <v>853.33333333333337</v>
      </c>
      <c r="G55" s="32">
        <f t="shared" si="7"/>
        <v>1367.8333333333333</v>
      </c>
      <c r="H55" s="3">
        <f t="shared" si="7"/>
        <v>1907.3333333333333</v>
      </c>
      <c r="I55" s="32">
        <f t="shared" si="7"/>
        <v>2475.3333333333335</v>
      </c>
      <c r="J55" s="3">
        <f t="shared" si="7"/>
        <v>259.83333333333331</v>
      </c>
      <c r="K55" s="32">
        <f t="shared" si="7"/>
        <v>135.66666666666666</v>
      </c>
      <c r="L55" s="3">
        <f t="shared" si="7"/>
        <v>1071</v>
      </c>
      <c r="M55" s="32">
        <f t="shared" si="7"/>
        <v>474.83333333333331</v>
      </c>
      <c r="N55" s="3">
        <f t="shared" si="7"/>
        <v>1936.3333333333333</v>
      </c>
      <c r="O55" s="32">
        <f t="shared" si="7"/>
        <v>1706.5</v>
      </c>
      <c r="P55" s="3">
        <f t="shared" si="7"/>
        <v>595.5</v>
      </c>
      <c r="Q55" s="32">
        <f t="shared" si="7"/>
        <v>1151.3333333333333</v>
      </c>
      <c r="R55" s="3">
        <f t="shared" si="7"/>
        <v>913.33333333333337</v>
      </c>
      <c r="S55" s="32">
        <f t="shared" si="7"/>
        <v>1619.3333333333333</v>
      </c>
      <c r="T55" s="3">
        <f t="shared" si="7"/>
        <v>130.83333333333334</v>
      </c>
      <c r="U55" s="32">
        <f t="shared" si="7"/>
        <v>169.16666666666666</v>
      </c>
      <c r="V55" s="3">
        <f t="shared" si="7"/>
        <v>1450.5</v>
      </c>
      <c r="W55" s="32">
        <f t="shared" si="7"/>
        <v>1006.1666666666666</v>
      </c>
      <c r="X55" s="3">
        <f t="shared" si="7"/>
        <v>590.5</v>
      </c>
      <c r="Y55" s="32">
        <f t="shared" si="7"/>
        <v>476.33333333333331</v>
      </c>
      <c r="Z55" s="3">
        <f t="shared" si="7"/>
        <v>2155.6666666666665</v>
      </c>
      <c r="AA55" s="32">
        <f t="shared" si="7"/>
        <v>2274</v>
      </c>
      <c r="AB55" s="112">
        <f t="shared" si="4"/>
        <v>13741</v>
      </c>
      <c r="AC55" s="19">
        <f t="shared" si="5"/>
        <v>14729.666666666668</v>
      </c>
    </row>
    <row r="56" spans="1:29" x14ac:dyDescent="0.2">
      <c r="A56" s="93" t="s">
        <v>33</v>
      </c>
      <c r="B56" s="3">
        <f t="shared" si="7"/>
        <v>1343</v>
      </c>
      <c r="C56" s="32">
        <f t="shared" si="7"/>
        <v>1019.5</v>
      </c>
      <c r="D56" s="3">
        <f t="shared" si="7"/>
        <v>266.66666666666669</v>
      </c>
      <c r="E56" s="32">
        <f t="shared" si="7"/>
        <v>503.83333333333331</v>
      </c>
      <c r="F56" s="3">
        <f t="shared" si="7"/>
        <v>812.16666666666663</v>
      </c>
      <c r="G56" s="32">
        <f t="shared" si="7"/>
        <v>1142.6666666666667</v>
      </c>
      <c r="H56" s="3">
        <f t="shared" si="7"/>
        <v>1705.3333333333333</v>
      </c>
      <c r="I56" s="32">
        <f t="shared" si="7"/>
        <v>2010.1666666666667</v>
      </c>
      <c r="J56" s="3">
        <f t="shared" si="7"/>
        <v>229.33333333333334</v>
      </c>
      <c r="K56" s="32">
        <f t="shared" si="7"/>
        <v>102.5</v>
      </c>
      <c r="L56" s="3">
        <f t="shared" si="7"/>
        <v>863.16666666666663</v>
      </c>
      <c r="M56" s="32">
        <f t="shared" si="7"/>
        <v>401.5</v>
      </c>
      <c r="N56" s="3">
        <f t="shared" si="7"/>
        <v>1573</v>
      </c>
      <c r="O56" s="32">
        <f t="shared" si="7"/>
        <v>1543.6666666666667</v>
      </c>
      <c r="P56" s="3">
        <f t="shared" si="7"/>
        <v>456.33333333333331</v>
      </c>
      <c r="Q56" s="32">
        <f t="shared" si="7"/>
        <v>1087.3333333333333</v>
      </c>
      <c r="R56" s="3">
        <f t="shared" si="7"/>
        <v>800.5</v>
      </c>
      <c r="S56" s="32">
        <f t="shared" si="7"/>
        <v>1304.5</v>
      </c>
      <c r="T56" s="3">
        <f t="shared" si="7"/>
        <v>91.833333333333329</v>
      </c>
      <c r="U56" s="32">
        <f t="shared" si="7"/>
        <v>171.66666666666666</v>
      </c>
      <c r="V56" s="3">
        <f t="shared" si="7"/>
        <v>1191.6666666666667</v>
      </c>
      <c r="W56" s="32">
        <f t="shared" si="7"/>
        <v>796.66666666666663</v>
      </c>
      <c r="X56" s="3">
        <f t="shared" si="7"/>
        <v>434.33333333333331</v>
      </c>
      <c r="Y56" s="32">
        <f t="shared" si="7"/>
        <v>399</v>
      </c>
      <c r="Z56" s="3">
        <f t="shared" si="7"/>
        <v>1874</v>
      </c>
      <c r="AA56" s="32">
        <f t="shared" si="7"/>
        <v>1664.3333333333333</v>
      </c>
      <c r="AB56" s="112">
        <f t="shared" si="4"/>
        <v>11641.333333333334</v>
      </c>
      <c r="AC56" s="19">
        <f t="shared" si="5"/>
        <v>12147.333333333334</v>
      </c>
    </row>
    <row r="57" spans="1:29" x14ac:dyDescent="0.2">
      <c r="A57" s="94" t="s">
        <v>34</v>
      </c>
      <c r="B57" s="3">
        <f t="shared" si="7"/>
        <v>477.66666666666669</v>
      </c>
      <c r="C57" s="32">
        <f t="shared" si="7"/>
        <v>785.5</v>
      </c>
      <c r="D57" s="3">
        <f t="shared" si="7"/>
        <v>136.33333333333334</v>
      </c>
      <c r="E57" s="32">
        <f t="shared" si="7"/>
        <v>449.33333333333331</v>
      </c>
      <c r="F57" s="3">
        <f t="shared" si="7"/>
        <v>377.16666666666669</v>
      </c>
      <c r="G57" s="32">
        <f t="shared" si="7"/>
        <v>1060.1666666666667</v>
      </c>
      <c r="H57" s="3">
        <f t="shared" si="7"/>
        <v>936.5</v>
      </c>
      <c r="I57" s="32">
        <f t="shared" si="7"/>
        <v>1644.8333333333333</v>
      </c>
      <c r="J57" s="3">
        <f t="shared" si="7"/>
        <v>226.33333333333334</v>
      </c>
      <c r="K57" s="32">
        <f t="shared" si="7"/>
        <v>80.5</v>
      </c>
      <c r="L57" s="3">
        <f t="shared" si="7"/>
        <v>717.16666666666663</v>
      </c>
      <c r="M57" s="32">
        <f t="shared" si="7"/>
        <v>304.66666666666669</v>
      </c>
      <c r="N57" s="3">
        <f t="shared" si="7"/>
        <v>1545.5</v>
      </c>
      <c r="O57" s="32">
        <f t="shared" si="7"/>
        <v>1285.1666666666667</v>
      </c>
      <c r="P57" s="3">
        <f t="shared" si="7"/>
        <v>369.16666666666669</v>
      </c>
      <c r="Q57" s="32">
        <f t="shared" si="7"/>
        <v>937.5</v>
      </c>
      <c r="R57" s="3">
        <f t="shared" si="7"/>
        <v>648.16666666666663</v>
      </c>
      <c r="S57" s="32">
        <f t="shared" si="7"/>
        <v>1172.1666666666667</v>
      </c>
      <c r="T57" s="3">
        <f t="shared" si="7"/>
        <v>85.666666666666671</v>
      </c>
      <c r="U57" s="32">
        <f t="shared" si="7"/>
        <v>133.33333333333334</v>
      </c>
      <c r="V57" s="3">
        <f t="shared" si="7"/>
        <v>1029.5</v>
      </c>
      <c r="W57" s="32">
        <f t="shared" si="7"/>
        <v>614.5</v>
      </c>
      <c r="X57" s="3">
        <f t="shared" si="7"/>
        <v>307</v>
      </c>
      <c r="Y57" s="32">
        <f t="shared" si="7"/>
        <v>350.5</v>
      </c>
      <c r="Z57" s="3">
        <f t="shared" si="7"/>
        <v>1270.5</v>
      </c>
      <c r="AA57" s="32">
        <f t="shared" si="7"/>
        <v>1493.1666666666667</v>
      </c>
      <c r="AB57" s="112">
        <f>B57+D57+F57+H57+J57+L57+N57+P57+R57+T57+V57+X57+Z57</f>
        <v>8126.666666666667</v>
      </c>
      <c r="AC57" s="19">
        <f t="shared" si="5"/>
        <v>10311.333333333334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445.66666666666669</v>
      </c>
      <c r="D58" s="3">
        <f t="shared" si="7"/>
        <v>5.5</v>
      </c>
      <c r="E58" s="32">
        <f t="shared" si="7"/>
        <v>288.66666666666669</v>
      </c>
      <c r="F58" s="3">
        <f t="shared" si="7"/>
        <v>18.333333333333332</v>
      </c>
      <c r="G58" s="32">
        <f t="shared" si="7"/>
        <v>758.5</v>
      </c>
      <c r="H58" s="3">
        <f t="shared" si="7"/>
        <v>91.333333333333329</v>
      </c>
      <c r="I58" s="32">
        <f t="shared" si="7"/>
        <v>847.5</v>
      </c>
      <c r="J58" s="3">
        <f t="shared" si="7"/>
        <v>66.333333333333329</v>
      </c>
      <c r="K58" s="32">
        <f t="shared" si="7"/>
        <v>52.833333333333336</v>
      </c>
      <c r="L58" s="3">
        <f t="shared" si="7"/>
        <v>613.83333333333337</v>
      </c>
      <c r="M58" s="32">
        <f t="shared" si="7"/>
        <v>75.333333333333329</v>
      </c>
      <c r="N58" s="3">
        <f t="shared" si="7"/>
        <v>461</v>
      </c>
      <c r="O58" s="32">
        <f t="shared" si="7"/>
        <v>250</v>
      </c>
      <c r="P58" s="3">
        <f t="shared" si="7"/>
        <v>72.5</v>
      </c>
      <c r="Q58" s="32">
        <f t="shared" si="7"/>
        <v>190.83333333333334</v>
      </c>
      <c r="R58" s="3">
        <f t="shared" si="7"/>
        <v>174.83333333333334</v>
      </c>
      <c r="S58" s="32">
        <f t="shared" si="7"/>
        <v>145.5</v>
      </c>
      <c r="T58" s="3">
        <f t="shared" si="7"/>
        <v>18.166666666666668</v>
      </c>
      <c r="U58" s="32">
        <f t="shared" si="7"/>
        <v>10.333333333333334</v>
      </c>
      <c r="V58" s="3">
        <f t="shared" si="7"/>
        <v>327.83333333333331</v>
      </c>
      <c r="W58" s="32">
        <f t="shared" si="7"/>
        <v>28.166666666666668</v>
      </c>
      <c r="X58" s="3">
        <f t="shared" si="7"/>
        <v>45.833333333333336</v>
      </c>
      <c r="Y58" s="32">
        <f t="shared" si="7"/>
        <v>17.666666666666668</v>
      </c>
      <c r="Z58" s="3">
        <f t="shared" si="7"/>
        <v>116.83333333333333</v>
      </c>
      <c r="AA58" s="32">
        <f t="shared" si="7"/>
        <v>132.83333333333334</v>
      </c>
      <c r="AB58" s="112">
        <f>B58+D58+F58+H58+J58+L58+N58+P58+R58+T58+V58+X58+Z58</f>
        <v>2012.3333333333333</v>
      </c>
      <c r="AC58" s="19">
        <f t="shared" si="5"/>
        <v>3243.8333333333339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0.16666666666666666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0.16666666666666666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18898</v>
      </c>
      <c r="C63" s="48">
        <f t="shared" ref="C63:AA63" si="11">SUM(C39:C62)</f>
        <v>18800.833333333336</v>
      </c>
      <c r="D63" s="47">
        <f t="shared" si="11"/>
        <v>6603</v>
      </c>
      <c r="E63" s="53">
        <f t="shared" si="11"/>
        <v>6984.8333333333339</v>
      </c>
      <c r="F63" s="52">
        <f t="shared" si="11"/>
        <v>17653.333333333339</v>
      </c>
      <c r="G63" s="48">
        <f t="shared" si="11"/>
        <v>15424.666666666666</v>
      </c>
      <c r="H63" s="47">
        <f t="shared" si="11"/>
        <v>30097.499999999993</v>
      </c>
      <c r="I63" s="53">
        <f t="shared" si="11"/>
        <v>30375.333333333332</v>
      </c>
      <c r="J63" s="52">
        <f t="shared" si="11"/>
        <v>2798.1666666666674</v>
      </c>
      <c r="K63" s="48">
        <f t="shared" si="11"/>
        <v>3024.8333333333335</v>
      </c>
      <c r="L63" s="47">
        <f t="shared" si="11"/>
        <v>11059</v>
      </c>
      <c r="M63" s="53">
        <f t="shared" si="11"/>
        <v>12064.833333333334</v>
      </c>
      <c r="N63" s="52">
        <f t="shared" si="11"/>
        <v>26962.166666666668</v>
      </c>
      <c r="O63" s="48">
        <f t="shared" si="11"/>
        <v>26624.666666666668</v>
      </c>
      <c r="P63" s="47">
        <f t="shared" si="11"/>
        <v>13165.166666666666</v>
      </c>
      <c r="Q63" s="53">
        <f t="shared" si="11"/>
        <v>12380</v>
      </c>
      <c r="R63" s="52">
        <f t="shared" si="11"/>
        <v>17942.333333333336</v>
      </c>
      <c r="S63" s="48">
        <f t="shared" si="11"/>
        <v>18581.166666666668</v>
      </c>
      <c r="T63" s="47">
        <f t="shared" si="11"/>
        <v>2183.4999999999995</v>
      </c>
      <c r="U63" s="53">
        <f t="shared" si="11"/>
        <v>2596.5</v>
      </c>
      <c r="V63" s="52">
        <f t="shared" si="11"/>
        <v>14097.666666666666</v>
      </c>
      <c r="W63" s="48">
        <f t="shared" si="11"/>
        <v>17246.5</v>
      </c>
      <c r="X63" s="47">
        <f t="shared" si="11"/>
        <v>10352</v>
      </c>
      <c r="Y63" s="53">
        <f t="shared" si="11"/>
        <v>5658.1666666666679</v>
      </c>
      <c r="Z63" s="52">
        <f t="shared" si="11"/>
        <v>31378.499999999996</v>
      </c>
      <c r="AA63" s="48">
        <f t="shared" si="11"/>
        <v>32483.666666666668</v>
      </c>
      <c r="AB63" s="47">
        <f>SUM(AB39:AB62)</f>
        <v>203190.33333333337</v>
      </c>
      <c r="AC63" s="48">
        <f>SUM(AC39:AC62)</f>
        <v>202246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2" t="s">
        <v>0</v>
      </c>
      <c r="B69" s="306" t="s">
        <v>1</v>
      </c>
      <c r="C69" s="307"/>
      <c r="D69" s="306" t="s">
        <v>2</v>
      </c>
      <c r="E69" s="307"/>
      <c r="F69" s="306" t="s">
        <v>3</v>
      </c>
      <c r="G69" s="307"/>
      <c r="H69" s="306" t="s">
        <v>4</v>
      </c>
      <c r="I69" s="307"/>
      <c r="J69" s="306" t="s">
        <v>5</v>
      </c>
      <c r="K69" s="307"/>
      <c r="L69" s="306" t="s">
        <v>6</v>
      </c>
      <c r="M69" s="307"/>
      <c r="N69" s="306" t="s">
        <v>7</v>
      </c>
      <c r="O69" s="307"/>
      <c r="P69" s="306" t="s">
        <v>8</v>
      </c>
      <c r="Q69" s="307"/>
      <c r="R69" s="306" t="s">
        <v>9</v>
      </c>
      <c r="S69" s="307"/>
      <c r="T69" s="306" t="s">
        <v>10</v>
      </c>
      <c r="U69" s="307"/>
      <c r="V69" s="306" t="s">
        <v>11</v>
      </c>
      <c r="W69" s="307"/>
      <c r="X69" s="306" t="s">
        <v>12</v>
      </c>
      <c r="Y69" s="307"/>
      <c r="Z69" s="306" t="s">
        <v>40</v>
      </c>
      <c r="AA69" s="307"/>
      <c r="AB69" s="306" t="s">
        <v>51</v>
      </c>
      <c r="AC69" s="307"/>
    </row>
    <row r="70" spans="1:31" s="69" customFormat="1" ht="15" thickTop="1" thickBot="1" x14ac:dyDescent="0.3">
      <c r="A70" s="313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6.191131336649381E-3</v>
      </c>
      <c r="C72" s="85">
        <f t="shared" ref="C72:AC72" si="13">C8/C31</f>
        <v>0</v>
      </c>
      <c r="D72" s="84">
        <f t="shared" si="13"/>
        <v>1.0878893432278257E-2</v>
      </c>
      <c r="E72" s="85">
        <f t="shared" si="13"/>
        <v>2.3861223126297453E-4</v>
      </c>
      <c r="F72" s="84">
        <f t="shared" si="13"/>
        <v>1.3321374622356495E-2</v>
      </c>
      <c r="G72" s="85">
        <f t="shared" si="13"/>
        <v>2.5932489086744179E-4</v>
      </c>
      <c r="H72" s="84">
        <f t="shared" si="13"/>
        <v>8.5056898413489491E-3</v>
      </c>
      <c r="I72" s="85">
        <f t="shared" si="13"/>
        <v>1.0918947391523825E-3</v>
      </c>
      <c r="J72" s="84">
        <f t="shared" si="13"/>
        <v>1.7273214604800761E-3</v>
      </c>
      <c r="K72" s="85">
        <f t="shared" si="13"/>
        <v>3.967160725108821E-3</v>
      </c>
      <c r="L72" s="84">
        <f t="shared" si="13"/>
        <v>3.3758326551526661E-3</v>
      </c>
      <c r="M72" s="85">
        <f t="shared" si="13"/>
        <v>2.6247081738938237E-3</v>
      </c>
      <c r="N72" s="84">
        <f t="shared" si="13"/>
        <v>4.1910578403070971E-3</v>
      </c>
      <c r="O72" s="85">
        <f t="shared" si="13"/>
        <v>3.0109923128928064E-3</v>
      </c>
      <c r="P72" s="84">
        <f t="shared" si="13"/>
        <v>2.5952323682444834E-3</v>
      </c>
      <c r="Q72" s="85">
        <f t="shared" si="13"/>
        <v>1.8982229402261712E-3</v>
      </c>
      <c r="R72" s="84">
        <f t="shared" si="13"/>
        <v>1.2261504449439873E-3</v>
      </c>
      <c r="S72" s="85">
        <f t="shared" si="13"/>
        <v>1.1750248907944423E-3</v>
      </c>
      <c r="T72" s="84">
        <f t="shared" si="13"/>
        <v>3.0532020456453706E-4</v>
      </c>
      <c r="U72" s="85">
        <f t="shared" si="13"/>
        <v>1.1554015020219526E-3</v>
      </c>
      <c r="V72" s="84">
        <f t="shared" si="13"/>
        <v>4.7289149504646158E-4</v>
      </c>
      <c r="W72" s="85">
        <f t="shared" si="13"/>
        <v>6.1848297722243162E-4</v>
      </c>
      <c r="X72" s="84">
        <f t="shared" si="13"/>
        <v>1.7709943328181351E-4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4.4318053188225816E-3</v>
      </c>
      <c r="AC72" s="105">
        <f t="shared" si="13"/>
        <v>1.0960249728878032E-3</v>
      </c>
      <c r="AD72" s="18"/>
      <c r="AE72" s="18"/>
    </row>
    <row r="73" spans="1:31" s="8" customFormat="1" x14ac:dyDescent="0.2">
      <c r="A73" s="90" t="s">
        <v>18</v>
      </c>
      <c r="B73" s="84">
        <f>B9/B31</f>
        <v>2.1880622288072811E-2</v>
      </c>
      <c r="C73" s="85">
        <f t="shared" ref="C73:AC73" si="14">C9/C31</f>
        <v>5.992642170116573E-3</v>
      </c>
      <c r="D73" s="84">
        <f t="shared" si="14"/>
        <v>3.9502246453632185E-2</v>
      </c>
      <c r="E73" s="85">
        <f t="shared" si="14"/>
        <v>1.2264668686916891E-2</v>
      </c>
      <c r="F73" s="84">
        <f t="shared" si="14"/>
        <v>5.0500377643504533E-2</v>
      </c>
      <c r="G73" s="85">
        <f t="shared" si="14"/>
        <v>1.5959285992133813E-2</v>
      </c>
      <c r="H73" s="84">
        <f t="shared" si="14"/>
        <v>2.993604119943517E-2</v>
      </c>
      <c r="I73" s="85">
        <f t="shared" si="14"/>
        <v>1.625770910607291E-2</v>
      </c>
      <c r="J73" s="84">
        <f t="shared" si="14"/>
        <v>1.2984692358091608E-2</v>
      </c>
      <c r="K73" s="85">
        <f t="shared" si="14"/>
        <v>3.316987161827098E-2</v>
      </c>
      <c r="L73" s="84">
        <f t="shared" si="14"/>
        <v>2.3118425415197274E-2</v>
      </c>
      <c r="M73" s="85">
        <f t="shared" si="14"/>
        <v>2.645429554214038E-2</v>
      </c>
      <c r="N73" s="84">
        <f t="shared" si="14"/>
        <v>2.9226137859840642E-2</v>
      </c>
      <c r="O73" s="85">
        <f t="shared" si="14"/>
        <v>2.858877732428575E-2</v>
      </c>
      <c r="P73" s="84">
        <f t="shared" si="14"/>
        <v>2.8332341659176363E-2</v>
      </c>
      <c r="Q73" s="85">
        <f t="shared" si="14"/>
        <v>2.7705977382875606E-2</v>
      </c>
      <c r="R73" s="84">
        <f t="shared" si="14"/>
        <v>2.6882419603544691E-2</v>
      </c>
      <c r="S73" s="85">
        <f t="shared" si="14"/>
        <v>2.3267286768860942E-2</v>
      </c>
      <c r="T73" s="84">
        <f t="shared" si="14"/>
        <v>4.2057858178764979E-2</v>
      </c>
      <c r="U73" s="85">
        <f t="shared" si="14"/>
        <v>6.7590987868284227E-2</v>
      </c>
      <c r="V73" s="84">
        <f t="shared" si="14"/>
        <v>2.0381623436502495E-2</v>
      </c>
      <c r="W73" s="85">
        <f t="shared" si="14"/>
        <v>2.8749794644323968E-2</v>
      </c>
      <c r="X73" s="84">
        <f t="shared" si="14"/>
        <v>3.2441396187532202E-2</v>
      </c>
      <c r="Y73" s="85">
        <f t="shared" si="14"/>
        <v>4.2063094641962943E-2</v>
      </c>
      <c r="Z73" s="84">
        <f t="shared" si="14"/>
        <v>2.3859224203408917E-2</v>
      </c>
      <c r="AA73" s="84">
        <f t="shared" si="14"/>
        <v>2.039486511169716E-2</v>
      </c>
      <c r="AB73" s="104">
        <f t="shared" si="14"/>
        <v>2.8868663371453038E-2</v>
      </c>
      <c r="AC73" s="105">
        <f t="shared" si="14"/>
        <v>2.2082843006371779E-2</v>
      </c>
      <c r="AD73" s="18"/>
      <c r="AE73" s="18"/>
    </row>
    <row r="74" spans="1:31" s="8" customFormat="1" x14ac:dyDescent="0.2">
      <c r="A74" s="89" t="s">
        <v>19</v>
      </c>
      <c r="B74" s="84">
        <f>B10/B31</f>
        <v>2.8953681165555439E-2</v>
      </c>
      <c r="C74" s="85">
        <f t="shared" ref="C74:AC74" si="15">C10/C31</f>
        <v>2.7259429989805416E-2</v>
      </c>
      <c r="D74" s="84">
        <f t="shared" si="15"/>
        <v>4.3111716896360237E-2</v>
      </c>
      <c r="E74" s="85">
        <f t="shared" si="15"/>
        <v>3.5505500011930612E-2</v>
      </c>
      <c r="F74" s="84">
        <f t="shared" si="15"/>
        <v>5.862915407854985E-2</v>
      </c>
      <c r="G74" s="85">
        <f t="shared" si="15"/>
        <v>4.5489907939663739E-2</v>
      </c>
      <c r="H74" s="84">
        <f t="shared" si="15"/>
        <v>3.9709831935099811E-2</v>
      </c>
      <c r="I74" s="85">
        <f t="shared" si="15"/>
        <v>3.3952988170225844E-2</v>
      </c>
      <c r="J74" s="84">
        <f t="shared" si="15"/>
        <v>2.4420751682649355E-2</v>
      </c>
      <c r="K74" s="85">
        <f t="shared" si="15"/>
        <v>4.8432420519036859E-2</v>
      </c>
      <c r="L74" s="84">
        <f t="shared" si="15"/>
        <v>3.6727250806281461E-2</v>
      </c>
      <c r="M74" s="85">
        <f t="shared" si="15"/>
        <v>4.1912445261020323E-2</v>
      </c>
      <c r="N74" s="84">
        <f t="shared" si="15"/>
        <v>4.9130571850679657E-2</v>
      </c>
      <c r="O74" s="85">
        <f t="shared" si="15"/>
        <v>4.4369882565039938E-2</v>
      </c>
      <c r="P74" s="84">
        <f t="shared" si="15"/>
        <v>5.0170272562697016E-2</v>
      </c>
      <c r="Q74" s="85">
        <f t="shared" si="15"/>
        <v>4.2528271405492729E-2</v>
      </c>
      <c r="R74" s="84">
        <f t="shared" si="15"/>
        <v>4.8042803797350771E-2</v>
      </c>
      <c r="S74" s="85">
        <f t="shared" si="15"/>
        <v>3.5277655690798028E-2</v>
      </c>
      <c r="T74" s="84">
        <f t="shared" si="15"/>
        <v>7.4421799862605914E-2</v>
      </c>
      <c r="U74" s="85">
        <f t="shared" si="15"/>
        <v>8.0621349252198465E-2</v>
      </c>
      <c r="V74" s="84">
        <f t="shared" si="15"/>
        <v>3.5525973565365424E-2</v>
      </c>
      <c r="W74" s="85">
        <f t="shared" si="15"/>
        <v>3.8761487838112084E-2</v>
      </c>
      <c r="X74" s="84">
        <f t="shared" si="15"/>
        <v>5.8845311695002574E-2</v>
      </c>
      <c r="Y74" s="85">
        <f t="shared" si="15"/>
        <v>5.0575863795693538E-2</v>
      </c>
      <c r="Z74" s="84">
        <f t="shared" si="15"/>
        <v>3.5597622575967623E-2</v>
      </c>
      <c r="AA74" s="84">
        <f t="shared" si="15"/>
        <v>3.4509651004094366E-2</v>
      </c>
      <c r="AB74" s="104">
        <f t="shared" si="15"/>
        <v>4.3177086836480083E-2</v>
      </c>
      <c r="AC74" s="105">
        <f t="shared" si="15"/>
        <v>3.8537226941447546E-2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3.6599992944579676E-2</v>
      </c>
      <c r="C75" s="85">
        <f t="shared" ref="C75:AC75" si="16">C11/C31</f>
        <v>3.9218119764194849E-2</v>
      </c>
      <c r="D75" s="84">
        <f t="shared" si="16"/>
        <v>4.8891917815134536E-2</v>
      </c>
      <c r="E75" s="85">
        <f t="shared" si="16"/>
        <v>4.3546732205492857E-2</v>
      </c>
      <c r="F75" s="84">
        <f t="shared" si="16"/>
        <v>5.9280589123867071E-2</v>
      </c>
      <c r="G75" s="85">
        <f t="shared" si="16"/>
        <v>5.4036824134503177E-2</v>
      </c>
      <c r="H75" s="84">
        <f t="shared" si="16"/>
        <v>4.5230777750089983E-2</v>
      </c>
      <c r="I75" s="85">
        <f t="shared" si="16"/>
        <v>4.3401444154247966E-2</v>
      </c>
      <c r="J75" s="84">
        <f t="shared" si="16"/>
        <v>3.5142057299422241E-2</v>
      </c>
      <c r="K75" s="85">
        <f t="shared" si="16"/>
        <v>6.182158796627913E-2</v>
      </c>
      <c r="L75" s="84">
        <f t="shared" si="16"/>
        <v>3.6636826717304158E-2</v>
      </c>
      <c r="M75" s="85">
        <f t="shared" si="16"/>
        <v>5.120943789802318E-2</v>
      </c>
      <c r="N75" s="84">
        <f t="shared" si="16"/>
        <v>5.1844250894772306E-2</v>
      </c>
      <c r="O75" s="85">
        <f t="shared" si="16"/>
        <v>4.8369932643914162E-2</v>
      </c>
      <c r="P75" s="84">
        <f t="shared" si="16"/>
        <v>5.4765732805003103E-2</v>
      </c>
      <c r="Q75" s="85">
        <f t="shared" si="16"/>
        <v>4.4722670974690362E-2</v>
      </c>
      <c r="R75" s="84">
        <f t="shared" si="16"/>
        <v>5.6226429115499653E-2</v>
      </c>
      <c r="S75" s="85">
        <f t="shared" si="16"/>
        <v>4.2569985738247509E-2</v>
      </c>
      <c r="T75" s="84">
        <f t="shared" si="16"/>
        <v>8.5031676971223574E-2</v>
      </c>
      <c r="U75" s="85">
        <f t="shared" si="16"/>
        <v>7.8824058026830984E-2</v>
      </c>
      <c r="V75" s="84">
        <f t="shared" si="16"/>
        <v>4.0562267987610243E-2</v>
      </c>
      <c r="W75" s="85">
        <f t="shared" si="16"/>
        <v>4.8618560287594585E-2</v>
      </c>
      <c r="X75" s="84">
        <f t="shared" si="16"/>
        <v>6.0471406491499229E-2</v>
      </c>
      <c r="Y75" s="85">
        <f t="shared" si="16"/>
        <v>6.2417155144481429E-2</v>
      </c>
      <c r="Z75" s="84">
        <f t="shared" si="16"/>
        <v>4.16261665365351E-2</v>
      </c>
      <c r="AA75" s="84">
        <f t="shared" si="16"/>
        <v>4.6992847687555794E-2</v>
      </c>
      <c r="AB75" s="104">
        <f t="shared" si="16"/>
        <v>4.795093598612795E-2</v>
      </c>
      <c r="AC75" s="105">
        <f t="shared" si="16"/>
        <v>4.7237028173610356E-2</v>
      </c>
      <c r="AD75" s="18"/>
      <c r="AE75" s="18"/>
    </row>
    <row r="76" spans="1:31" s="8" customFormat="1" x14ac:dyDescent="0.2">
      <c r="A76" s="89" t="s">
        <v>21</v>
      </c>
      <c r="B76" s="84">
        <f>B12/B31</f>
        <v>4.79944967721452E-2</v>
      </c>
      <c r="C76" s="85">
        <f t="shared" ref="C76:AC76" si="17">C12/C31</f>
        <v>4.1593900979566507E-2</v>
      </c>
      <c r="D76" s="84">
        <f t="shared" si="17"/>
        <v>5.5757483971931948E-2</v>
      </c>
      <c r="E76" s="85">
        <f t="shared" si="17"/>
        <v>5.185043785344437E-2</v>
      </c>
      <c r="F76" s="84">
        <f t="shared" si="17"/>
        <v>6.8683912386706944E-2</v>
      </c>
      <c r="G76" s="85">
        <f t="shared" si="17"/>
        <v>4.8461338980853176E-2</v>
      </c>
      <c r="H76" s="84">
        <f t="shared" si="17"/>
        <v>5.4085333776338014E-2</v>
      </c>
      <c r="I76" s="85">
        <f t="shared" si="17"/>
        <v>4.813115905449597E-2</v>
      </c>
      <c r="J76" s="84">
        <f t="shared" si="17"/>
        <v>3.5975936625171241E-2</v>
      </c>
      <c r="K76" s="85">
        <f t="shared" si="17"/>
        <v>7.2731279960328396E-2</v>
      </c>
      <c r="L76" s="84">
        <f t="shared" si="17"/>
        <v>3.558187901256895E-2</v>
      </c>
      <c r="M76" s="85">
        <f t="shared" si="17"/>
        <v>6.4526378317147637E-2</v>
      </c>
      <c r="N76" s="84">
        <f t="shared" si="17"/>
        <v>5.2746750075723388E-2</v>
      </c>
      <c r="O76" s="85">
        <f t="shared" si="17"/>
        <v>5.7571925783108394E-2</v>
      </c>
      <c r="P76" s="84">
        <f t="shared" si="17"/>
        <v>5.7082452431289642E-2</v>
      </c>
      <c r="Q76" s="85">
        <f t="shared" si="17"/>
        <v>4.2259019924609585E-2</v>
      </c>
      <c r="R76" s="84">
        <f t="shared" si="17"/>
        <v>6.3778401174131943E-2</v>
      </c>
      <c r="S76" s="85">
        <f t="shared" si="17"/>
        <v>4.4471552737090421E-2</v>
      </c>
      <c r="T76" s="84">
        <f t="shared" si="17"/>
        <v>6.1064040912907409E-2</v>
      </c>
      <c r="U76" s="85">
        <f t="shared" si="17"/>
        <v>6.4509917196225688E-2</v>
      </c>
      <c r="V76" s="84">
        <f t="shared" si="17"/>
        <v>3.6389000543825219E-2</v>
      </c>
      <c r="W76" s="85">
        <f t="shared" si="17"/>
        <v>5.3914320780061656E-2</v>
      </c>
      <c r="X76" s="84">
        <f t="shared" si="17"/>
        <v>6.04392065945389E-2</v>
      </c>
      <c r="Y76" s="85">
        <f t="shared" si="17"/>
        <v>5.9324280538454739E-2</v>
      </c>
      <c r="Z76" s="84">
        <f t="shared" si="17"/>
        <v>5.1224033441156627E-2</v>
      </c>
      <c r="AA76" s="84">
        <f t="shared" si="17"/>
        <v>5.1600291428512794E-2</v>
      </c>
      <c r="AB76" s="104">
        <f t="shared" si="17"/>
        <v>5.3186585319839691E-2</v>
      </c>
      <c r="AC76" s="105">
        <f t="shared" si="17"/>
        <v>5.1143986366438229E-2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6.0535506402793947E-2</v>
      </c>
      <c r="C77" s="85">
        <f t="shared" ref="C77:AC77" si="18">C13/C31</f>
        <v>5.2790213199769516E-2</v>
      </c>
      <c r="D77" s="84">
        <f t="shared" si="18"/>
        <v>7.1735069917714167E-2</v>
      </c>
      <c r="E77" s="85">
        <f t="shared" si="18"/>
        <v>5.2041327638454746E-2</v>
      </c>
      <c r="F77" s="84">
        <f t="shared" si="18"/>
        <v>7.8918051359516614E-2</v>
      </c>
      <c r="G77" s="85">
        <f t="shared" si="18"/>
        <v>4.3177594329429053E-2</v>
      </c>
      <c r="H77" s="84">
        <f t="shared" si="18"/>
        <v>6.4844809923304811E-2</v>
      </c>
      <c r="I77" s="85">
        <f t="shared" si="18"/>
        <v>5.3327261154884446E-2</v>
      </c>
      <c r="J77" s="84">
        <f t="shared" si="18"/>
        <v>4.1872654714396329E-2</v>
      </c>
      <c r="K77" s="85">
        <f t="shared" si="18"/>
        <v>0.12419417047771227</v>
      </c>
      <c r="L77" s="84">
        <f t="shared" si="18"/>
        <v>3.3487054284594753E-2</v>
      </c>
      <c r="M77" s="85">
        <f t="shared" si="18"/>
        <v>9.2914669355841362E-2</v>
      </c>
      <c r="N77" s="84">
        <f t="shared" si="18"/>
        <v>5.3933598313686465E-2</v>
      </c>
      <c r="O77" s="85">
        <f t="shared" si="18"/>
        <v>7.3991536670255653E-2</v>
      </c>
      <c r="P77" s="84">
        <f t="shared" si="18"/>
        <v>6.7134230481953647E-2</v>
      </c>
      <c r="Q77" s="85">
        <f t="shared" si="18"/>
        <v>4.2016693591814758E-2</v>
      </c>
      <c r="R77" s="84">
        <f t="shared" si="18"/>
        <v>7.6160662864361753E-2</v>
      </c>
      <c r="S77" s="85">
        <f t="shared" si="18"/>
        <v>4.9431772314260852E-2</v>
      </c>
      <c r="T77" s="84">
        <f t="shared" si="18"/>
        <v>5.5873597435310285E-2</v>
      </c>
      <c r="U77" s="85">
        <f t="shared" si="18"/>
        <v>5.7834264073432187E-2</v>
      </c>
      <c r="V77" s="84">
        <f t="shared" si="18"/>
        <v>3.7996831626983189E-2</v>
      </c>
      <c r="W77" s="85">
        <f t="shared" si="18"/>
        <v>7.6885165105963535E-2</v>
      </c>
      <c r="X77" s="84">
        <f t="shared" si="18"/>
        <v>6.7780783101494074E-2</v>
      </c>
      <c r="Y77" s="85">
        <f t="shared" si="18"/>
        <v>5.9412648384341217E-2</v>
      </c>
      <c r="Z77" s="84">
        <f t="shared" si="18"/>
        <v>5.8851336637081655E-2</v>
      </c>
      <c r="AA77" s="84">
        <f t="shared" si="18"/>
        <v>5.6438620434885227E-2</v>
      </c>
      <c r="AB77" s="104">
        <f t="shared" si="18"/>
        <v>6.083212620022934E-2</v>
      </c>
      <c r="AC77" s="105">
        <f t="shared" si="18"/>
        <v>6.0287142061318064E-2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5.8480615232652487E-2</v>
      </c>
      <c r="C78" s="85">
        <f t="shared" ref="C78:AC78" si="19">C14/C31</f>
        <v>6.3711714906254158E-2</v>
      </c>
      <c r="D78" s="84">
        <f t="shared" si="19"/>
        <v>6.5450047957998886E-2</v>
      </c>
      <c r="E78" s="85">
        <f t="shared" si="19"/>
        <v>4.9488176763940919E-2</v>
      </c>
      <c r="F78" s="84">
        <f t="shared" si="19"/>
        <v>7.1497356495468276E-2</v>
      </c>
      <c r="G78" s="85">
        <f t="shared" si="19"/>
        <v>4.037904654881791E-2</v>
      </c>
      <c r="H78" s="84">
        <f t="shared" si="19"/>
        <v>6.2502422681839573E-2</v>
      </c>
      <c r="I78" s="85">
        <f t="shared" si="19"/>
        <v>4.8833483308825143E-2</v>
      </c>
      <c r="J78" s="84">
        <f t="shared" si="19"/>
        <v>3.7048067186848534E-2</v>
      </c>
      <c r="K78" s="85">
        <f t="shared" si="19"/>
        <v>9.714033831065072E-2</v>
      </c>
      <c r="L78" s="84">
        <f t="shared" si="19"/>
        <v>2.9855020044006388E-2</v>
      </c>
      <c r="M78" s="85">
        <f t="shared" si="19"/>
        <v>8.3175620605340589E-2</v>
      </c>
      <c r="N78" s="84">
        <f t="shared" si="19"/>
        <v>5.2462401018711406E-2</v>
      </c>
      <c r="O78" s="85">
        <f t="shared" si="19"/>
        <v>6.2554773768685679E-2</v>
      </c>
      <c r="P78" s="84">
        <f t="shared" si="19"/>
        <v>7.1742350394348717E-2</v>
      </c>
      <c r="Q78" s="85">
        <f t="shared" si="19"/>
        <v>3.8745288099084542E-2</v>
      </c>
      <c r="R78" s="84">
        <f t="shared" si="19"/>
        <v>7.0280714139743988E-2</v>
      </c>
      <c r="S78" s="85">
        <f t="shared" si="19"/>
        <v>4.724317633446052E-2</v>
      </c>
      <c r="T78" s="84">
        <f t="shared" si="19"/>
        <v>5.4804976719334403E-2</v>
      </c>
      <c r="U78" s="85">
        <f t="shared" si="19"/>
        <v>4.7050516721227294E-2</v>
      </c>
      <c r="V78" s="84">
        <f t="shared" si="19"/>
        <v>3.5573262714870074E-2</v>
      </c>
      <c r="W78" s="85">
        <f t="shared" si="19"/>
        <v>7.3947370964156975E-2</v>
      </c>
      <c r="X78" s="84">
        <f t="shared" si="19"/>
        <v>6.3047398248325601E-2</v>
      </c>
      <c r="Y78" s="85">
        <f t="shared" si="19"/>
        <v>4.7836460573212759E-2</v>
      </c>
      <c r="Z78" s="84">
        <f t="shared" si="19"/>
        <v>5.7449102623346134E-2</v>
      </c>
      <c r="AA78" s="84">
        <f t="shared" si="19"/>
        <v>6.327795507485813E-2</v>
      </c>
      <c r="AB78" s="104">
        <f t="shared" si="19"/>
        <v>5.8127765264423668E-2</v>
      </c>
      <c r="AC78" s="105">
        <f t="shared" si="19"/>
        <v>5.781902567500305E-2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6.1161674956785553E-2</v>
      </c>
      <c r="C79" s="85">
        <f t="shared" ref="C79:AC79" si="20">C15/C31</f>
        <v>6.4119498249191081E-2</v>
      </c>
      <c r="D79" s="84">
        <f t="shared" si="20"/>
        <v>7.266898884345499E-2</v>
      </c>
      <c r="E79" s="85">
        <f t="shared" si="20"/>
        <v>4.674413610441671E-2</v>
      </c>
      <c r="F79" s="84">
        <f t="shared" si="20"/>
        <v>7.2724697885196379E-2</v>
      </c>
      <c r="G79" s="85">
        <f t="shared" si="20"/>
        <v>3.7623719583351339E-2</v>
      </c>
      <c r="H79" s="84">
        <f t="shared" si="20"/>
        <v>6.9429908353406983E-2</v>
      </c>
      <c r="I79" s="85">
        <f t="shared" si="20"/>
        <v>5.1253209841318613E-2</v>
      </c>
      <c r="J79" s="84">
        <f t="shared" si="20"/>
        <v>4.9377568646137349E-2</v>
      </c>
      <c r="K79" s="85">
        <f t="shared" si="20"/>
        <v>7.1794589233566589E-2</v>
      </c>
      <c r="L79" s="84">
        <f t="shared" si="20"/>
        <v>3.1377158875124336E-2</v>
      </c>
      <c r="M79" s="85">
        <f t="shared" si="20"/>
        <v>8.7982980839630326E-2</v>
      </c>
      <c r="N79" s="84">
        <f t="shared" si="20"/>
        <v>5.2592212544738615E-2</v>
      </c>
      <c r="O79" s="85">
        <f t="shared" si="20"/>
        <v>6.7550141472819694E-2</v>
      </c>
      <c r="P79" s="84">
        <f t="shared" si="20"/>
        <v>7.0387765694825993E-2</v>
      </c>
      <c r="Q79" s="85">
        <f t="shared" si="20"/>
        <v>4.0724286483575657E-2</v>
      </c>
      <c r="R79" s="84">
        <f t="shared" si="20"/>
        <v>7.0754454084381441E-2</v>
      </c>
      <c r="S79" s="85">
        <f t="shared" si="20"/>
        <v>5.0248010978858525E-2</v>
      </c>
      <c r="T79" s="84">
        <f t="shared" si="20"/>
        <v>4.4500419815281279E-2</v>
      </c>
      <c r="U79" s="85">
        <f t="shared" si="20"/>
        <v>4.6344438025547212E-2</v>
      </c>
      <c r="V79" s="84">
        <f t="shared" si="20"/>
        <v>3.7559406994065209E-2</v>
      </c>
      <c r="W79" s="85">
        <f t="shared" si="20"/>
        <v>7.6923820292039924E-2</v>
      </c>
      <c r="X79" s="84">
        <f t="shared" si="20"/>
        <v>6.0052807831014944E-2</v>
      </c>
      <c r="Y79" s="85">
        <f t="shared" si="20"/>
        <v>4.648148693628678E-2</v>
      </c>
      <c r="Z79" s="84">
        <f t="shared" si="20"/>
        <v>6.2532200923137396E-2</v>
      </c>
      <c r="AA79" s="84">
        <f t="shared" si="20"/>
        <v>6.6043447476167513E-2</v>
      </c>
      <c r="AB79" s="104">
        <f t="shared" si="20"/>
        <v>6.0627884200527914E-2</v>
      </c>
      <c r="AC79" s="105">
        <f t="shared" si="20"/>
        <v>5.952898944849342E-2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6.2008325395985463E-2</v>
      </c>
      <c r="C80" s="85">
        <f t="shared" ref="C80:AC80" si="21">C16/C31</f>
        <v>7.1814192633305254E-2</v>
      </c>
      <c r="D80" s="84">
        <f t="shared" si="21"/>
        <v>7.3350497248725333E-2</v>
      </c>
      <c r="E80" s="85">
        <f t="shared" si="21"/>
        <v>5.3902503042305948E-2</v>
      </c>
      <c r="F80" s="84">
        <f t="shared" si="21"/>
        <v>6.8816087613293053E-2</v>
      </c>
      <c r="G80" s="85">
        <f t="shared" si="21"/>
        <v>4.1405540908501536E-2</v>
      </c>
      <c r="H80" s="84">
        <f t="shared" si="21"/>
        <v>6.9479746379821142E-2</v>
      </c>
      <c r="I80" s="85">
        <f t="shared" si="21"/>
        <v>5.6191427254570596E-2</v>
      </c>
      <c r="J80" s="84">
        <f t="shared" si="21"/>
        <v>4.6578116623979988E-2</v>
      </c>
      <c r="K80" s="85">
        <f t="shared" si="21"/>
        <v>5.8240123422778116E-2</v>
      </c>
      <c r="L80" s="84">
        <f t="shared" si="21"/>
        <v>3.6893028302739848E-2</v>
      </c>
      <c r="M80" s="85">
        <f t="shared" si="21"/>
        <v>9.2044371382392354E-2</v>
      </c>
      <c r="N80" s="84">
        <f t="shared" si="21"/>
        <v>5.2004969926996471E-2</v>
      </c>
      <c r="O80" s="85">
        <f t="shared" si="21"/>
        <v>6.5096276635701236E-2</v>
      </c>
      <c r="P80" s="84">
        <f t="shared" si="21"/>
        <v>6.8235621779696415E-2</v>
      </c>
      <c r="Q80" s="85">
        <f t="shared" si="21"/>
        <v>4.6688206785137319E-2</v>
      </c>
      <c r="R80" s="84">
        <f t="shared" si="21"/>
        <v>6.7874858342467537E-2</v>
      </c>
      <c r="S80" s="85">
        <f t="shared" si="21"/>
        <v>5.2849211118785148E-2</v>
      </c>
      <c r="T80" s="84">
        <f t="shared" si="21"/>
        <v>4.4118769559575603E-2</v>
      </c>
      <c r="U80" s="85">
        <f t="shared" si="21"/>
        <v>5.1286988895307785E-2</v>
      </c>
      <c r="V80" s="84">
        <f t="shared" si="21"/>
        <v>4.5574917835102736E-2</v>
      </c>
      <c r="W80" s="85">
        <f t="shared" si="21"/>
        <v>7.1077223397984127E-2</v>
      </c>
      <c r="X80" s="84">
        <f t="shared" si="21"/>
        <v>6.1195904173106649E-2</v>
      </c>
      <c r="Y80" s="85">
        <f t="shared" si="21"/>
        <v>4.4831953813072548E-2</v>
      </c>
      <c r="Z80" s="84">
        <f t="shared" si="21"/>
        <v>6.2064789585225551E-2</v>
      </c>
      <c r="AA80" s="84">
        <f t="shared" si="21"/>
        <v>6.8249684456803933E-2</v>
      </c>
      <c r="AB80" s="104">
        <f t="shared" si="21"/>
        <v>6.0724673581912525E-2</v>
      </c>
      <c r="AC80" s="105">
        <f t="shared" si="21"/>
        <v>6.1715270841780141E-2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6.1646735104243837E-2</v>
      </c>
      <c r="C81" s="85">
        <f t="shared" ref="C81:AC81" si="22">C17/C31</f>
        <v>6.7177873321218037E-2</v>
      </c>
      <c r="D81" s="84">
        <f t="shared" si="22"/>
        <v>6.6989752132868896E-2</v>
      </c>
      <c r="E81" s="85">
        <f t="shared" si="22"/>
        <v>5.5978429454293828E-2</v>
      </c>
      <c r="F81" s="84">
        <f t="shared" si="22"/>
        <v>5.730740181268882E-2</v>
      </c>
      <c r="G81" s="85">
        <f t="shared" si="22"/>
        <v>4.4096036651251246E-2</v>
      </c>
      <c r="H81" s="84">
        <f t="shared" si="22"/>
        <v>6.3366281806351579E-2</v>
      </c>
      <c r="I81" s="85">
        <f t="shared" si="22"/>
        <v>5.3788161446787962E-2</v>
      </c>
      <c r="J81" s="84">
        <f t="shared" si="22"/>
        <v>5.0568824825778784E-2</v>
      </c>
      <c r="K81" s="85">
        <f t="shared" si="22"/>
        <v>5.0250702518045073E-2</v>
      </c>
      <c r="L81" s="84">
        <f t="shared" si="22"/>
        <v>4.3765259065014918E-2</v>
      </c>
      <c r="M81" s="85">
        <f t="shared" si="22"/>
        <v>7.4210170053461158E-2</v>
      </c>
      <c r="N81" s="84">
        <f t="shared" si="22"/>
        <v>5.0478139120866891E-2</v>
      </c>
      <c r="O81" s="85">
        <f t="shared" si="22"/>
        <v>5.7215113804241678E-2</v>
      </c>
      <c r="P81" s="84">
        <f t="shared" si="22"/>
        <v>7.0172551303313041E-2</v>
      </c>
      <c r="Q81" s="85">
        <f t="shared" si="22"/>
        <v>4.7630586968228326E-2</v>
      </c>
      <c r="R81" s="84">
        <f t="shared" si="22"/>
        <v>6.4122094859457149E-2</v>
      </c>
      <c r="S81" s="85">
        <f t="shared" si="22"/>
        <v>5.1745943473230062E-2</v>
      </c>
      <c r="T81" s="84">
        <f t="shared" si="22"/>
        <v>4.0073276849095486E-2</v>
      </c>
      <c r="U81" s="85">
        <f t="shared" si="22"/>
        <v>4.9939020476282174E-2</v>
      </c>
      <c r="V81" s="84">
        <f t="shared" si="22"/>
        <v>4.3576951268531436E-2</v>
      </c>
      <c r="W81" s="85">
        <f t="shared" si="22"/>
        <v>6.4612143526705898E-2</v>
      </c>
      <c r="X81" s="84">
        <f t="shared" si="22"/>
        <v>5.8040314270994334E-2</v>
      </c>
      <c r="Y81" s="85">
        <f t="shared" si="22"/>
        <v>4.648148693628678E-2</v>
      </c>
      <c r="Z81" s="84">
        <f t="shared" si="22"/>
        <v>6.3291744347244133E-2</v>
      </c>
      <c r="AA81" s="84">
        <f t="shared" si="22"/>
        <v>6.5438015002411462E-2</v>
      </c>
      <c r="AB81" s="104">
        <f t="shared" si="22"/>
        <v>5.8446021874400192E-2</v>
      </c>
      <c r="AC81" s="105">
        <f t="shared" si="22"/>
        <v>5.7961591329371162E-2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6.4266059900518577E-2</v>
      </c>
      <c r="C82" s="85">
        <f t="shared" ref="C82:AC82" si="23">C18/C31</f>
        <v>6.9580249102433406E-2</v>
      </c>
      <c r="D82" s="84">
        <f t="shared" si="23"/>
        <v>7.0775909939926301E-2</v>
      </c>
      <c r="E82" s="85">
        <f t="shared" si="23"/>
        <v>5.8340690543797272E-2</v>
      </c>
      <c r="F82" s="84">
        <f t="shared" si="23"/>
        <v>5.3011706948640484E-2</v>
      </c>
      <c r="G82" s="85">
        <f t="shared" si="23"/>
        <v>5.1886588581060641E-2</v>
      </c>
      <c r="H82" s="84">
        <f t="shared" si="23"/>
        <v>6.5409640889331891E-2</v>
      </c>
      <c r="I82" s="85">
        <f t="shared" si="23"/>
        <v>6.0334042973465313E-2</v>
      </c>
      <c r="J82" s="84">
        <f t="shared" si="23"/>
        <v>5.8311989993448089E-2</v>
      </c>
      <c r="K82" s="85">
        <f t="shared" si="23"/>
        <v>5.7248333241500908E-2</v>
      </c>
      <c r="L82" s="84">
        <f t="shared" si="23"/>
        <v>5.4254453386382129E-2</v>
      </c>
      <c r="M82" s="85">
        <f t="shared" si="23"/>
        <v>6.4512564063600827E-2</v>
      </c>
      <c r="N82" s="84">
        <f t="shared" si="23"/>
        <v>5.6245479777218693E-2</v>
      </c>
      <c r="O82" s="85">
        <f t="shared" si="23"/>
        <v>5.4485815158875225E-2</v>
      </c>
      <c r="P82" s="84">
        <f t="shared" si="23"/>
        <v>7.0147231963135034E-2</v>
      </c>
      <c r="Q82" s="85">
        <f t="shared" si="23"/>
        <v>5.2463651050080773E-2</v>
      </c>
      <c r="R82" s="84">
        <f t="shared" si="23"/>
        <v>6.4902372415330603E-2</v>
      </c>
      <c r="S82" s="85">
        <f t="shared" si="23"/>
        <v>5.658955752688654E-2</v>
      </c>
      <c r="T82" s="84">
        <f t="shared" si="23"/>
        <v>5.1370124417983359E-2</v>
      </c>
      <c r="U82" s="85">
        <f t="shared" si="23"/>
        <v>4.3520123242826884E-2</v>
      </c>
      <c r="V82" s="84">
        <f t="shared" si="23"/>
        <v>5.8307521339228716E-2</v>
      </c>
      <c r="W82" s="85">
        <f t="shared" si="23"/>
        <v>6.2341151344717287E-2</v>
      </c>
      <c r="X82" s="84">
        <f t="shared" si="23"/>
        <v>5.9392709943328181E-2</v>
      </c>
      <c r="Y82" s="85">
        <f t="shared" si="23"/>
        <v>4.8926330672479305E-2</v>
      </c>
      <c r="Z82" s="84">
        <f t="shared" si="23"/>
        <v>6.7057592512920206E-2</v>
      </c>
      <c r="AA82" s="84">
        <f t="shared" si="23"/>
        <v>7.125119290720465E-2</v>
      </c>
      <c r="AB82" s="104">
        <f t="shared" si="23"/>
        <v>6.2046094712510928E-2</v>
      </c>
      <c r="AC82" s="105">
        <f t="shared" si="23"/>
        <v>6.0477504293451209E-2</v>
      </c>
      <c r="AD82" s="18"/>
      <c r="AE82" s="18"/>
    </row>
    <row r="83" spans="1:31" s="8" customFormat="1" x14ac:dyDescent="0.2">
      <c r="A83" s="90" t="s">
        <v>28</v>
      </c>
      <c r="B83" s="84">
        <f>B19/B31</f>
        <v>7.0439552686351284E-2</v>
      </c>
      <c r="C83" s="85">
        <f t="shared" ref="C83:AC83" si="24">C19/C31</f>
        <v>7.888834714773281E-2</v>
      </c>
      <c r="D83" s="84">
        <f t="shared" si="24"/>
        <v>6.8428492099550708E-2</v>
      </c>
      <c r="E83" s="85">
        <f t="shared" si="24"/>
        <v>5.8746331336944332E-2</v>
      </c>
      <c r="F83" s="84">
        <f t="shared" si="24"/>
        <v>5.6297205438066468E-2</v>
      </c>
      <c r="G83" s="85">
        <f t="shared" si="24"/>
        <v>6.2670181959631754E-2</v>
      </c>
      <c r="H83" s="84">
        <f t="shared" si="24"/>
        <v>6.825594595342914E-2</v>
      </c>
      <c r="I83" s="85">
        <f t="shared" si="24"/>
        <v>6.9777012049250492E-2</v>
      </c>
      <c r="J83" s="84">
        <f t="shared" si="24"/>
        <v>6.8497230329382333E-2</v>
      </c>
      <c r="K83" s="85">
        <f t="shared" si="24"/>
        <v>5.1683288335445478E-2</v>
      </c>
      <c r="L83" s="84">
        <f t="shared" si="24"/>
        <v>7.4087470235404046E-2</v>
      </c>
      <c r="M83" s="85">
        <f t="shared" si="24"/>
        <v>6.110044343753885E-2</v>
      </c>
      <c r="N83" s="84">
        <f t="shared" si="24"/>
        <v>6.968406347165472E-2</v>
      </c>
      <c r="O83" s="85">
        <f t="shared" si="24"/>
        <v>5.7046097603725865E-2</v>
      </c>
      <c r="P83" s="84">
        <f t="shared" si="24"/>
        <v>7.776835335671152E-2</v>
      </c>
      <c r="Q83" s="85">
        <f t="shared" si="24"/>
        <v>5.858912224017232E-2</v>
      </c>
      <c r="R83" s="84">
        <f t="shared" si="24"/>
        <v>6.4447210507737746E-2</v>
      </c>
      <c r="S83" s="85">
        <f t="shared" si="24"/>
        <v>6.7048176020522571E-2</v>
      </c>
      <c r="T83" s="84">
        <f t="shared" si="24"/>
        <v>5.9690099992366998E-2</v>
      </c>
      <c r="U83" s="85">
        <f t="shared" si="24"/>
        <v>4.4675524744848837E-2</v>
      </c>
      <c r="V83" s="84">
        <f t="shared" si="24"/>
        <v>7.5225214574515878E-2</v>
      </c>
      <c r="W83" s="85">
        <f t="shared" si="24"/>
        <v>6.4438195189362099E-2</v>
      </c>
      <c r="X83" s="84">
        <f t="shared" si="24"/>
        <v>6.811888201957754E-2</v>
      </c>
      <c r="Y83" s="85">
        <f t="shared" si="24"/>
        <v>5.4493504963327347E-2</v>
      </c>
      <c r="Z83" s="84">
        <f t="shared" si="24"/>
        <v>6.808271056084049E-2</v>
      </c>
      <c r="AA83" s="84">
        <f t="shared" si="24"/>
        <v>7.4026946875865821E-2</v>
      </c>
      <c r="AB83" s="104">
        <f t="shared" si="24"/>
        <v>6.8573636213008826E-2</v>
      </c>
      <c r="AC83" s="105">
        <f t="shared" si="24"/>
        <v>6.5778804030734842E-2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7.7609623593325572E-2</v>
      </c>
      <c r="C84" s="85">
        <f t="shared" ref="C84:AC84" si="25">C20/C31</f>
        <v>7.6583484774611049E-2</v>
      </c>
      <c r="D84" s="84">
        <f t="shared" si="25"/>
        <v>7.1230248876773178E-2</v>
      </c>
      <c r="E84" s="85">
        <f t="shared" si="25"/>
        <v>7.136891837075568E-2</v>
      </c>
      <c r="F84" s="84">
        <f t="shared" si="25"/>
        <v>5.8053247734138974E-2</v>
      </c>
      <c r="G84" s="85">
        <f t="shared" si="25"/>
        <v>8.098500237714483E-2</v>
      </c>
      <c r="H84" s="84">
        <f t="shared" si="25"/>
        <v>6.7574826259102355E-2</v>
      </c>
      <c r="I84" s="85">
        <f t="shared" si="25"/>
        <v>7.8599960494260698E-2</v>
      </c>
      <c r="J84" s="84">
        <f t="shared" si="25"/>
        <v>8.3923997855738883E-2</v>
      </c>
      <c r="K84" s="85">
        <f t="shared" si="25"/>
        <v>5.0801697063199078E-2</v>
      </c>
      <c r="L84" s="84">
        <f t="shared" si="25"/>
        <v>8.2858606866202486E-2</v>
      </c>
      <c r="M84" s="85">
        <f t="shared" si="25"/>
        <v>5.3792703311276578E-2</v>
      </c>
      <c r="N84" s="84">
        <f t="shared" si="25"/>
        <v>7.236683500955042E-2</v>
      </c>
      <c r="O84" s="85">
        <f t="shared" si="25"/>
        <v>6.4201116758895255E-2</v>
      </c>
      <c r="P84" s="84">
        <f t="shared" si="25"/>
        <v>7.6008659214340871E-2</v>
      </c>
      <c r="Q84" s="85">
        <f t="shared" si="25"/>
        <v>7.1324717285945069E-2</v>
      </c>
      <c r="R84" s="84">
        <f t="shared" si="25"/>
        <v>6.6202835008453004E-2</v>
      </c>
      <c r="S84" s="85">
        <f t="shared" si="25"/>
        <v>8.1417564379703461E-2</v>
      </c>
      <c r="T84" s="84">
        <f t="shared" si="25"/>
        <v>8.8390199221433485E-2</v>
      </c>
      <c r="U84" s="85">
        <f t="shared" si="25"/>
        <v>5.1993067590987867E-2</v>
      </c>
      <c r="V84" s="84">
        <f t="shared" si="25"/>
        <v>8.0923557089825737E-2</v>
      </c>
      <c r="W84" s="85">
        <f t="shared" si="25"/>
        <v>6.767556702326076E-2</v>
      </c>
      <c r="X84" s="84">
        <f t="shared" si="25"/>
        <v>7.4220762493560022E-2</v>
      </c>
      <c r="Y84" s="85">
        <f t="shared" si="25"/>
        <v>6.3448113346490323E-2</v>
      </c>
      <c r="Z84" s="84">
        <f t="shared" si="25"/>
        <v>7.7324707469551876E-2</v>
      </c>
      <c r="AA84" s="84">
        <f t="shared" si="25"/>
        <v>7.2210649454597695E-2</v>
      </c>
      <c r="AB84" s="104">
        <f t="shared" si="25"/>
        <v>7.2911933146425925E-2</v>
      </c>
      <c r="AC84" s="105">
        <f t="shared" si="25"/>
        <v>7.1643773754075074E-2</v>
      </c>
      <c r="AD84" s="18"/>
      <c r="AE84" s="18"/>
    </row>
    <row r="85" spans="1:31" s="8" customFormat="1" x14ac:dyDescent="0.2">
      <c r="A85" s="90" t="s">
        <v>30</v>
      </c>
      <c r="B85" s="84">
        <f>B21/B31</f>
        <v>8.204571912371679E-2</v>
      </c>
      <c r="C85" s="85">
        <f t="shared" ref="C85:AC85" si="26">C21/C31</f>
        <v>7.8773104029076724E-2</v>
      </c>
      <c r="D85" s="84">
        <f t="shared" si="26"/>
        <v>6.4894744812963798E-2</v>
      </c>
      <c r="E85" s="85">
        <f t="shared" si="26"/>
        <v>7.8980648548044569E-2</v>
      </c>
      <c r="F85" s="84">
        <f t="shared" si="26"/>
        <v>6.3387462235649547E-2</v>
      </c>
      <c r="G85" s="85">
        <f t="shared" si="26"/>
        <v>8.0120586074253361E-2</v>
      </c>
      <c r="H85" s="84">
        <f t="shared" si="26"/>
        <v>6.9573884874158984E-2</v>
      </c>
      <c r="I85" s="85">
        <f t="shared" si="26"/>
        <v>7.9104756052059785E-2</v>
      </c>
      <c r="J85" s="84">
        <f t="shared" si="26"/>
        <v>8.2792304485079515E-2</v>
      </c>
      <c r="K85" s="85">
        <f t="shared" si="26"/>
        <v>5.2344481789630283E-2</v>
      </c>
      <c r="L85" s="84">
        <f t="shared" si="26"/>
        <v>8.5511046809536723E-2</v>
      </c>
      <c r="M85" s="85">
        <f t="shared" si="26"/>
        <v>5.4276202185414908E-2</v>
      </c>
      <c r="N85" s="84">
        <f t="shared" si="26"/>
        <v>7.2199934476086858E-2</v>
      </c>
      <c r="O85" s="85">
        <f t="shared" si="26"/>
        <v>6.9359240804266725E-2</v>
      </c>
      <c r="P85" s="84">
        <f t="shared" si="26"/>
        <v>6.7476041574356577E-2</v>
      </c>
      <c r="Q85" s="85">
        <f t="shared" si="26"/>
        <v>8.0936995153473343E-2</v>
      </c>
      <c r="R85" s="84">
        <f t="shared" si="26"/>
        <v>6.4205696026157874E-2</v>
      </c>
      <c r="S85" s="85">
        <f t="shared" si="26"/>
        <v>8.1812229228519912E-2</v>
      </c>
      <c r="T85" s="84">
        <f t="shared" si="26"/>
        <v>7.8009312266239222E-2</v>
      </c>
      <c r="U85" s="85">
        <f t="shared" si="26"/>
        <v>6.2841003915527313E-2</v>
      </c>
      <c r="V85" s="84">
        <f t="shared" si="26"/>
        <v>7.8346298441822518E-2</v>
      </c>
      <c r="W85" s="85">
        <f t="shared" si="26"/>
        <v>6.7888170546680976E-2</v>
      </c>
      <c r="X85" s="84">
        <f t="shared" si="26"/>
        <v>7.3029366306027826E-2</v>
      </c>
      <c r="Y85" s="85">
        <f t="shared" si="26"/>
        <v>7.5878523667854719E-2</v>
      </c>
      <c r="Z85" s="84">
        <f t="shared" si="26"/>
        <v>7.9980453707687318E-2</v>
      </c>
      <c r="AA85" s="84">
        <f t="shared" si="26"/>
        <v>7.1938717919775061E-2</v>
      </c>
      <c r="AB85" s="104">
        <f t="shared" si="26"/>
        <v>7.3314675402865292E-2</v>
      </c>
      <c r="AC85" s="105">
        <f t="shared" si="26"/>
        <v>7.3937185407869629E-2</v>
      </c>
      <c r="AD85" s="18"/>
      <c r="AE85" s="18"/>
    </row>
    <row r="86" spans="1:31" s="8" customFormat="1" x14ac:dyDescent="0.2">
      <c r="A86" s="89" t="s">
        <v>31</v>
      </c>
      <c r="B86" s="84">
        <f>B22/B31</f>
        <v>8.3606730870991644E-2</v>
      </c>
      <c r="C86" s="85">
        <f t="shared" ref="C86:AC86" si="27">C22/C31</f>
        <v>7.2780461858960158E-2</v>
      </c>
      <c r="D86" s="84">
        <f t="shared" si="27"/>
        <v>5.987177545560099E-2</v>
      </c>
      <c r="E86" s="85">
        <f t="shared" si="27"/>
        <v>7.3468706005869855E-2</v>
      </c>
      <c r="F86" s="84">
        <f t="shared" si="27"/>
        <v>5.2813444108761327E-2</v>
      </c>
      <c r="G86" s="85">
        <f t="shared" si="27"/>
        <v>7.2783852703461993E-2</v>
      </c>
      <c r="H86" s="84">
        <f t="shared" si="27"/>
        <v>6.7912617327020516E-2</v>
      </c>
      <c r="I86" s="85">
        <f t="shared" si="27"/>
        <v>7.6235103044136693E-2</v>
      </c>
      <c r="J86" s="84">
        <f t="shared" si="27"/>
        <v>9.1369348978497827E-2</v>
      </c>
      <c r="K86" s="85">
        <f t="shared" si="27"/>
        <v>4.3363270703620033E-2</v>
      </c>
      <c r="L86" s="84">
        <f t="shared" si="27"/>
        <v>9.7220966332097536E-2</v>
      </c>
      <c r="M86" s="85">
        <f t="shared" si="27"/>
        <v>4.5131166337426955E-2</v>
      </c>
      <c r="N86" s="84">
        <f t="shared" si="27"/>
        <v>7.6316814301521263E-2</v>
      </c>
      <c r="O86" s="85">
        <f t="shared" si="27"/>
        <v>6.6855297092921345E-2</v>
      </c>
      <c r="P86" s="84">
        <f t="shared" si="27"/>
        <v>5.4537858743401148E-2</v>
      </c>
      <c r="Q86" s="85">
        <f t="shared" si="27"/>
        <v>8.9795368874528811E-2</v>
      </c>
      <c r="R86" s="84">
        <f t="shared" si="27"/>
        <v>5.3504746688464895E-2</v>
      </c>
      <c r="S86" s="85">
        <f t="shared" si="27"/>
        <v>8.6584086036937041E-2</v>
      </c>
      <c r="T86" s="84">
        <f t="shared" si="27"/>
        <v>7.0757957407831459E-2</v>
      </c>
      <c r="U86" s="85">
        <f t="shared" si="27"/>
        <v>6.521599589190577E-2</v>
      </c>
      <c r="V86" s="84">
        <f t="shared" si="27"/>
        <v>8.9884850920956189E-2</v>
      </c>
      <c r="W86" s="85">
        <f t="shared" si="27"/>
        <v>6.1751659757052157E-2</v>
      </c>
      <c r="X86" s="84">
        <f t="shared" si="27"/>
        <v>6.9664477073673362E-2</v>
      </c>
      <c r="Y86" s="85">
        <f t="shared" si="27"/>
        <v>7.8058263866387811E-2</v>
      </c>
      <c r="Z86" s="84">
        <f t="shared" si="27"/>
        <v>7.8424186412139954E-2</v>
      </c>
      <c r="AA86" s="84">
        <f t="shared" si="27"/>
        <v>6.6330771362017829E-2</v>
      </c>
      <c r="AB86" s="104">
        <f t="shared" si="27"/>
        <v>7.1961264561470284E-2</v>
      </c>
      <c r="AC86" s="105">
        <f t="shared" si="27"/>
        <v>7.0837824563485391E-2</v>
      </c>
      <c r="AD86" s="18"/>
      <c r="AE86" s="18"/>
    </row>
    <row r="87" spans="1:31" s="8" customFormat="1" x14ac:dyDescent="0.2">
      <c r="A87" s="90" t="s">
        <v>32</v>
      </c>
      <c r="B87" s="84">
        <f>B23/B31</f>
        <v>8.0237767665008647E-2</v>
      </c>
      <c r="C87" s="85">
        <f t="shared" ref="C87:AC87" si="28">C23/C31</f>
        <v>7.0005762155932807E-2</v>
      </c>
      <c r="D87" s="84">
        <f t="shared" si="28"/>
        <v>5.459639557776768E-2</v>
      </c>
      <c r="E87" s="85">
        <f t="shared" si="28"/>
        <v>7.9744207688086086E-2</v>
      </c>
      <c r="F87" s="84">
        <f t="shared" si="28"/>
        <v>4.8338368580060423E-2</v>
      </c>
      <c r="G87" s="85">
        <f t="shared" si="28"/>
        <v>8.8678307472878942E-2</v>
      </c>
      <c r="H87" s="84">
        <f t="shared" si="28"/>
        <v>6.3371819364842041E-2</v>
      </c>
      <c r="I87" s="85">
        <f t="shared" si="28"/>
        <v>8.1491561135131577E-2</v>
      </c>
      <c r="J87" s="84">
        <f t="shared" si="28"/>
        <v>9.2858419203049616E-2</v>
      </c>
      <c r="K87" s="85">
        <f t="shared" si="28"/>
        <v>4.4850955975535844E-2</v>
      </c>
      <c r="L87" s="84">
        <f t="shared" si="28"/>
        <v>9.684419929469211E-2</v>
      </c>
      <c r="M87" s="85">
        <f t="shared" si="28"/>
        <v>3.9356808354860544E-2</v>
      </c>
      <c r="N87" s="84">
        <f t="shared" si="28"/>
        <v>7.1816681399244617E-2</v>
      </c>
      <c r="O87" s="85">
        <f t="shared" si="28"/>
        <v>6.4094699151163087E-2</v>
      </c>
      <c r="P87" s="84">
        <f t="shared" si="28"/>
        <v>4.5233001227987998E-2</v>
      </c>
      <c r="Q87" s="85">
        <f t="shared" si="28"/>
        <v>9.2999461497038236E-2</v>
      </c>
      <c r="R87" s="84">
        <f t="shared" si="28"/>
        <v>5.0903821502220073E-2</v>
      </c>
      <c r="S87" s="85">
        <f t="shared" si="28"/>
        <v>8.7149174343196967E-2</v>
      </c>
      <c r="T87" s="84">
        <f t="shared" si="28"/>
        <v>5.9919090145790395E-2</v>
      </c>
      <c r="U87" s="85">
        <f t="shared" si="28"/>
        <v>6.5151806919571217E-2</v>
      </c>
      <c r="V87" s="84">
        <f t="shared" si="28"/>
        <v>0.10288936703473388</v>
      </c>
      <c r="W87" s="85">
        <f t="shared" si="28"/>
        <v>5.8340339585809683E-2</v>
      </c>
      <c r="X87" s="84">
        <f t="shared" si="28"/>
        <v>5.7042117465224113E-2</v>
      </c>
      <c r="Y87" s="85">
        <f t="shared" si="28"/>
        <v>8.4185101181183539E-2</v>
      </c>
      <c r="Z87" s="84">
        <f t="shared" si="28"/>
        <v>6.8698843688087916E-2</v>
      </c>
      <c r="AA87" s="84">
        <f t="shared" si="28"/>
        <v>7.0004412473961275E-2</v>
      </c>
      <c r="AB87" s="104">
        <f t="shared" si="28"/>
        <v>6.7626248624032312E-2</v>
      </c>
      <c r="AC87" s="105">
        <f t="shared" si="28"/>
        <v>7.2830447408931034E-2</v>
      </c>
      <c r="AD87" s="18"/>
      <c r="AE87" s="18"/>
    </row>
    <row r="88" spans="1:31" s="8" customFormat="1" x14ac:dyDescent="0.2">
      <c r="A88" s="89" t="s">
        <v>33</v>
      </c>
      <c r="B88" s="84">
        <f>B24/B31</f>
        <v>7.1065721240342897E-2</v>
      </c>
      <c r="C88" s="85">
        <f t="shared" ref="C88:AC88" si="29">C24/C31</f>
        <v>5.4226319755329995E-2</v>
      </c>
      <c r="D88" s="84">
        <f t="shared" si="29"/>
        <v>4.0385683275278916E-2</v>
      </c>
      <c r="E88" s="85">
        <f t="shared" si="29"/>
        <v>7.2132477510797197E-2</v>
      </c>
      <c r="F88" s="84">
        <f t="shared" si="29"/>
        <v>4.6006419939577041E-2</v>
      </c>
      <c r="G88" s="85">
        <f t="shared" si="29"/>
        <v>7.4080477157799196E-2</v>
      </c>
      <c r="H88" s="84">
        <f t="shared" si="29"/>
        <v>5.6660298474402633E-2</v>
      </c>
      <c r="I88" s="85">
        <f t="shared" si="29"/>
        <v>6.6177600245813484E-2</v>
      </c>
      <c r="J88" s="84">
        <f t="shared" si="29"/>
        <v>8.1958425159330509E-2</v>
      </c>
      <c r="K88" s="85">
        <f t="shared" si="29"/>
        <v>3.3886164526971185E-2</v>
      </c>
      <c r="L88" s="84">
        <f t="shared" si="29"/>
        <v>7.8051059468909181E-2</v>
      </c>
      <c r="M88" s="85">
        <f t="shared" si="29"/>
        <v>3.3278536794264325E-2</v>
      </c>
      <c r="N88" s="84">
        <f t="shared" si="29"/>
        <v>5.8341008697372243E-2</v>
      </c>
      <c r="O88" s="85">
        <f t="shared" si="29"/>
        <v>5.7978816636202017E-2</v>
      </c>
      <c r="P88" s="84">
        <f t="shared" si="29"/>
        <v>3.46621767036751E-2</v>
      </c>
      <c r="Q88" s="85">
        <f t="shared" si="29"/>
        <v>8.7829833064081847E-2</v>
      </c>
      <c r="R88" s="84">
        <f t="shared" si="29"/>
        <v>4.4615155962620986E-2</v>
      </c>
      <c r="S88" s="85">
        <f t="shared" si="29"/>
        <v>7.0205494811054203E-2</v>
      </c>
      <c r="T88" s="84">
        <f t="shared" si="29"/>
        <v>4.2057858178764979E-2</v>
      </c>
      <c r="U88" s="85">
        <f t="shared" si="29"/>
        <v>6.6114641504589511E-2</v>
      </c>
      <c r="V88" s="84">
        <f t="shared" si="29"/>
        <v>8.4529354739555015E-2</v>
      </c>
      <c r="W88" s="85">
        <f t="shared" si="29"/>
        <v>4.6192947361300363E-2</v>
      </c>
      <c r="X88" s="84">
        <f t="shared" si="29"/>
        <v>4.1956465739309633E-2</v>
      </c>
      <c r="Y88" s="85">
        <f t="shared" si="29"/>
        <v>7.0517541017408467E-2</v>
      </c>
      <c r="Z88" s="84">
        <f t="shared" si="29"/>
        <v>5.9722421403190083E-2</v>
      </c>
      <c r="AA88" s="84">
        <f t="shared" si="29"/>
        <v>5.1236005787523985E-2</v>
      </c>
      <c r="AB88" s="104">
        <f t="shared" si="29"/>
        <v>5.7292751787732688E-2</v>
      </c>
      <c r="AC88" s="105">
        <f t="shared" si="29"/>
        <v>6.006216851425162E-2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2.5276043320280807E-2</v>
      </c>
      <c r="C89" s="85">
        <f t="shared" ref="C89:AC89" si="30">C25/C31</f>
        <v>4.1780062940472498E-2</v>
      </c>
      <c r="D89" s="84">
        <f t="shared" si="30"/>
        <v>2.0647180574486345E-2</v>
      </c>
      <c r="E89" s="85">
        <f t="shared" si="30"/>
        <v>6.4329857548497932E-2</v>
      </c>
      <c r="F89" s="84">
        <f t="shared" si="30"/>
        <v>2.1365181268882174E-2</v>
      </c>
      <c r="G89" s="85">
        <f t="shared" si="30"/>
        <v>6.8731901283658206E-2</v>
      </c>
      <c r="H89" s="84">
        <f t="shared" si="30"/>
        <v>3.1115541157903482E-2</v>
      </c>
      <c r="I89" s="85">
        <f t="shared" si="30"/>
        <v>5.4150297390426441E-2</v>
      </c>
      <c r="J89" s="84">
        <f t="shared" si="30"/>
        <v>8.088629459765323E-2</v>
      </c>
      <c r="K89" s="85">
        <f t="shared" si="30"/>
        <v>2.6613036530938345E-2</v>
      </c>
      <c r="L89" s="84">
        <f t="shared" si="30"/>
        <v>6.4849142478222863E-2</v>
      </c>
      <c r="M89" s="85">
        <f t="shared" si="30"/>
        <v>2.5252455483567946E-2</v>
      </c>
      <c r="N89" s="84">
        <f t="shared" si="30"/>
        <v>5.7321060992872729E-2</v>
      </c>
      <c r="O89" s="85">
        <f t="shared" si="30"/>
        <v>4.8269774895460353E-2</v>
      </c>
      <c r="P89" s="84">
        <f t="shared" si="30"/>
        <v>2.8041169247129419E-2</v>
      </c>
      <c r="Q89" s="85">
        <f t="shared" si="30"/>
        <v>7.5726978998384487E-2</v>
      </c>
      <c r="R89" s="84">
        <f t="shared" si="30"/>
        <v>3.6124993033236109E-2</v>
      </c>
      <c r="S89" s="85">
        <f t="shared" si="30"/>
        <v>6.308358822104819E-2</v>
      </c>
      <c r="T89" s="84">
        <f t="shared" si="30"/>
        <v>3.9233646286543009E-2</v>
      </c>
      <c r="U89" s="85">
        <f t="shared" si="30"/>
        <v>5.1351177867642338E-2</v>
      </c>
      <c r="V89" s="84">
        <f t="shared" si="30"/>
        <v>7.3026269122549836E-2</v>
      </c>
      <c r="W89" s="85">
        <f t="shared" si="30"/>
        <v>3.5630417765923524E-2</v>
      </c>
      <c r="X89" s="84">
        <f t="shared" si="30"/>
        <v>2.9656105100463678E-2</v>
      </c>
      <c r="Y89" s="85">
        <f t="shared" si="30"/>
        <v>6.1945859966420221E-2</v>
      </c>
      <c r="Z89" s="84">
        <f t="shared" si="30"/>
        <v>4.0489507146613125E-2</v>
      </c>
      <c r="AA89" s="84">
        <f t="shared" si="30"/>
        <v>4.5966690952376064E-2</v>
      </c>
      <c r="AB89" s="104">
        <f t="shared" si="30"/>
        <v>3.9995340985709622E-2</v>
      </c>
      <c r="AC89" s="105">
        <f t="shared" si="30"/>
        <v>5.0984115054603471E-2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2.3704623022029164E-2</v>
      </c>
      <c r="D90" s="84">
        <f t="shared" si="31"/>
        <v>8.3295471755262757E-4</v>
      </c>
      <c r="E90" s="85">
        <f t="shared" si="31"/>
        <v>4.1327638454747191E-2</v>
      </c>
      <c r="F90" s="84">
        <f t="shared" si="31"/>
        <v>1.0385196374622357E-3</v>
      </c>
      <c r="G90" s="85">
        <f t="shared" si="31"/>
        <v>4.9174482430738645E-2</v>
      </c>
      <c r="H90" s="84">
        <f t="shared" si="31"/>
        <v>3.0345820527729324E-3</v>
      </c>
      <c r="I90" s="85">
        <f t="shared" si="31"/>
        <v>2.790092838487369E-2</v>
      </c>
      <c r="J90" s="84">
        <f t="shared" si="31"/>
        <v>2.3705997974864494E-2</v>
      </c>
      <c r="K90" s="85">
        <f t="shared" si="31"/>
        <v>1.7466527081381893E-2</v>
      </c>
      <c r="L90" s="84">
        <f t="shared" si="31"/>
        <v>5.5505319950568163E-2</v>
      </c>
      <c r="M90" s="85">
        <f t="shared" si="31"/>
        <v>6.2440426031579385E-3</v>
      </c>
      <c r="N90" s="84">
        <f t="shared" si="31"/>
        <v>1.7098032428155503E-2</v>
      </c>
      <c r="O90" s="85">
        <f t="shared" si="31"/>
        <v>9.3897889175451332E-3</v>
      </c>
      <c r="P90" s="84">
        <f t="shared" si="31"/>
        <v>5.5069564887139039E-3</v>
      </c>
      <c r="Q90" s="85">
        <f t="shared" si="31"/>
        <v>1.5414647280560042E-2</v>
      </c>
      <c r="R90" s="84">
        <f t="shared" si="31"/>
        <v>9.7441804298957768E-3</v>
      </c>
      <c r="S90" s="85">
        <f t="shared" si="31"/>
        <v>7.8305093867446426E-3</v>
      </c>
      <c r="T90" s="84">
        <f t="shared" si="31"/>
        <v>8.3199755743836347E-3</v>
      </c>
      <c r="U90" s="85">
        <f t="shared" si="31"/>
        <v>3.9797162847422813E-3</v>
      </c>
      <c r="V90" s="84">
        <f t="shared" si="31"/>
        <v>2.325443926890975E-2</v>
      </c>
      <c r="W90" s="85">
        <f t="shared" si="31"/>
        <v>1.6331816117279834E-3</v>
      </c>
      <c r="X90" s="84">
        <f t="shared" si="31"/>
        <v>4.4274858320453372E-3</v>
      </c>
      <c r="Y90" s="85">
        <f t="shared" si="31"/>
        <v>3.1223305546555125E-3</v>
      </c>
      <c r="Z90" s="84">
        <f t="shared" si="31"/>
        <v>3.723356225865906E-3</v>
      </c>
      <c r="AA90" s="84">
        <f t="shared" si="31"/>
        <v>4.0892345896912296E-3</v>
      </c>
      <c r="AB90" s="104">
        <f t="shared" si="31"/>
        <v>9.9036863630323629E-3</v>
      </c>
      <c r="AC90" s="105">
        <f t="shared" si="31"/>
        <v>1.6039048155876177E-2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9.4410876132930514E-6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8.2024899478485687E-7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1.0000000000000002</v>
      </c>
      <c r="C95" s="81">
        <f t="shared" ref="C95:AC95" si="36">SUM(C71:C94)</f>
        <v>1</v>
      </c>
      <c r="D95" s="80">
        <f t="shared" si="36"/>
        <v>0.99999999999999989</v>
      </c>
      <c r="E95" s="81">
        <f t="shared" si="36"/>
        <v>0.99999999999999989</v>
      </c>
      <c r="F95" s="80">
        <f t="shared" si="36"/>
        <v>0.99999999999999989</v>
      </c>
      <c r="G95" s="81">
        <f t="shared" si="36"/>
        <v>1</v>
      </c>
      <c r="H95" s="80">
        <f t="shared" si="36"/>
        <v>1</v>
      </c>
      <c r="I95" s="81">
        <f t="shared" si="36"/>
        <v>1</v>
      </c>
      <c r="J95" s="80">
        <f t="shared" si="36"/>
        <v>1</v>
      </c>
      <c r="K95" s="80">
        <f t="shared" si="36"/>
        <v>0.99999999999999989</v>
      </c>
      <c r="L95" s="80">
        <f t="shared" si="36"/>
        <v>1</v>
      </c>
      <c r="M95" s="81">
        <f t="shared" si="36"/>
        <v>1.0000000000000002</v>
      </c>
      <c r="N95" s="80">
        <f t="shared" si="36"/>
        <v>1</v>
      </c>
      <c r="O95" s="81">
        <f t="shared" si="36"/>
        <v>0.99999999999999989</v>
      </c>
      <c r="P95" s="80">
        <f t="shared" si="36"/>
        <v>0.99999999999999989</v>
      </c>
      <c r="Q95" s="81">
        <f t="shared" si="36"/>
        <v>0.99999999999999978</v>
      </c>
      <c r="R95" s="80">
        <f t="shared" si="36"/>
        <v>1</v>
      </c>
      <c r="S95" s="81">
        <f t="shared" si="36"/>
        <v>1</v>
      </c>
      <c r="T95" s="80">
        <f t="shared" si="36"/>
        <v>1</v>
      </c>
      <c r="U95" s="81">
        <f t="shared" si="36"/>
        <v>0.99999999999999989</v>
      </c>
      <c r="V95" s="80">
        <f t="shared" si="36"/>
        <v>1</v>
      </c>
      <c r="W95" s="81">
        <f t="shared" si="36"/>
        <v>1</v>
      </c>
      <c r="X95" s="80">
        <f t="shared" si="36"/>
        <v>1.0000000000000002</v>
      </c>
      <c r="Y95" s="81">
        <f t="shared" si="36"/>
        <v>1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1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D17" sqref="D17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5" customWidth="1"/>
    <col min="7" max="8" width="8.85546875" style="257" customWidth="1"/>
    <col min="9" max="11" width="8.85546875" style="257"/>
    <col min="12" max="12" width="10" style="257" bestFit="1" customWidth="1"/>
    <col min="13" max="16384" width="8.85546875" style="257"/>
  </cols>
  <sheetData>
    <row r="1" spans="1:15" ht="18.75" x14ac:dyDescent="0.3">
      <c r="C1" s="323" t="s">
        <v>83</v>
      </c>
      <c r="D1" s="323"/>
      <c r="E1" s="323"/>
      <c r="F1" s="258"/>
    </row>
    <row r="2" spans="1:15" ht="18.75" x14ac:dyDescent="0.3">
      <c r="C2" s="323" t="s">
        <v>57</v>
      </c>
      <c r="D2" s="323"/>
      <c r="E2" s="323"/>
      <c r="F2" s="258"/>
    </row>
    <row r="3" spans="1:15" ht="18.75" x14ac:dyDescent="0.3">
      <c r="C3" s="324">
        <f>Daily!A5</f>
        <v>44743</v>
      </c>
      <c r="D3" s="324"/>
      <c r="E3" s="324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9" t="s">
        <v>58</v>
      </c>
      <c r="D5" s="319" t="s">
        <v>59</v>
      </c>
      <c r="E5" s="321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20"/>
      <c r="D6" s="320"/>
      <c r="E6" s="322"/>
      <c r="F6" s="263"/>
    </row>
    <row r="7" spans="1:15" ht="19.5" thickTop="1" x14ac:dyDescent="0.25">
      <c r="A7" s="262"/>
      <c r="B7" s="262"/>
      <c r="C7" s="287">
        <f>Daily!A5</f>
        <v>44743</v>
      </c>
      <c r="D7" s="265">
        <f>IF(Daily!AB33=0,"",Daily!AB33)</f>
        <v>333761</v>
      </c>
      <c r="E7" s="266">
        <f>IF(Daily!AC33=0,"",Daily!AC33)</f>
        <v>332314</v>
      </c>
      <c r="F7" s="267"/>
      <c r="G7" s="268">
        <f>IF(D7="",0,IF(WEEKDAY(C7,2)=7,3,IF(H7="H",3,IF(WEEKDAY(C7,2)=6,2,1))))</f>
        <v>1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8">
        <f>C7+1</f>
        <v>44744</v>
      </c>
      <c r="D8" s="269">
        <f>IF(Daily!AB64=0,"",Daily!AB64)</f>
        <v>263955</v>
      </c>
      <c r="E8" s="269">
        <f>IF(Daily!AC64=0,"",Daily!AC64)</f>
        <v>262468</v>
      </c>
      <c r="F8" s="267"/>
      <c r="G8" s="268">
        <f t="shared" ref="G8:G36" si="0">IF(D8="",0,IF(WEEKDAY(C8,2)=7,3,IF(H8="H",3,IF(WEEKDAY(C8,2)=6,2,1))))</f>
        <v>2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8">
        <f t="shared" ref="C9:C37" si="1">C8+1</f>
        <v>44745</v>
      </c>
      <c r="D9" s="269">
        <f>IF(Daily!AB95=0,"",Daily!AB95)</f>
        <v>196943</v>
      </c>
      <c r="E9" s="270">
        <f>IF(Daily!AC95=0,"",Daily!AC95)</f>
        <v>195969</v>
      </c>
      <c r="F9" s="267"/>
      <c r="G9" s="268">
        <f t="shared" si="0"/>
        <v>3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8">
        <f t="shared" si="1"/>
        <v>44746</v>
      </c>
      <c r="D10" s="269">
        <f>IF(Daily!AB126=0,"",Daily!AB126)</f>
        <v>321978</v>
      </c>
      <c r="E10" s="270">
        <f>IF(Daily!AC126=0,"",Daily!AC126)</f>
        <v>320294</v>
      </c>
      <c r="F10" s="267"/>
      <c r="G10" s="268">
        <f t="shared" si="0"/>
        <v>1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8">
        <f t="shared" si="1"/>
        <v>44747</v>
      </c>
      <c r="D11" s="269">
        <f>IF(Daily!AB157=0,"",Daily!AB157)</f>
        <v>317351</v>
      </c>
      <c r="E11" s="270">
        <f>IF(Daily!AC157=0,"",Daily!AC157)</f>
        <v>315879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8">
        <f t="shared" si="1"/>
        <v>44748</v>
      </c>
      <c r="D12" s="269">
        <f>IF(Daily!AB188=0,"",Daily!AB188)</f>
        <v>320088</v>
      </c>
      <c r="E12" s="270">
        <f>IF(Daily!AC188=0,"",Daily!AC188)</f>
        <v>318679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8">
        <f t="shared" si="1"/>
        <v>44749</v>
      </c>
      <c r="D13" s="269">
        <f>IF(Daily!AB219=0,"",Daily!AB219)</f>
        <v>308905</v>
      </c>
      <c r="E13" s="270">
        <f>IF(Daily!AC219=0,"",Daily!AC219)</f>
        <v>307728</v>
      </c>
      <c r="F13" s="267"/>
      <c r="G13" s="268">
        <f t="shared" si="0"/>
        <v>1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8">
        <f t="shared" si="1"/>
        <v>44750</v>
      </c>
      <c r="D14" s="269">
        <f>IF(Daily!AB250=0,"",Daily!AB250)</f>
        <v>336873</v>
      </c>
      <c r="E14" s="269">
        <f>IF(Daily!AC250=0,"",Daily!AC250)</f>
        <v>335561</v>
      </c>
      <c r="F14" s="267"/>
      <c r="G14" s="268">
        <f t="shared" si="0"/>
        <v>1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8">
        <f t="shared" si="1"/>
        <v>44751</v>
      </c>
      <c r="D15" s="269">
        <f>IF(Daily!AB281=0,"",Daily!AB281)</f>
        <v>242609</v>
      </c>
      <c r="E15" s="270">
        <f>IF(Daily!AC281=0,"",Daily!AC281)</f>
        <v>241376</v>
      </c>
      <c r="F15" s="267"/>
      <c r="G15" s="268">
        <f t="shared" si="0"/>
        <v>3</v>
      </c>
      <c r="H15" s="257" t="s">
        <v>87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8">
        <f t="shared" si="1"/>
        <v>44752</v>
      </c>
      <c r="D16" s="269">
        <f>IF(Daily!AB312=0,"",Daily!AB312)</f>
        <v>195205</v>
      </c>
      <c r="E16" s="269">
        <f>IF(Daily!AC312=0,"",Daily!AC312)</f>
        <v>194363</v>
      </c>
      <c r="F16" s="267"/>
      <c r="G16" s="268">
        <f t="shared" si="0"/>
        <v>3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8">
        <f t="shared" si="1"/>
        <v>44753</v>
      </c>
      <c r="D17" s="269">
        <f>IF(Daily!AB343=0,"",Daily!AB343)</f>
        <v>325717</v>
      </c>
      <c r="E17" s="270">
        <f>IF(Daily!AC343=0,"",Daily!AC343)</f>
        <v>324220</v>
      </c>
      <c r="F17" s="267"/>
      <c r="G17" s="268">
        <f t="shared" si="0"/>
        <v>1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8">
        <f t="shared" si="1"/>
        <v>44754</v>
      </c>
      <c r="D18" s="269">
        <f>IF(Daily!AB374=0,"",Daily!AB374)</f>
        <v>315780</v>
      </c>
      <c r="E18" s="270">
        <f>IF(Daily!AC374=0,"",Daily!AC374)</f>
        <v>314593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8">
        <f t="shared" si="1"/>
        <v>44755</v>
      </c>
      <c r="D19" s="269">
        <f>IF(Daily!AB405=0,"",Daily!AB405)</f>
        <v>313506</v>
      </c>
      <c r="E19" s="270">
        <f>IF(Daily!AC405=0,"",Daily!AC405)</f>
        <v>312169</v>
      </c>
      <c r="F19" s="267"/>
      <c r="G19" s="268">
        <f t="shared" si="0"/>
        <v>1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8">
        <f t="shared" si="1"/>
        <v>44756</v>
      </c>
      <c r="D20" s="269">
        <f>IF(Daily!AB436=0,"",Daily!AB436)</f>
        <v>310253</v>
      </c>
      <c r="E20" s="270">
        <f>IF(Daily!AC436=0,"",Daily!AC436)</f>
        <v>309167</v>
      </c>
      <c r="F20" s="267"/>
      <c r="G20" s="268">
        <f t="shared" si="0"/>
        <v>1</v>
      </c>
      <c r="J20" s="268"/>
      <c r="L20" s="268"/>
      <c r="M20" s="268"/>
      <c r="O20" s="268"/>
    </row>
    <row r="21" spans="1:15" ht="18.75" x14ac:dyDescent="0.25">
      <c r="A21" s="262"/>
      <c r="B21" s="262"/>
      <c r="C21" s="288">
        <f t="shared" si="1"/>
        <v>44757</v>
      </c>
      <c r="D21" s="269">
        <f>IF(Daily!AB467=0,"",Daily!AB467)</f>
        <v>325689</v>
      </c>
      <c r="E21" s="270">
        <f>IF(Daily!AC467=0,"",Daily!AC467)</f>
        <v>324315</v>
      </c>
      <c r="F21" s="267"/>
      <c r="G21" s="268">
        <f t="shared" si="0"/>
        <v>1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8">
        <f t="shared" si="1"/>
        <v>44758</v>
      </c>
      <c r="D22" s="269">
        <f>IF(Daily!AB498=0,"",Daily!AB498)</f>
        <v>269640</v>
      </c>
      <c r="E22" s="270">
        <f>IF(Daily!AC498=0,"",Daily!AC498)</f>
        <v>268224</v>
      </c>
      <c r="F22" s="267"/>
      <c r="G22" s="268">
        <f t="shared" si="0"/>
        <v>2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8">
        <f t="shared" si="1"/>
        <v>44759</v>
      </c>
      <c r="D23" s="269">
        <f>IF(Daily!AB529=0,"",Daily!AB529)</f>
        <v>198029</v>
      </c>
      <c r="E23" s="270">
        <f>IF(Daily!AC529=0,"",Daily!AC529)</f>
        <v>197127</v>
      </c>
      <c r="F23" s="267"/>
      <c r="G23" s="268">
        <f t="shared" si="0"/>
        <v>3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8">
        <f t="shared" si="1"/>
        <v>44760</v>
      </c>
      <c r="D24" s="269">
        <f>IF(Daily!AB560=0,"",Daily!AB560)</f>
        <v>322784</v>
      </c>
      <c r="E24" s="270">
        <f>IF(Daily!AC560=0,"",Daily!AC560)</f>
        <v>321432</v>
      </c>
      <c r="F24" s="267"/>
      <c r="G24" s="268">
        <f t="shared" si="0"/>
        <v>1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8">
        <f t="shared" si="1"/>
        <v>44761</v>
      </c>
      <c r="D25" s="269">
        <f>IF(Daily!AB591=0,"",Daily!AB591)</f>
        <v>316102</v>
      </c>
      <c r="E25" s="270">
        <f>IF(Daily!AC591=0,"",Daily!AC591)</f>
        <v>314873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8">
        <f t="shared" si="1"/>
        <v>44762</v>
      </c>
      <c r="D26" s="269">
        <f>IF(Daily!AB622=0,"",Daily!AB622)</f>
        <v>319509</v>
      </c>
      <c r="E26" s="270">
        <f>IF(Daily!AC622=0,"",Daily!AC622)</f>
        <v>318298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8">
        <f t="shared" si="1"/>
        <v>44763</v>
      </c>
      <c r="D27" s="270">
        <f>IF(Daily!AB653=0,"",Daily!AB653)</f>
        <v>304774</v>
      </c>
      <c r="E27" s="270">
        <f>IF(Daily!AC653=0,"",Daily!AC653)</f>
        <v>303716</v>
      </c>
      <c r="F27" s="267"/>
      <c r="G27" s="268">
        <f t="shared" si="0"/>
        <v>1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8">
        <f t="shared" si="1"/>
        <v>44764</v>
      </c>
      <c r="D28" s="269">
        <f>IF(Daily!AB684=0,"",Daily!AB684)</f>
        <v>321291</v>
      </c>
      <c r="E28" s="270">
        <f>IF(Daily!AC684=0,"",Daily!AC684)</f>
        <v>320092</v>
      </c>
      <c r="F28" s="267"/>
      <c r="G28" s="268">
        <f t="shared" si="0"/>
        <v>1</v>
      </c>
      <c r="K28" s="268"/>
      <c r="L28" s="268"/>
      <c r="M28" s="268"/>
      <c r="O28" s="268"/>
    </row>
    <row r="29" spans="1:15" ht="18.75" x14ac:dyDescent="0.25">
      <c r="A29" s="262"/>
      <c r="B29" s="262"/>
      <c r="C29" s="288">
        <f t="shared" si="1"/>
        <v>44765</v>
      </c>
      <c r="D29" s="269">
        <f>IF(Daily!AB715=0,"",Daily!AB715)</f>
        <v>259565</v>
      </c>
      <c r="E29" s="270">
        <f>IF(Daily!AC715=0,"",Daily!AC715)</f>
        <v>258504</v>
      </c>
      <c r="F29" s="267"/>
      <c r="G29" s="268">
        <f t="shared" si="0"/>
        <v>2</v>
      </c>
      <c r="K29" s="268"/>
      <c r="L29" s="268"/>
      <c r="M29" s="268"/>
      <c r="O29" s="268"/>
    </row>
    <row r="30" spans="1:15" ht="18.75" x14ac:dyDescent="0.25">
      <c r="A30" s="262"/>
      <c r="B30" s="262"/>
      <c r="C30" s="288">
        <f t="shared" si="1"/>
        <v>44766</v>
      </c>
      <c r="D30" s="269">
        <f>IF(Daily!AB746=0,"",Daily!AB746)</f>
        <v>190802</v>
      </c>
      <c r="E30" s="270">
        <f>IF(Daily!AC746=0,"",Daily!AC746)</f>
        <v>190041</v>
      </c>
      <c r="F30" s="267"/>
      <c r="G30" s="268">
        <f t="shared" si="0"/>
        <v>3</v>
      </c>
      <c r="K30" s="268"/>
      <c r="L30" s="268"/>
      <c r="M30" s="268"/>
      <c r="O30" s="268"/>
    </row>
    <row r="31" spans="1:15" ht="18.75" x14ac:dyDescent="0.25">
      <c r="A31" s="262"/>
      <c r="B31" s="262"/>
      <c r="C31" s="288">
        <f t="shared" si="1"/>
        <v>44767</v>
      </c>
      <c r="D31" s="269">
        <f>IF(Daily!AB777=0,"",Daily!AB777)</f>
        <v>300557</v>
      </c>
      <c r="E31" s="269">
        <f>IF(Daily!AC777=0,"",Daily!AC777)</f>
        <v>299305</v>
      </c>
      <c r="F31" s="267"/>
      <c r="G31" s="268">
        <f t="shared" si="0"/>
        <v>1</v>
      </c>
      <c r="K31" s="268"/>
      <c r="L31" s="268"/>
      <c r="M31" s="268"/>
      <c r="O31" s="268"/>
    </row>
    <row r="32" spans="1:15" ht="18.75" x14ac:dyDescent="0.25">
      <c r="A32" s="262"/>
      <c r="B32" s="262"/>
      <c r="C32" s="288">
        <f t="shared" si="1"/>
        <v>44768</v>
      </c>
      <c r="D32" s="269">
        <f>IF(Daily!AB808=0,"",Daily!AB808)</f>
        <v>317348</v>
      </c>
      <c r="E32" s="269">
        <f>IF(Daily!AC808=0,"",Daily!AC808)</f>
        <v>316205</v>
      </c>
      <c r="F32" s="267"/>
      <c r="G32" s="268">
        <f t="shared" si="0"/>
        <v>1</v>
      </c>
      <c r="K32" s="268"/>
      <c r="L32" s="268"/>
      <c r="M32" s="268"/>
    </row>
    <row r="33" spans="1:13" ht="18.75" x14ac:dyDescent="0.25">
      <c r="A33" s="262"/>
      <c r="B33" s="262"/>
      <c r="C33" s="288">
        <f t="shared" si="1"/>
        <v>44769</v>
      </c>
      <c r="D33" s="269">
        <f>IF(Daily!AB839=0,"",Daily!AB839)</f>
        <v>284143</v>
      </c>
      <c r="E33" s="269">
        <f>IF(Daily!AC839=0,"",Daily!AC839)</f>
        <v>282692</v>
      </c>
      <c r="F33" s="267"/>
      <c r="G33" s="268">
        <f t="shared" si="0"/>
        <v>1</v>
      </c>
      <c r="K33" s="268"/>
      <c r="M33" s="268"/>
    </row>
    <row r="34" spans="1:13" ht="18.75" x14ac:dyDescent="0.25">
      <c r="A34" s="262"/>
      <c r="B34" s="262"/>
      <c r="C34" s="288">
        <f t="shared" si="1"/>
        <v>44770</v>
      </c>
      <c r="D34" s="269">
        <f>IF(Daily!AB870=0,"",Daily!AB870)</f>
        <v>308378</v>
      </c>
      <c r="E34" s="270">
        <f>IF(Daily!AC870=0,"",Daily!AC870)</f>
        <v>307287</v>
      </c>
      <c r="F34" s="267"/>
      <c r="G34" s="268">
        <f t="shared" si="0"/>
        <v>1</v>
      </c>
      <c r="K34" s="268"/>
      <c r="M34" s="268"/>
    </row>
    <row r="35" spans="1:13" ht="18.75" x14ac:dyDescent="0.25">
      <c r="A35" s="262"/>
      <c r="B35" s="262"/>
      <c r="C35" s="288">
        <f t="shared" si="1"/>
        <v>44771</v>
      </c>
      <c r="D35" s="269">
        <f>IF(Daily!AB901=0,"",Daily!AB901)</f>
        <v>320984</v>
      </c>
      <c r="E35" s="270">
        <f>IF(Daily!AC901=0,"",Daily!AC901)</f>
        <v>319813</v>
      </c>
      <c r="F35" s="267"/>
      <c r="G35" s="268">
        <f t="shared" si="0"/>
        <v>1</v>
      </c>
      <c r="K35" s="268"/>
      <c r="M35" s="268"/>
    </row>
    <row r="36" spans="1:13" ht="18.75" x14ac:dyDescent="0.25">
      <c r="A36" s="262"/>
      <c r="B36" s="262"/>
      <c r="C36" s="288">
        <f t="shared" si="1"/>
        <v>44772</v>
      </c>
      <c r="D36" s="269">
        <f>IF(Daily!AB932=0,"",Daily!AB932)</f>
        <v>252297</v>
      </c>
      <c r="E36" s="270">
        <f>IF(Daily!AC932=0,"",Daily!AC932)</f>
        <v>251284</v>
      </c>
      <c r="F36" s="267"/>
      <c r="G36" s="268">
        <f t="shared" si="0"/>
        <v>2</v>
      </c>
      <c r="K36" s="268"/>
      <c r="M36" s="268"/>
    </row>
    <row r="37" spans="1:13" ht="19.5" thickBot="1" x14ac:dyDescent="0.3">
      <c r="A37" s="262"/>
      <c r="B37" s="262"/>
      <c r="C37" s="288">
        <f t="shared" si="1"/>
        <v>44773</v>
      </c>
      <c r="D37" s="269">
        <f>IF(Daily!AB963=0,"",Daily!AB963)</f>
        <v>195554</v>
      </c>
      <c r="E37" s="269">
        <f>IF(Daily!AC963=0,"",Daily!AC963)</f>
        <v>194600</v>
      </c>
      <c r="F37" s="267"/>
      <c r="G37" s="268">
        <f t="shared" ref="G37" si="2">IF(D37="",0,IF(WEEKDAY(C37,2)=7,3,IF(H37="H",3,IF(WEEKDAY(C37,2)=6,2,1))))</f>
        <v>3</v>
      </c>
      <c r="M37" s="268"/>
    </row>
    <row r="38" spans="1:13" ht="17.25" thickTop="1" thickBot="1" x14ac:dyDescent="0.25">
      <c r="A38" s="262"/>
      <c r="B38" s="262"/>
      <c r="C38" s="289" t="s">
        <v>41</v>
      </c>
      <c r="D38" s="271">
        <f>SUM(D7:D37)</f>
        <v>8910370</v>
      </c>
      <c r="E38" s="272">
        <f>SUM(E7:E37)</f>
        <v>8872588</v>
      </c>
      <c r="F38" s="273"/>
      <c r="G38" s="274"/>
      <c r="H38" s="274"/>
      <c r="I38" s="274"/>
    </row>
    <row r="39" spans="1:13" ht="16.5" thickTop="1" x14ac:dyDescent="0.25">
      <c r="A39" s="275"/>
      <c r="B39" s="276"/>
      <c r="C39" s="290" t="s">
        <v>61</v>
      </c>
      <c r="D39" s="291"/>
      <c r="E39" s="291"/>
      <c r="F39" s="277"/>
    </row>
    <row r="40" spans="1:13" ht="15.75" x14ac:dyDescent="0.25">
      <c r="A40" s="275"/>
      <c r="B40" s="276"/>
      <c r="C40" s="291"/>
      <c r="D40" s="291"/>
      <c r="E40" s="291"/>
      <c r="F40" s="277"/>
    </row>
    <row r="41" spans="1:13" ht="15.75" x14ac:dyDescent="0.25">
      <c r="A41" s="275"/>
      <c r="C41" s="292" t="s">
        <v>64</v>
      </c>
      <c r="D41" s="293">
        <f>MAX(D7:D37)</f>
        <v>336873</v>
      </c>
      <c r="E41" s="293">
        <f>MAX(E7:E37)</f>
        <v>335561</v>
      </c>
      <c r="F41" s="278"/>
    </row>
    <row r="42" spans="1:13" ht="15.75" x14ac:dyDescent="0.25">
      <c r="A42" s="275"/>
      <c r="C42" s="292" t="s">
        <v>62</v>
      </c>
      <c r="D42" s="294">
        <f>IF(D38=0,"-",INDEX($C$7:$C$37,MATCH(MAX(D$7:D$37),D$7:D$37,0)))</f>
        <v>44750</v>
      </c>
      <c r="E42" s="294">
        <f>IF(E38=0,"-",INDEX($C$7:$C$37,MATCH(MAX(E$7:E$37),E$7:E$37,0)))</f>
        <v>44750</v>
      </c>
      <c r="F42" s="279"/>
    </row>
    <row r="43" spans="1:13" ht="15.75" x14ac:dyDescent="0.25">
      <c r="A43" s="275"/>
      <c r="C43" s="292" t="s">
        <v>63</v>
      </c>
      <c r="D43" s="293">
        <f>IF(D38=0,0,AVERAGEIF($G$7:$G$37,"&gt;0",D$7:D$37))</f>
        <v>287431.29032258067</v>
      </c>
      <c r="E43" s="293">
        <f>IF(E38=0,0,AVERAGEIF($G$7:$G$37,"&gt;0",E$7:E$37))</f>
        <v>286212.51612903224</v>
      </c>
      <c r="F43" s="278"/>
    </row>
    <row r="44" spans="1:13" ht="15.75" x14ac:dyDescent="0.25">
      <c r="A44" s="275"/>
      <c r="C44" s="292" t="s">
        <v>68</v>
      </c>
      <c r="D44" s="295">
        <f>SUMIF($G$7:$G$37,1,D$7:D$37)</f>
        <v>6645771</v>
      </c>
      <c r="E44" s="295">
        <f>SUMIF($G$7:$G$37,1,E$7:E$37)</f>
        <v>6618632</v>
      </c>
      <c r="F44" s="278"/>
    </row>
    <row r="45" spans="1:13" ht="15.75" x14ac:dyDescent="0.25">
      <c r="A45" s="275"/>
      <c r="C45" s="292" t="s">
        <v>65</v>
      </c>
      <c r="D45" s="293">
        <f>IF(D38=0,0,AVERAGEIF($G$7:$G$37,1,D$7:D$37))</f>
        <v>316465.28571428574</v>
      </c>
      <c r="E45" s="293">
        <f>IF(E38=0,0,AVERAGEIF($G$7:$G$37,1,E$7:E$37))</f>
        <v>315172.95238095237</v>
      </c>
      <c r="F45" s="278"/>
    </row>
    <row r="46" spans="1:13" ht="15.75" x14ac:dyDescent="0.25">
      <c r="C46" s="296" t="s">
        <v>66</v>
      </c>
      <c r="D46" s="295">
        <f>SUMIF($G$7:$G$37,2,D$7:D$37)</f>
        <v>1045457</v>
      </c>
      <c r="E46" s="295">
        <f>SUMIF($G$7:$G$37,2,E$7:E$37)</f>
        <v>1040480</v>
      </c>
      <c r="F46" s="280"/>
    </row>
    <row r="47" spans="1:13" ht="15.75" x14ac:dyDescent="0.25">
      <c r="C47" s="296" t="s">
        <v>67</v>
      </c>
      <c r="D47" s="293">
        <f>IFERROR(IF(D38=0,0,AVERAGEIF($G$7:$G$37,2,D$7:D$37)),0)</f>
        <v>261364.25</v>
      </c>
      <c r="E47" s="293">
        <f>IFERROR(IF(E38=0,0,AVERAGEIF($G$7:$G$37,2,E$7:E$37)),0)</f>
        <v>260120</v>
      </c>
      <c r="F47" s="280"/>
    </row>
    <row r="48" spans="1:13" ht="15.75" x14ac:dyDescent="0.25">
      <c r="C48" s="296" t="s">
        <v>72</v>
      </c>
      <c r="D48" s="295">
        <f>SUMIF($G$7:$G$37,3,D$7:D$37)</f>
        <v>1219142</v>
      </c>
      <c r="E48" s="295">
        <f>SUMIF($G$7:$G$37,3,E$7:E$37)</f>
        <v>1213476</v>
      </c>
      <c r="F48" s="281"/>
    </row>
    <row r="49" spans="3:6" ht="15.75" x14ac:dyDescent="0.25">
      <c r="C49" s="296" t="s">
        <v>71</v>
      </c>
      <c r="D49" s="293">
        <f>IFERROR(IF(D38=0,0,AVERAGEIF($G$7:$G$37,3,D$7:D$37)),0)</f>
        <v>203190.33333333334</v>
      </c>
      <c r="E49" s="293">
        <f>IFERROR(IF(E38=0,0,AVERAGEIF($G$7:$G$37,3,E$7:E$37)),0)</f>
        <v>202246</v>
      </c>
      <c r="F49" s="281"/>
    </row>
    <row r="50" spans="3:6" ht="15.75" x14ac:dyDescent="0.25">
      <c r="C50" s="296" t="s">
        <v>70</v>
      </c>
      <c r="D50" s="297">
        <f>+D46+D48</f>
        <v>2264599</v>
      </c>
      <c r="E50" s="297">
        <f>+E46+E48</f>
        <v>2253956</v>
      </c>
      <c r="F50" s="281"/>
    </row>
    <row r="51" spans="3:6" ht="15.75" x14ac:dyDescent="0.25">
      <c r="C51" s="296" t="s">
        <v>69</v>
      </c>
      <c r="D51" s="298">
        <f>IFERROR(IF(D38=0,0,AVERAGEIF($G7:$G37,"&gt;1",D7:D37)),0)</f>
        <v>226459.9</v>
      </c>
      <c r="E51" s="298">
        <f>IFERROR(IF(E38=0,0,AVERAGEIF($G7:$G37,"&gt;1",E7:E37)),0)</f>
        <v>225395.6</v>
      </c>
      <c r="F51" s="281"/>
    </row>
    <row r="52" spans="3:6" ht="15.75" x14ac:dyDescent="0.25">
      <c r="C52" s="296" t="s">
        <v>41</v>
      </c>
      <c r="D52" s="295">
        <f>+D44+D46+D48</f>
        <v>8910370</v>
      </c>
      <c r="E52" s="295">
        <f>+E44+E46+E48</f>
        <v>8872588</v>
      </c>
      <c r="F52" s="278"/>
    </row>
    <row r="53" spans="3:6" hidden="1" x14ac:dyDescent="0.2">
      <c r="D53" s="283" t="str">
        <f>IF(Monthly!AB31=D52,"CORRECT","no")</f>
        <v>CORRECT</v>
      </c>
      <c r="E53" s="283" t="str">
        <f>IF(Monthly!AC31=E52,"CORRECT","no")</f>
        <v>CORRECT</v>
      </c>
      <c r="F53" s="284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6" t="s">
        <v>73</v>
      </c>
      <c r="D58" s="286"/>
      <c r="E58" s="286"/>
    </row>
    <row r="59" spans="3:6" hidden="1" x14ac:dyDescent="0.2">
      <c r="C59" s="283" t="s">
        <v>74</v>
      </c>
      <c r="D59" s="282">
        <f>AVERAGE(D15,D22,D29,D36)</f>
        <v>256027.75</v>
      </c>
      <c r="E59" s="282">
        <f t="array" ref="E59">AVERAGE(IF(WEEKDAY($C$7:$C$37,2)=1,E$7:E$37))</f>
        <v>316312.75</v>
      </c>
      <c r="F59" s="282"/>
    </row>
    <row r="60" spans="3:6" hidden="1" x14ac:dyDescent="0.2">
      <c r="C60" s="283" t="s">
        <v>75</v>
      </c>
      <c r="D60" s="282">
        <f t="array" ref="D60">AVERAGE(IF(WEEKDAY($C$7:$C$37,2)=2,D$7:D$37))</f>
        <v>316645.25</v>
      </c>
      <c r="E60" s="282">
        <f t="array" ref="E60">AVERAGE(IF(WEEKDAY($C$7:$C$37,2)=2,E$7:E$37))</f>
        <v>315387.5</v>
      </c>
    </row>
    <row r="61" spans="3:6" hidden="1" x14ac:dyDescent="0.2">
      <c r="C61" s="283" t="s">
        <v>76</v>
      </c>
      <c r="D61" s="282">
        <f t="array" ref="D61">AVERAGE(IF(WEEKDAY($C$7:$C$37,2)=3,D$7:D$37))</f>
        <v>309311.5</v>
      </c>
      <c r="E61" s="282">
        <f t="array" ref="E61">AVERAGE(IF(WEEKDAY($C$7:$C$37,2)=3,E$7:E$37))</f>
        <v>307959.5</v>
      </c>
    </row>
    <row r="62" spans="3:6" hidden="1" x14ac:dyDescent="0.2">
      <c r="C62" s="283" t="s">
        <v>77</v>
      </c>
      <c r="D62" s="282">
        <f t="array" ref="D62">AVERAGE(IF(WEEKDAY($C$7:$C$37,2)=4,D$7:D$37))</f>
        <v>308077.5</v>
      </c>
      <c r="E62" s="282">
        <f t="array" ref="E62">AVERAGE(IF(WEEKDAY($C$7:$C$37,2)=4,E$7:E$37))</f>
        <v>306974.5</v>
      </c>
    </row>
    <row r="63" spans="3:6" hidden="1" x14ac:dyDescent="0.2">
      <c r="C63" s="283" t="s">
        <v>78</v>
      </c>
      <c r="D63" s="282">
        <f t="array" ref="D63">AVERAGE(IF(WEEKDAY($C$7:$C$37,2)=5,D$7:D$37))</f>
        <v>327719.59999999998</v>
      </c>
      <c r="E63" s="282">
        <f t="array" ref="E63">AVERAGE(IF(WEEKDAY($C$7:$C$37,2)=5,E$7:E$37))</f>
        <v>326419</v>
      </c>
    </row>
    <row r="64" spans="3:6" hidden="1" x14ac:dyDescent="0.2">
      <c r="C64" s="283" t="s">
        <v>79</v>
      </c>
      <c r="D64" s="282">
        <f>AVERAGEIF($G$7:$G$37,2,D$7:D$37)</f>
        <v>261364.25</v>
      </c>
      <c r="E64" s="282">
        <f>AVERAGEIF($G$7:$G$37,2,E$7:E$37)</f>
        <v>260120</v>
      </c>
    </row>
    <row r="65" spans="3:5" hidden="1" x14ac:dyDescent="0.2">
      <c r="C65" s="283" t="s">
        <v>80</v>
      </c>
      <c r="D65" s="282">
        <f>AVERAGEIF($G$7:$G$37,3,D$7:D$37)</f>
        <v>203190.33333333334</v>
      </c>
      <c r="E65" s="282">
        <f>AVERAGEIF($G$7:$G$37,3,E$7:E$37)</f>
        <v>202246</v>
      </c>
    </row>
    <row r="68" spans="3:5" x14ac:dyDescent="0.2">
      <c r="C68" s="283"/>
      <c r="D68" s="282"/>
    </row>
    <row r="69" spans="3:5" x14ac:dyDescent="0.2">
      <c r="C69" s="283"/>
      <c r="D69" s="282"/>
    </row>
    <row r="70" spans="3:5" x14ac:dyDescent="0.2">
      <c r="C70" s="283"/>
      <c r="D70" s="282"/>
    </row>
    <row r="71" spans="3:5" x14ac:dyDescent="0.2">
      <c r="C71" s="283"/>
      <c r="D71" s="282"/>
    </row>
    <row r="72" spans="3:5" x14ac:dyDescent="0.2">
      <c r="C72" s="283"/>
      <c r="D72" s="282"/>
    </row>
    <row r="73" spans="3:5" x14ac:dyDescent="0.2">
      <c r="C73" s="283"/>
      <c r="D73" s="282"/>
    </row>
    <row r="74" spans="3:5" x14ac:dyDescent="0.2">
      <c r="C74" s="283"/>
      <c r="D74" s="28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646B-82D3-4F8D-AD47-B96CDA49AC4E}">
  <dimension ref="A1:J34"/>
  <sheetViews>
    <sheetView workbookViewId="0">
      <selection activeCell="L8" sqref="L8"/>
    </sheetView>
  </sheetViews>
  <sheetFormatPr defaultRowHeight="12.75" x14ac:dyDescent="0.2"/>
  <cols>
    <col min="1" max="1" width="17.5703125" customWidth="1"/>
    <col min="2" max="2" width="13.28515625" customWidth="1"/>
  </cols>
  <sheetData>
    <row r="1" spans="1:10" x14ac:dyDescent="0.2">
      <c r="A1" t="s">
        <v>88</v>
      </c>
    </row>
    <row r="2" spans="1:10" x14ac:dyDescent="0.2">
      <c r="A2" t="s">
        <v>62</v>
      </c>
      <c r="B2" s="300" t="s">
        <v>121</v>
      </c>
      <c r="C2" t="s">
        <v>14</v>
      </c>
      <c r="D2" t="s">
        <v>15</v>
      </c>
      <c r="E2" s="300" t="s">
        <v>122</v>
      </c>
      <c r="F2" s="300" t="s">
        <v>123</v>
      </c>
      <c r="G2" t="s">
        <v>14</v>
      </c>
      <c r="H2" t="s">
        <v>15</v>
      </c>
      <c r="I2" s="300" t="s">
        <v>124</v>
      </c>
      <c r="J2" s="300" t="s">
        <v>124</v>
      </c>
    </row>
    <row r="3" spans="1:10" x14ac:dyDescent="0.2">
      <c r="A3" t="s">
        <v>89</v>
      </c>
      <c r="B3" t="s">
        <v>90</v>
      </c>
      <c r="C3" s="8">
        <v>333765</v>
      </c>
      <c r="D3" s="8">
        <v>332319</v>
      </c>
      <c r="F3" s="8"/>
      <c r="G3" s="8">
        <v>333761</v>
      </c>
      <c r="H3" s="8">
        <v>332314</v>
      </c>
      <c r="I3" s="8">
        <f>G3-C3</f>
        <v>-4</v>
      </c>
      <c r="J3" s="8">
        <f>H3-D3</f>
        <v>-5</v>
      </c>
    </row>
    <row r="4" spans="1:10" x14ac:dyDescent="0.2">
      <c r="A4" t="s">
        <v>91</v>
      </c>
      <c r="B4" s="299">
        <v>-0.2092</v>
      </c>
      <c r="C4" s="8">
        <v>263956</v>
      </c>
      <c r="D4" s="8">
        <v>262470</v>
      </c>
      <c r="F4" s="8"/>
      <c r="G4" s="8">
        <v>263955</v>
      </c>
      <c r="H4" s="8">
        <v>262468</v>
      </c>
      <c r="I4" s="8">
        <f t="shared" ref="I4:I34" si="0">G4-C4</f>
        <v>-1</v>
      </c>
      <c r="J4" s="8">
        <f t="shared" ref="J4:J34" si="1">H4-D4</f>
        <v>-2</v>
      </c>
    </row>
    <row r="5" spans="1:10" x14ac:dyDescent="0.2">
      <c r="A5" t="s">
        <v>92</v>
      </c>
      <c r="B5" s="299">
        <v>-0.25390000000000001</v>
      </c>
      <c r="C5" s="8">
        <v>196942</v>
      </c>
      <c r="D5" s="8">
        <v>195969</v>
      </c>
      <c r="F5" s="8"/>
      <c r="G5" s="8">
        <v>196943</v>
      </c>
      <c r="H5" s="8">
        <v>195969</v>
      </c>
      <c r="I5" s="8">
        <f t="shared" si="0"/>
        <v>1</v>
      </c>
      <c r="J5" s="8">
        <f t="shared" si="1"/>
        <v>0</v>
      </c>
    </row>
    <row r="6" spans="1:10" x14ac:dyDescent="0.2">
      <c r="A6" t="s">
        <v>93</v>
      </c>
      <c r="B6" s="299">
        <v>0.63490000000000002</v>
      </c>
      <c r="C6" s="8">
        <v>321979</v>
      </c>
      <c r="D6" s="8">
        <v>320294</v>
      </c>
      <c r="F6" s="8"/>
      <c r="G6" s="8">
        <v>321978</v>
      </c>
      <c r="H6" s="8">
        <v>320294</v>
      </c>
      <c r="I6" s="8">
        <f t="shared" si="0"/>
        <v>-1</v>
      </c>
      <c r="J6" s="8">
        <f t="shared" si="1"/>
        <v>0</v>
      </c>
    </row>
    <row r="7" spans="1:10" x14ac:dyDescent="0.2">
      <c r="A7" t="s">
        <v>94</v>
      </c>
      <c r="B7" s="299">
        <v>-1.44E-2</v>
      </c>
      <c r="C7" s="8">
        <v>317351</v>
      </c>
      <c r="D7" s="8">
        <v>315879</v>
      </c>
      <c r="F7" s="8"/>
      <c r="G7" s="8">
        <v>317351</v>
      </c>
      <c r="H7" s="8">
        <v>315879</v>
      </c>
      <c r="I7" s="8">
        <f t="shared" si="0"/>
        <v>0</v>
      </c>
      <c r="J7" s="8">
        <f t="shared" si="1"/>
        <v>0</v>
      </c>
    </row>
    <row r="8" spans="1:10" x14ac:dyDescent="0.2">
      <c r="A8" t="s">
        <v>95</v>
      </c>
      <c r="B8" s="299">
        <v>8.6E-3</v>
      </c>
      <c r="C8" s="8">
        <v>320088</v>
      </c>
      <c r="D8" s="8">
        <v>318679</v>
      </c>
      <c r="F8" s="8"/>
      <c r="G8" s="8">
        <v>320088</v>
      </c>
      <c r="H8" s="8">
        <v>318679</v>
      </c>
      <c r="I8" s="8">
        <f t="shared" si="0"/>
        <v>0</v>
      </c>
      <c r="J8" s="8">
        <f t="shared" si="1"/>
        <v>0</v>
      </c>
    </row>
    <row r="9" spans="1:10" x14ac:dyDescent="0.2">
      <c r="A9" t="s">
        <v>96</v>
      </c>
      <c r="B9" s="299">
        <v>-3.49E-2</v>
      </c>
      <c r="C9" s="8">
        <v>308905</v>
      </c>
      <c r="D9" s="8">
        <v>307728</v>
      </c>
      <c r="F9" s="8"/>
      <c r="G9" s="8">
        <v>308905</v>
      </c>
      <c r="H9" s="8">
        <v>307728</v>
      </c>
      <c r="I9" s="8">
        <f t="shared" si="0"/>
        <v>0</v>
      </c>
      <c r="J9" s="8">
        <f t="shared" si="1"/>
        <v>0</v>
      </c>
    </row>
    <row r="10" spans="1:10" x14ac:dyDescent="0.2">
      <c r="A10" t="s">
        <v>97</v>
      </c>
      <c r="B10" s="299">
        <v>9.0499999999999997E-2</v>
      </c>
      <c r="C10" s="8">
        <v>336873</v>
      </c>
      <c r="D10" s="8">
        <v>335561</v>
      </c>
      <c r="F10" s="8"/>
      <c r="G10" s="8">
        <v>336873</v>
      </c>
      <c r="H10" s="8">
        <v>335561</v>
      </c>
      <c r="I10" s="8">
        <f t="shared" si="0"/>
        <v>0</v>
      </c>
      <c r="J10" s="8">
        <f t="shared" si="1"/>
        <v>0</v>
      </c>
    </row>
    <row r="11" spans="1:10" x14ac:dyDescent="0.2">
      <c r="A11" t="s">
        <v>98</v>
      </c>
      <c r="B11" s="299">
        <v>-0.27979999999999999</v>
      </c>
      <c r="C11" s="8">
        <v>242609</v>
      </c>
      <c r="D11" s="8">
        <v>241376</v>
      </c>
      <c r="F11" s="8"/>
      <c r="G11" s="8">
        <v>242609</v>
      </c>
      <c r="H11" s="8">
        <v>241376</v>
      </c>
      <c r="I11" s="8">
        <f t="shared" si="0"/>
        <v>0</v>
      </c>
      <c r="J11" s="8">
        <f t="shared" si="1"/>
        <v>0</v>
      </c>
    </row>
    <row r="12" spans="1:10" x14ac:dyDescent="0.2">
      <c r="A12" t="s">
        <v>118</v>
      </c>
      <c r="B12" s="299">
        <v>-0.2263</v>
      </c>
      <c r="C12" s="8">
        <v>195205</v>
      </c>
      <c r="D12" s="8">
        <v>194363</v>
      </c>
      <c r="F12" s="8"/>
      <c r="G12" s="8">
        <v>195205</v>
      </c>
      <c r="H12" s="8">
        <v>194363</v>
      </c>
      <c r="I12" s="8">
        <f t="shared" si="0"/>
        <v>0</v>
      </c>
      <c r="J12" s="8">
        <f t="shared" si="1"/>
        <v>0</v>
      </c>
    </row>
    <row r="13" spans="1:10" x14ac:dyDescent="0.2">
      <c r="A13" t="s">
        <v>99</v>
      </c>
      <c r="B13" s="299">
        <v>0.34260000000000002</v>
      </c>
      <c r="C13" s="8">
        <v>325717</v>
      </c>
      <c r="D13" s="8">
        <v>324220</v>
      </c>
      <c r="F13" s="8"/>
      <c r="G13" s="8">
        <v>325717</v>
      </c>
      <c r="H13" s="8">
        <v>324220</v>
      </c>
      <c r="I13" s="8">
        <f t="shared" si="0"/>
        <v>0</v>
      </c>
      <c r="J13" s="8">
        <f t="shared" si="1"/>
        <v>0</v>
      </c>
    </row>
    <row r="14" spans="1:10" x14ac:dyDescent="0.2">
      <c r="A14" t="s">
        <v>100</v>
      </c>
      <c r="B14" s="299">
        <v>-3.0499999999999999E-2</v>
      </c>
      <c r="C14" s="8">
        <v>315780</v>
      </c>
      <c r="D14" s="8">
        <v>314593</v>
      </c>
      <c r="F14" s="8"/>
      <c r="G14" s="8">
        <v>315780</v>
      </c>
      <c r="H14" s="8">
        <v>314593</v>
      </c>
      <c r="I14" s="8">
        <f t="shared" si="0"/>
        <v>0</v>
      </c>
      <c r="J14" s="8">
        <f t="shared" si="1"/>
        <v>0</v>
      </c>
    </row>
    <row r="15" spans="1:10" x14ac:dyDescent="0.2">
      <c r="A15" t="s">
        <v>101</v>
      </c>
      <c r="B15" s="299">
        <v>-7.1999999999999998E-3</v>
      </c>
      <c r="C15" s="8">
        <v>313506</v>
      </c>
      <c r="D15" s="8">
        <v>312169</v>
      </c>
      <c r="F15" s="8"/>
      <c r="G15" s="8">
        <v>313506</v>
      </c>
      <c r="H15" s="8">
        <v>312169</v>
      </c>
      <c r="I15" s="8">
        <f t="shared" si="0"/>
        <v>0</v>
      </c>
      <c r="J15" s="8">
        <f t="shared" si="1"/>
        <v>0</v>
      </c>
    </row>
    <row r="16" spans="1:10" x14ac:dyDescent="0.2">
      <c r="A16" t="s">
        <v>102</v>
      </c>
      <c r="B16" s="299">
        <v>-1.04E-2</v>
      </c>
      <c r="C16" s="8">
        <v>310253</v>
      </c>
      <c r="D16" s="8">
        <v>309167</v>
      </c>
      <c r="F16" s="8"/>
      <c r="G16" s="8">
        <v>310253</v>
      </c>
      <c r="H16" s="8">
        <v>309167</v>
      </c>
      <c r="I16" s="8">
        <f t="shared" si="0"/>
        <v>0</v>
      </c>
      <c r="J16" s="8">
        <f t="shared" si="1"/>
        <v>0</v>
      </c>
    </row>
    <row r="17" spans="1:10" x14ac:dyDescent="0.2">
      <c r="A17" t="s">
        <v>103</v>
      </c>
      <c r="B17" s="299">
        <v>4.9799999999999997E-2</v>
      </c>
      <c r="C17" s="8">
        <v>325689</v>
      </c>
      <c r="D17" s="8">
        <v>324315</v>
      </c>
      <c r="F17" s="8"/>
      <c r="G17" s="8">
        <v>325689</v>
      </c>
      <c r="H17" s="8">
        <v>324315</v>
      </c>
      <c r="I17" s="8">
        <f t="shared" si="0"/>
        <v>0</v>
      </c>
      <c r="J17" s="8">
        <f t="shared" si="1"/>
        <v>0</v>
      </c>
    </row>
    <row r="18" spans="1:10" x14ac:dyDescent="0.2">
      <c r="A18" t="s">
        <v>104</v>
      </c>
      <c r="B18" s="299">
        <v>-0.1721</v>
      </c>
      <c r="C18" s="8">
        <v>269640</v>
      </c>
      <c r="D18" s="8">
        <v>268224</v>
      </c>
      <c r="F18" s="8"/>
      <c r="G18" s="8">
        <v>269640</v>
      </c>
      <c r="H18" s="8">
        <v>268224</v>
      </c>
      <c r="I18" s="8">
        <f t="shared" si="0"/>
        <v>0</v>
      </c>
      <c r="J18" s="8">
        <f t="shared" si="1"/>
        <v>0</v>
      </c>
    </row>
    <row r="19" spans="1:10" x14ac:dyDescent="0.2">
      <c r="A19" t="s">
        <v>105</v>
      </c>
      <c r="B19" s="299">
        <v>-0.2656</v>
      </c>
      <c r="C19" s="8">
        <v>198029</v>
      </c>
      <c r="D19" s="8">
        <v>197127</v>
      </c>
      <c r="F19" s="8"/>
      <c r="G19" s="8">
        <v>198029</v>
      </c>
      <c r="H19" s="8">
        <v>197127</v>
      </c>
      <c r="I19" s="8">
        <f t="shared" si="0"/>
        <v>0</v>
      </c>
      <c r="J19" s="8">
        <f t="shared" si="1"/>
        <v>0</v>
      </c>
    </row>
    <row r="20" spans="1:10" x14ac:dyDescent="0.2">
      <c r="A20" t="s">
        <v>106</v>
      </c>
      <c r="B20" s="299">
        <v>0.63</v>
      </c>
      <c r="C20" s="8">
        <v>322784</v>
      </c>
      <c r="D20" s="8">
        <v>321432</v>
      </c>
      <c r="F20" s="8"/>
      <c r="G20" s="8">
        <v>322784</v>
      </c>
      <c r="H20" s="8">
        <v>321432</v>
      </c>
      <c r="I20" s="8">
        <f t="shared" si="0"/>
        <v>0</v>
      </c>
      <c r="J20" s="8">
        <f t="shared" si="1"/>
        <v>0</v>
      </c>
    </row>
    <row r="21" spans="1:10" x14ac:dyDescent="0.2">
      <c r="A21" t="s">
        <v>107</v>
      </c>
      <c r="B21" s="299">
        <v>-2.07E-2</v>
      </c>
      <c r="C21" s="8">
        <v>316102</v>
      </c>
      <c r="D21" s="8">
        <v>314873</v>
      </c>
      <c r="F21" s="8"/>
      <c r="G21" s="8">
        <v>316102</v>
      </c>
      <c r="H21" s="8">
        <v>314873</v>
      </c>
      <c r="I21" s="8">
        <f t="shared" si="0"/>
        <v>0</v>
      </c>
      <c r="J21" s="8">
        <f t="shared" si="1"/>
        <v>0</v>
      </c>
    </row>
    <row r="22" spans="1:10" x14ac:dyDescent="0.2">
      <c r="A22" t="s">
        <v>108</v>
      </c>
      <c r="B22" s="299">
        <v>1.0800000000000001E-2</v>
      </c>
      <c r="C22" s="8">
        <v>319509</v>
      </c>
      <c r="D22" s="8">
        <v>318298</v>
      </c>
      <c r="F22" s="8"/>
      <c r="G22" s="8">
        <v>319509</v>
      </c>
      <c r="H22" s="8">
        <v>318298</v>
      </c>
      <c r="I22" s="8">
        <f t="shared" si="0"/>
        <v>0</v>
      </c>
      <c r="J22" s="8">
        <f t="shared" si="1"/>
        <v>0</v>
      </c>
    </row>
    <row r="23" spans="1:10" x14ac:dyDescent="0.2">
      <c r="A23" t="s">
        <v>109</v>
      </c>
      <c r="B23" s="299">
        <v>-4.6100000000000002E-2</v>
      </c>
      <c r="C23" s="8">
        <v>304774</v>
      </c>
      <c r="D23" s="8">
        <v>303716</v>
      </c>
      <c r="F23" s="8"/>
      <c r="G23" s="8">
        <v>304774</v>
      </c>
      <c r="H23" s="8">
        <v>303716</v>
      </c>
      <c r="I23" s="8">
        <f t="shared" si="0"/>
        <v>0</v>
      </c>
      <c r="J23" s="8">
        <f t="shared" si="1"/>
        <v>0</v>
      </c>
    </row>
    <row r="24" spans="1:10" x14ac:dyDescent="0.2">
      <c r="A24" t="s">
        <v>110</v>
      </c>
      <c r="B24" s="299">
        <v>5.4199999999999998E-2</v>
      </c>
      <c r="C24" s="8">
        <v>321291</v>
      </c>
      <c r="D24" s="8">
        <v>320090</v>
      </c>
      <c r="F24" s="8"/>
      <c r="G24" s="8">
        <v>321291</v>
      </c>
      <c r="H24" s="8">
        <v>320092</v>
      </c>
      <c r="I24" s="8">
        <f t="shared" si="0"/>
        <v>0</v>
      </c>
      <c r="J24" s="8">
        <f t="shared" si="1"/>
        <v>2</v>
      </c>
    </row>
    <row r="25" spans="1:10" x14ac:dyDescent="0.2">
      <c r="A25" t="s">
        <v>111</v>
      </c>
      <c r="B25" s="299">
        <v>-0.19209999999999999</v>
      </c>
      <c r="C25" s="8">
        <v>259565</v>
      </c>
      <c r="D25" s="8">
        <v>258506</v>
      </c>
      <c r="F25" s="8"/>
      <c r="G25" s="8">
        <v>259565</v>
      </c>
      <c r="H25" s="8">
        <v>258504</v>
      </c>
      <c r="I25" s="8">
        <f t="shared" si="0"/>
        <v>0</v>
      </c>
      <c r="J25" s="8">
        <f t="shared" si="1"/>
        <v>-2</v>
      </c>
    </row>
    <row r="26" spans="1:10" x14ac:dyDescent="0.2">
      <c r="A26" t="s">
        <v>112</v>
      </c>
      <c r="B26" s="299">
        <v>-0.26490000000000002</v>
      </c>
      <c r="C26" s="8">
        <v>190802</v>
      </c>
      <c r="D26" s="8">
        <v>190041</v>
      </c>
      <c r="F26" s="8"/>
      <c r="G26" s="8">
        <v>190802</v>
      </c>
      <c r="H26" s="8">
        <v>190041</v>
      </c>
      <c r="I26" s="8">
        <f t="shared" si="0"/>
        <v>0</v>
      </c>
      <c r="J26" s="8">
        <f t="shared" si="1"/>
        <v>0</v>
      </c>
    </row>
    <row r="27" spans="1:10" x14ac:dyDescent="0.2">
      <c r="A27" t="s">
        <v>113</v>
      </c>
      <c r="B27" s="299">
        <v>0.57520000000000004</v>
      </c>
      <c r="C27" s="8">
        <v>300557</v>
      </c>
      <c r="D27" s="8">
        <v>299305</v>
      </c>
      <c r="F27" s="8"/>
      <c r="G27" s="8">
        <v>300557</v>
      </c>
      <c r="H27" s="8">
        <v>299305</v>
      </c>
      <c r="I27" s="8">
        <f t="shared" si="0"/>
        <v>0</v>
      </c>
      <c r="J27" s="8">
        <f t="shared" si="1"/>
        <v>0</v>
      </c>
    </row>
    <row r="28" spans="1:10" x14ac:dyDescent="0.2">
      <c r="A28" t="s">
        <v>114</v>
      </c>
      <c r="B28" s="299">
        <v>5.5899999999999998E-2</v>
      </c>
      <c r="C28" s="8">
        <v>317348</v>
      </c>
      <c r="D28" s="8">
        <v>316205</v>
      </c>
      <c r="F28" s="8"/>
      <c r="G28" s="8">
        <v>317348</v>
      </c>
      <c r="H28" s="8">
        <v>316205</v>
      </c>
      <c r="I28" s="8">
        <f t="shared" si="0"/>
        <v>0</v>
      </c>
      <c r="J28" s="8">
        <f t="shared" si="1"/>
        <v>0</v>
      </c>
    </row>
    <row r="29" spans="1:10" x14ac:dyDescent="0.2">
      <c r="A29" t="s">
        <v>119</v>
      </c>
      <c r="B29" s="299">
        <v>0.4556</v>
      </c>
      <c r="C29" s="8">
        <v>284143</v>
      </c>
      <c r="D29" s="8">
        <v>282692</v>
      </c>
      <c r="F29" s="8"/>
      <c r="G29" s="8">
        <v>284143</v>
      </c>
      <c r="H29" s="8">
        <v>282692</v>
      </c>
      <c r="I29" s="8">
        <f t="shared" si="0"/>
        <v>0</v>
      </c>
      <c r="J29" s="8">
        <f t="shared" si="1"/>
        <v>0</v>
      </c>
    </row>
    <row r="30" spans="1:10" x14ac:dyDescent="0.2">
      <c r="A30" t="s">
        <v>115</v>
      </c>
      <c r="B30" s="299">
        <v>-2.8299999999999999E-2</v>
      </c>
      <c r="C30" s="8">
        <v>308378</v>
      </c>
      <c r="D30" s="8">
        <v>307287</v>
      </c>
      <c r="F30" s="8"/>
      <c r="G30" s="8">
        <v>308378</v>
      </c>
      <c r="H30" s="8">
        <v>307287</v>
      </c>
      <c r="I30" s="8">
        <f t="shared" si="0"/>
        <v>0</v>
      </c>
      <c r="J30" s="8">
        <f t="shared" si="1"/>
        <v>0</v>
      </c>
    </row>
    <row r="31" spans="1:10" x14ac:dyDescent="0.2">
      <c r="A31" t="s">
        <v>116</v>
      </c>
      <c r="B31" s="299">
        <v>4.0899999999999999E-2</v>
      </c>
      <c r="C31" s="8">
        <v>320984</v>
      </c>
      <c r="D31" s="8">
        <v>319813</v>
      </c>
      <c r="F31" s="8"/>
      <c r="G31" s="8">
        <v>320984</v>
      </c>
      <c r="H31" s="8">
        <v>319813</v>
      </c>
      <c r="I31" s="8">
        <f t="shared" si="0"/>
        <v>0</v>
      </c>
      <c r="J31" s="8">
        <f t="shared" si="1"/>
        <v>0</v>
      </c>
    </row>
    <row r="32" spans="1:10" x14ac:dyDescent="0.2">
      <c r="A32" t="s">
        <v>117</v>
      </c>
      <c r="B32" s="299">
        <v>-0.214</v>
      </c>
      <c r="C32" s="8">
        <v>252297</v>
      </c>
      <c r="D32" s="8">
        <v>251284</v>
      </c>
      <c r="F32" s="8"/>
      <c r="G32" s="8">
        <v>252297</v>
      </c>
      <c r="H32" s="8">
        <v>251284</v>
      </c>
      <c r="I32" s="8">
        <f t="shared" si="0"/>
        <v>0</v>
      </c>
      <c r="J32" s="8">
        <f t="shared" si="1"/>
        <v>0</v>
      </c>
    </row>
    <row r="33" spans="1:10" x14ac:dyDescent="0.2">
      <c r="A33" t="s">
        <v>120</v>
      </c>
      <c r="B33" s="299">
        <v>-0.31180000000000002</v>
      </c>
      <c r="C33" s="8">
        <v>195554</v>
      </c>
      <c r="D33" s="8">
        <v>194600</v>
      </c>
      <c r="F33" s="8"/>
      <c r="G33" s="8">
        <v>195554</v>
      </c>
      <c r="H33" s="8">
        <v>194600</v>
      </c>
      <c r="I33" s="8">
        <f t="shared" si="0"/>
        <v>0</v>
      </c>
      <c r="J33" s="8">
        <f t="shared" si="1"/>
        <v>0</v>
      </c>
    </row>
    <row r="34" spans="1:10" x14ac:dyDescent="0.2">
      <c r="A34" t="s">
        <v>13</v>
      </c>
      <c r="C34" s="8">
        <v>8910375</v>
      </c>
      <c r="D34" s="8">
        <v>8872595</v>
      </c>
      <c r="F34" s="8"/>
      <c r="G34" s="8">
        <v>8910370</v>
      </c>
      <c r="H34" s="8">
        <v>8872588</v>
      </c>
      <c r="I34" s="8">
        <f t="shared" si="0"/>
        <v>-5</v>
      </c>
      <c r="J34" s="8">
        <f t="shared" si="1"/>
        <v>-7</v>
      </c>
    </row>
  </sheetData>
  <sortState xmlns:xlrd2="http://schemas.microsoft.com/office/spreadsheetml/2017/richdata2" ref="A1:D34">
    <sortCondition ref="A1:A34"/>
  </sortState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31542C-DFF7-453A-B428-99C441D18D73}"/>
</file>

<file path=customXml/itemProps2.xml><?xml version="1.0" encoding="utf-8"?>
<ds:datastoreItem xmlns:ds="http://schemas.openxmlformats.org/officeDocument/2006/customXml" ds:itemID="{1909C722-0057-4C39-8127-6E031E4015AB}"/>
</file>

<file path=customXml/itemProps3.xml><?xml version="1.0" encoding="utf-8"?>
<ds:datastoreItem xmlns:ds="http://schemas.openxmlformats.org/officeDocument/2006/customXml" ds:itemID="{2EB07C4C-F386-43C9-9697-B71BB0C139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Sheet1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2022-08-09T07:03:00Z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